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50" yWindow="5340" windowWidth="19185" windowHeight="6690" tabRatio="810"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1(i)" sheetId="33" r:id="rId9"/>
    <sheet name="Option 1(ii)" sheetId="35" r:id="rId10"/>
  </sheets>
  <calcPr calcId="145621"/>
</workbook>
</file>

<file path=xl/calcChain.xml><?xml version="1.0" encoding="utf-8"?>
<calcChain xmlns="http://schemas.openxmlformats.org/spreadsheetml/2006/main">
  <c r="F15" i="10" l="1"/>
  <c r="G15" i="10"/>
  <c r="H15" i="10"/>
  <c r="I15" i="10"/>
  <c r="J15" i="10"/>
  <c r="K15" i="10"/>
  <c r="L15" i="10"/>
  <c r="M15" i="10"/>
  <c r="N15" i="10"/>
  <c r="O15" i="10"/>
  <c r="P15" i="10"/>
  <c r="Q15" i="10"/>
  <c r="R15" i="10"/>
  <c r="S15" i="10"/>
  <c r="T15" i="10"/>
  <c r="U15" i="10"/>
  <c r="V15" i="10"/>
  <c r="W15" i="10"/>
  <c r="X15" i="10"/>
  <c r="Y15" i="10"/>
  <c r="Z15" i="10"/>
  <c r="AA15" i="10"/>
  <c r="AB15" i="10"/>
  <c r="AC15" i="10"/>
  <c r="AD15" i="10"/>
  <c r="AE15" i="10"/>
  <c r="AF15" i="10"/>
  <c r="AG15" i="10"/>
  <c r="AH15" i="10"/>
  <c r="AI15" i="10"/>
  <c r="AJ15" i="10"/>
  <c r="AK15" i="10"/>
  <c r="AL15" i="10"/>
  <c r="AM15" i="10"/>
  <c r="AN15" i="10"/>
  <c r="AO15" i="10"/>
  <c r="AP15" i="10"/>
  <c r="AQ15" i="10"/>
  <c r="AR15" i="10"/>
  <c r="AS15" i="10"/>
  <c r="AT15" i="10"/>
  <c r="AU15" i="10"/>
  <c r="AV15" i="10"/>
  <c r="AW15" i="10"/>
  <c r="F16" i="10"/>
  <c r="G16" i="10"/>
  <c r="H16" i="10"/>
  <c r="I16" i="10"/>
  <c r="J16" i="10"/>
  <c r="K16" i="10"/>
  <c r="L16" i="10"/>
  <c r="M16" i="10"/>
  <c r="N16" i="10"/>
  <c r="O16" i="10"/>
  <c r="P16" i="10"/>
  <c r="Q16" i="10"/>
  <c r="R16" i="10"/>
  <c r="S16" i="10"/>
  <c r="T16" i="10"/>
  <c r="U16" i="10"/>
  <c r="V16" i="10"/>
  <c r="W16" i="10"/>
  <c r="X16" i="10"/>
  <c r="Y16" i="10"/>
  <c r="Z16" i="10"/>
  <c r="AA16" i="10"/>
  <c r="AB16" i="10"/>
  <c r="AC16" i="10"/>
  <c r="AD16" i="10"/>
  <c r="AE16" i="10"/>
  <c r="AF16" i="10"/>
  <c r="AG16" i="10"/>
  <c r="AH16" i="10"/>
  <c r="AI16" i="10"/>
  <c r="AJ16" i="10"/>
  <c r="AK16" i="10"/>
  <c r="AL16" i="10"/>
  <c r="AM16" i="10"/>
  <c r="AN16" i="10"/>
  <c r="AO16" i="10"/>
  <c r="AP16" i="10"/>
  <c r="AQ16" i="10"/>
  <c r="AR16" i="10"/>
  <c r="AS16" i="10"/>
  <c r="AT16" i="10"/>
  <c r="AU16" i="10"/>
  <c r="AV16" i="10"/>
  <c r="AW16" i="10"/>
  <c r="E1" i="31"/>
  <c r="E1" i="10"/>
  <c r="B2" i="29"/>
  <c r="E20" i="10" l="1"/>
  <c r="E18" i="10"/>
  <c r="E16" i="10"/>
  <c r="E15" i="10"/>
  <c r="E19" i="10"/>
  <c r="C30" i="29" l="1"/>
  <c r="C31" i="29"/>
  <c r="D12" i="29"/>
  <c r="D11" i="29"/>
  <c r="F13" i="35"/>
  <c r="G13" i="35"/>
  <c r="H13" i="35"/>
  <c r="H18" i="35" s="1"/>
  <c r="I13" i="35"/>
  <c r="I18" i="35" s="1"/>
  <c r="J13" i="35"/>
  <c r="K13" i="35"/>
  <c r="K18" i="35" s="1"/>
  <c r="L13" i="35"/>
  <c r="L18" i="35" s="1"/>
  <c r="E13" i="35"/>
  <c r="BD87" i="35"/>
  <c r="BC87" i="35"/>
  <c r="BB87" i="35"/>
  <c r="BA87" i="35"/>
  <c r="AZ87" i="35"/>
  <c r="AY87" i="35"/>
  <c r="AX87" i="35"/>
  <c r="AW87" i="35"/>
  <c r="AV87" i="35"/>
  <c r="AU87" i="35"/>
  <c r="AT87" i="35"/>
  <c r="AS87" i="35"/>
  <c r="AR87" i="35"/>
  <c r="AQ87" i="35"/>
  <c r="AP87" i="35"/>
  <c r="AO87" i="35"/>
  <c r="AN87" i="35"/>
  <c r="AM87" i="35"/>
  <c r="AL87" i="35"/>
  <c r="AK87" i="35"/>
  <c r="AJ87" i="35"/>
  <c r="AI87" i="35"/>
  <c r="AH87" i="35"/>
  <c r="AG87" i="35"/>
  <c r="AF87" i="35"/>
  <c r="AE87" i="35"/>
  <c r="AD87" i="35"/>
  <c r="AC87" i="35"/>
  <c r="AB87" i="35"/>
  <c r="AA87" i="35"/>
  <c r="Z87" i="35"/>
  <c r="Y87" i="35"/>
  <c r="X87" i="35"/>
  <c r="W87" i="35"/>
  <c r="V87" i="35"/>
  <c r="U87" i="35"/>
  <c r="T87" i="35"/>
  <c r="S87" i="35"/>
  <c r="R87" i="35"/>
  <c r="Q87" i="35"/>
  <c r="P87" i="35"/>
  <c r="O87" i="35"/>
  <c r="N87" i="35"/>
  <c r="M87" i="35"/>
  <c r="L87" i="35"/>
  <c r="K87" i="35"/>
  <c r="J87" i="35"/>
  <c r="I87" i="35"/>
  <c r="H87" i="35"/>
  <c r="G87" i="35"/>
  <c r="F87" i="35"/>
  <c r="E87" i="35"/>
  <c r="BD79" i="35"/>
  <c r="BC79" i="35"/>
  <c r="BB79" i="35"/>
  <c r="BA79" i="35"/>
  <c r="AZ79" i="35"/>
  <c r="AY79" i="35"/>
  <c r="AX79" i="35"/>
  <c r="AW79" i="35"/>
  <c r="AV79" i="35"/>
  <c r="AU79" i="35"/>
  <c r="AT79" i="35"/>
  <c r="AS79" i="35"/>
  <c r="AR79" i="35"/>
  <c r="AQ79" i="35"/>
  <c r="AP79" i="35"/>
  <c r="AO79" i="35"/>
  <c r="AN79" i="35"/>
  <c r="AM79" i="35"/>
  <c r="AL79" i="35"/>
  <c r="AK79" i="35"/>
  <c r="AJ79" i="35"/>
  <c r="AI79" i="35"/>
  <c r="AH79" i="35"/>
  <c r="AG79" i="35"/>
  <c r="AF79" i="35"/>
  <c r="AE79" i="35"/>
  <c r="AD79" i="35"/>
  <c r="AC79" i="35"/>
  <c r="AB79" i="35"/>
  <c r="AA79" i="35"/>
  <c r="Z79" i="35"/>
  <c r="Y79" i="35"/>
  <c r="X79" i="35"/>
  <c r="W79" i="35"/>
  <c r="V79" i="35"/>
  <c r="U79" i="35"/>
  <c r="T79" i="35"/>
  <c r="S79" i="35"/>
  <c r="R79" i="35"/>
  <c r="Q79" i="35"/>
  <c r="P79" i="35"/>
  <c r="O79" i="35"/>
  <c r="N79" i="35"/>
  <c r="M79" i="35"/>
  <c r="L79" i="35"/>
  <c r="K79" i="35"/>
  <c r="J79" i="35"/>
  <c r="I79" i="35"/>
  <c r="H79" i="35"/>
  <c r="G79" i="35"/>
  <c r="F79" i="35"/>
  <c r="E79" i="35"/>
  <c r="BD78" i="35"/>
  <c r="BC78" i="35"/>
  <c r="BB78" i="35"/>
  <c r="BA78" i="35"/>
  <c r="AZ78" i="35"/>
  <c r="AY78" i="35"/>
  <c r="AX78" i="35"/>
  <c r="AW78" i="35"/>
  <c r="AV78" i="35"/>
  <c r="AU78" i="35"/>
  <c r="AT78" i="35"/>
  <c r="AS78" i="35"/>
  <c r="AR78" i="35"/>
  <c r="AQ78" i="35"/>
  <c r="AP78" i="35"/>
  <c r="AO78" i="35"/>
  <c r="AN78" i="35"/>
  <c r="AM78" i="35"/>
  <c r="AL78" i="35"/>
  <c r="AK78" i="35"/>
  <c r="AJ78" i="35"/>
  <c r="AI78" i="35"/>
  <c r="AH78" i="35"/>
  <c r="AG78" i="35"/>
  <c r="AF78" i="35"/>
  <c r="AE78" i="35"/>
  <c r="AD78" i="35"/>
  <c r="AC78" i="35"/>
  <c r="AB78" i="35"/>
  <c r="AA78" i="35"/>
  <c r="Z78" i="35"/>
  <c r="Y78" i="35"/>
  <c r="X78" i="35"/>
  <c r="W78" i="35"/>
  <c r="V78" i="35"/>
  <c r="U78" i="35"/>
  <c r="T78" i="35"/>
  <c r="S78" i="35"/>
  <c r="R78" i="35"/>
  <c r="Q78" i="35"/>
  <c r="P78" i="35"/>
  <c r="O78" i="35"/>
  <c r="N78" i="35"/>
  <c r="M78" i="35"/>
  <c r="L78" i="35"/>
  <c r="K78" i="35"/>
  <c r="J78" i="35"/>
  <c r="I78" i="35"/>
  <c r="H78" i="35"/>
  <c r="G78" i="35"/>
  <c r="F78" i="35"/>
  <c r="E78" i="35"/>
  <c r="BD72" i="35"/>
  <c r="BC72" i="35"/>
  <c r="BB72" i="35"/>
  <c r="BA72" i="35"/>
  <c r="AZ72" i="35"/>
  <c r="AY72" i="35"/>
  <c r="AX72" i="35"/>
  <c r="BD71" i="35"/>
  <c r="BC71" i="35"/>
  <c r="BB71" i="35"/>
  <c r="BA71" i="35"/>
  <c r="AZ71" i="35"/>
  <c r="AY71" i="35"/>
  <c r="AX71" i="35"/>
  <c r="BD70" i="35"/>
  <c r="BC70" i="35"/>
  <c r="BB70" i="35"/>
  <c r="BA70" i="35"/>
  <c r="AZ70" i="35"/>
  <c r="AY70" i="35"/>
  <c r="AX70" i="35"/>
  <c r="BD69" i="35"/>
  <c r="BC69" i="35"/>
  <c r="BB69" i="35"/>
  <c r="BA69" i="35"/>
  <c r="AZ69" i="35"/>
  <c r="AY69" i="35"/>
  <c r="AX69" i="35"/>
  <c r="BD68" i="35"/>
  <c r="BC68" i="35"/>
  <c r="BB68" i="35"/>
  <c r="BA68" i="35"/>
  <c r="AZ68" i="35"/>
  <c r="AY68" i="35"/>
  <c r="AX68" i="35"/>
  <c r="BD67" i="35"/>
  <c r="BC67" i="35"/>
  <c r="BB67" i="35"/>
  <c r="BA67" i="35"/>
  <c r="AZ67" i="35"/>
  <c r="AY67" i="35"/>
  <c r="AX67" i="35"/>
  <c r="BD66" i="35"/>
  <c r="BC66" i="35"/>
  <c r="BB66" i="35"/>
  <c r="BA66" i="35"/>
  <c r="AZ66" i="35"/>
  <c r="AY66" i="35"/>
  <c r="AX66" i="35"/>
  <c r="AW66" i="35"/>
  <c r="AV66" i="35"/>
  <c r="AU66" i="35"/>
  <c r="AT66" i="35"/>
  <c r="AS66" i="35"/>
  <c r="AR66" i="35"/>
  <c r="AQ66" i="35"/>
  <c r="AP66" i="35"/>
  <c r="AO66" i="35"/>
  <c r="AN66" i="35"/>
  <c r="AM66" i="35"/>
  <c r="AL66" i="35"/>
  <c r="AK66" i="35"/>
  <c r="AJ66" i="35"/>
  <c r="AI66" i="35"/>
  <c r="AH66" i="35"/>
  <c r="AG66" i="35"/>
  <c r="AF66" i="35"/>
  <c r="AE66" i="35"/>
  <c r="AD66" i="35"/>
  <c r="AC66" i="35"/>
  <c r="AB66" i="35"/>
  <c r="AA66" i="35"/>
  <c r="Z66" i="35"/>
  <c r="Y66" i="35"/>
  <c r="X66" i="35"/>
  <c r="W66" i="35"/>
  <c r="V66" i="35"/>
  <c r="U66" i="35"/>
  <c r="T66" i="35"/>
  <c r="S66" i="35"/>
  <c r="R66" i="35"/>
  <c r="Q66" i="35"/>
  <c r="P66" i="35"/>
  <c r="O66" i="35"/>
  <c r="N66" i="35"/>
  <c r="M66" i="35"/>
  <c r="L66" i="35"/>
  <c r="K66" i="35"/>
  <c r="J66" i="35"/>
  <c r="I66" i="35"/>
  <c r="H66" i="35"/>
  <c r="G66" i="35"/>
  <c r="F66" i="35"/>
  <c r="E66" i="35"/>
  <c r="BD65" i="35"/>
  <c r="BD76" i="35" s="1"/>
  <c r="BC65" i="35"/>
  <c r="BC76" i="35" s="1"/>
  <c r="BB65" i="35"/>
  <c r="BB76" i="35" s="1"/>
  <c r="BA65" i="35"/>
  <c r="BA76" i="35" s="1"/>
  <c r="AZ65" i="35"/>
  <c r="AZ76" i="35" s="1"/>
  <c r="AY65" i="35"/>
  <c r="AY76" i="35" s="1"/>
  <c r="AX65" i="35"/>
  <c r="AX76" i="35" s="1"/>
  <c r="AW65" i="35"/>
  <c r="AV65" i="35"/>
  <c r="AU65" i="35"/>
  <c r="AT65" i="35"/>
  <c r="AS65" i="35"/>
  <c r="AR65" i="35"/>
  <c r="AQ65" i="35"/>
  <c r="AP65" i="35"/>
  <c r="AO65" i="35"/>
  <c r="AN65" i="35"/>
  <c r="AM65" i="35"/>
  <c r="AL65" i="35"/>
  <c r="AK65" i="35"/>
  <c r="AJ65" i="35"/>
  <c r="AI65" i="35"/>
  <c r="AH65" i="35"/>
  <c r="AG65" i="35"/>
  <c r="AF65" i="35"/>
  <c r="AE65" i="35"/>
  <c r="AD65" i="35"/>
  <c r="AC65" i="35"/>
  <c r="AB65" i="35"/>
  <c r="AA65" i="35"/>
  <c r="Z65" i="35"/>
  <c r="Y65" i="35"/>
  <c r="X65" i="35"/>
  <c r="W65" i="35"/>
  <c r="V65" i="35"/>
  <c r="U65" i="35"/>
  <c r="T65" i="35"/>
  <c r="S65" i="35"/>
  <c r="R65" i="35"/>
  <c r="Q65" i="35"/>
  <c r="P65" i="35"/>
  <c r="O65" i="35"/>
  <c r="N65" i="35"/>
  <c r="M65" i="35"/>
  <c r="L65" i="35"/>
  <c r="K65" i="35"/>
  <c r="J65" i="35"/>
  <c r="I65" i="35"/>
  <c r="H65" i="35"/>
  <c r="G65" i="35"/>
  <c r="F65" i="35"/>
  <c r="E65" i="35"/>
  <c r="E60" i="35"/>
  <c r="F27" i="35"/>
  <c r="G27" i="35" s="1"/>
  <c r="H27" i="35" s="1"/>
  <c r="I27" i="35" s="1"/>
  <c r="J27" i="35" s="1"/>
  <c r="K27" i="35" s="1"/>
  <c r="L27" i="35" s="1"/>
  <c r="M27" i="35" s="1"/>
  <c r="N27" i="35" s="1"/>
  <c r="O27" i="35" s="1"/>
  <c r="P27" i="35" s="1"/>
  <c r="Q27" i="35" s="1"/>
  <c r="R27" i="35" s="1"/>
  <c r="S27" i="35" s="1"/>
  <c r="T27" i="35" s="1"/>
  <c r="U27" i="35" s="1"/>
  <c r="V27" i="35" s="1"/>
  <c r="W27" i="35" s="1"/>
  <c r="X27" i="35" s="1"/>
  <c r="Y27" i="35" s="1"/>
  <c r="Z27" i="35" s="1"/>
  <c r="AA27" i="35" s="1"/>
  <c r="AB27" i="35" s="1"/>
  <c r="AC27" i="35" s="1"/>
  <c r="AD27" i="35" s="1"/>
  <c r="AE27" i="35" s="1"/>
  <c r="AF27" i="35" s="1"/>
  <c r="AG27" i="35" s="1"/>
  <c r="AH27" i="35" s="1"/>
  <c r="AI27" i="35" s="1"/>
  <c r="AJ27" i="35" s="1"/>
  <c r="AK27" i="35" s="1"/>
  <c r="AL27" i="35" s="1"/>
  <c r="AM27" i="35" s="1"/>
  <c r="AN27" i="35" s="1"/>
  <c r="AO27" i="35" s="1"/>
  <c r="AP27" i="35" s="1"/>
  <c r="AQ27" i="35" s="1"/>
  <c r="AR27" i="35" s="1"/>
  <c r="AS27" i="35" s="1"/>
  <c r="AT27" i="35" s="1"/>
  <c r="AU27" i="35" s="1"/>
  <c r="AV27" i="35" s="1"/>
  <c r="AW27" i="35" s="1"/>
  <c r="BD25" i="35"/>
  <c r="BD26" i="35" s="1"/>
  <c r="BC25" i="35"/>
  <c r="BC26" i="35" s="1"/>
  <c r="BB25" i="35"/>
  <c r="BB26" i="35" s="1"/>
  <c r="BA25" i="35"/>
  <c r="BA26" i="35" s="1"/>
  <c r="AZ25" i="35"/>
  <c r="AZ26" i="35" s="1"/>
  <c r="AY25" i="35"/>
  <c r="AY26" i="35" s="1"/>
  <c r="AX25" i="35"/>
  <c r="AX26" i="35" s="1"/>
  <c r="AW18" i="35"/>
  <c r="AV18" i="35"/>
  <c r="AU18" i="35"/>
  <c r="AT18" i="35"/>
  <c r="AS18" i="35"/>
  <c r="AR18" i="35"/>
  <c r="AQ18" i="35"/>
  <c r="AP18" i="35"/>
  <c r="AO18" i="35"/>
  <c r="AN18" i="35"/>
  <c r="AM18" i="35"/>
  <c r="AL18" i="35"/>
  <c r="AK18" i="35"/>
  <c r="AJ18" i="35"/>
  <c r="AI18" i="35"/>
  <c r="AH18" i="35"/>
  <c r="AG18" i="35"/>
  <c r="AF18" i="35"/>
  <c r="AE18" i="35"/>
  <c r="AD18" i="35"/>
  <c r="AC18" i="35"/>
  <c r="AB18" i="35"/>
  <c r="AA18" i="35"/>
  <c r="Z18" i="35"/>
  <c r="Y18" i="35"/>
  <c r="X18" i="35"/>
  <c r="W18" i="35"/>
  <c r="V18" i="35"/>
  <c r="U18" i="35"/>
  <c r="T18" i="35"/>
  <c r="S18" i="35"/>
  <c r="R18" i="35"/>
  <c r="Q18" i="35"/>
  <c r="P18" i="35"/>
  <c r="O18" i="35"/>
  <c r="N18" i="35"/>
  <c r="M18" i="35"/>
  <c r="J18" i="35"/>
  <c r="G18" i="35"/>
  <c r="F18" i="35"/>
  <c r="E18" i="35"/>
  <c r="F13" i="33"/>
  <c r="G13" i="33"/>
  <c r="H13" i="33"/>
  <c r="H18" i="33" s="1"/>
  <c r="I13" i="33"/>
  <c r="I18" i="33" s="1"/>
  <c r="J13" i="33"/>
  <c r="K13" i="33"/>
  <c r="K18" i="33" s="1"/>
  <c r="L13" i="33"/>
  <c r="L18" i="33" s="1"/>
  <c r="E13" i="33"/>
  <c r="BD87" i="33"/>
  <c r="BC87" i="33"/>
  <c r="BB87" i="33"/>
  <c r="BA87" i="33"/>
  <c r="AZ87" i="33"/>
  <c r="AY87" i="33"/>
  <c r="AX87" i="33"/>
  <c r="AW87" i="33"/>
  <c r="AV87" i="33"/>
  <c r="AU87" i="33"/>
  <c r="AT87" i="33"/>
  <c r="AS87" i="33"/>
  <c r="AR87" i="33"/>
  <c r="AQ87" i="33"/>
  <c r="AP87" i="33"/>
  <c r="AO87" i="33"/>
  <c r="AN87" i="33"/>
  <c r="AM87" i="33"/>
  <c r="AL87" i="33"/>
  <c r="AK87" i="33"/>
  <c r="AJ87" i="33"/>
  <c r="AI87" i="33"/>
  <c r="AH87" i="33"/>
  <c r="AG87" i="33"/>
  <c r="AF87" i="33"/>
  <c r="AE87" i="33"/>
  <c r="AD87" i="33"/>
  <c r="AC87" i="33"/>
  <c r="AB87" i="33"/>
  <c r="AA87" i="33"/>
  <c r="Z87" i="33"/>
  <c r="Y87" i="33"/>
  <c r="X87" i="33"/>
  <c r="W87" i="33"/>
  <c r="V87" i="33"/>
  <c r="U87" i="33"/>
  <c r="T87" i="33"/>
  <c r="S87" i="33"/>
  <c r="R87" i="33"/>
  <c r="Q87" i="33"/>
  <c r="P87" i="33"/>
  <c r="O87" i="33"/>
  <c r="N87" i="33"/>
  <c r="M87" i="33"/>
  <c r="L87" i="33"/>
  <c r="K87" i="33"/>
  <c r="J87" i="33"/>
  <c r="I87" i="33"/>
  <c r="H87" i="33"/>
  <c r="G87" i="33"/>
  <c r="F87" i="33"/>
  <c r="E87" i="33"/>
  <c r="BD79" i="33"/>
  <c r="BC79" i="33"/>
  <c r="BB79" i="33"/>
  <c r="BA79" i="33"/>
  <c r="AZ79" i="33"/>
  <c r="AY79" i="33"/>
  <c r="AX79" i="33"/>
  <c r="AW79" i="33"/>
  <c r="AV79" i="33"/>
  <c r="AU79" i="33"/>
  <c r="AT79" i="33"/>
  <c r="AS79" i="33"/>
  <c r="AR79" i="33"/>
  <c r="AQ79" i="33"/>
  <c r="AP79" i="33"/>
  <c r="AO79" i="33"/>
  <c r="AN79" i="33"/>
  <c r="AM79" i="33"/>
  <c r="AL79" i="33"/>
  <c r="AK79" i="33"/>
  <c r="AJ79" i="33"/>
  <c r="AI79" i="33"/>
  <c r="AH79" i="33"/>
  <c r="AG79" i="33"/>
  <c r="AF79" i="33"/>
  <c r="AE79" i="33"/>
  <c r="AD79" i="33"/>
  <c r="AC79" i="33"/>
  <c r="AB79" i="33"/>
  <c r="AA79" i="33"/>
  <c r="Z79" i="33"/>
  <c r="Y79" i="33"/>
  <c r="X79" i="33"/>
  <c r="W79" i="33"/>
  <c r="V79" i="33"/>
  <c r="U79" i="33"/>
  <c r="T79" i="33"/>
  <c r="S79" i="33"/>
  <c r="R79" i="33"/>
  <c r="Q79" i="33"/>
  <c r="P79" i="33"/>
  <c r="O79" i="33"/>
  <c r="N79" i="33"/>
  <c r="M79" i="33"/>
  <c r="L79" i="33"/>
  <c r="K79" i="33"/>
  <c r="J79" i="33"/>
  <c r="I79" i="33"/>
  <c r="H79" i="33"/>
  <c r="G79" i="33"/>
  <c r="F79" i="33"/>
  <c r="E79" i="33"/>
  <c r="BD78" i="33"/>
  <c r="BC78" i="33"/>
  <c r="BB78" i="33"/>
  <c r="BA78" i="33"/>
  <c r="AZ78" i="33"/>
  <c r="AY78" i="33"/>
  <c r="AX78" i="33"/>
  <c r="AW78" i="33"/>
  <c r="AV78" i="33"/>
  <c r="AU78" i="33"/>
  <c r="AT78" i="33"/>
  <c r="AS78" i="33"/>
  <c r="AR78" i="33"/>
  <c r="AQ78" i="33"/>
  <c r="AP78" i="33"/>
  <c r="AO78" i="33"/>
  <c r="AN78" i="33"/>
  <c r="AM78" i="33"/>
  <c r="AL78" i="33"/>
  <c r="AK78" i="33"/>
  <c r="AJ78" i="33"/>
  <c r="AI78" i="33"/>
  <c r="AH78" i="33"/>
  <c r="AG78" i="33"/>
  <c r="AF78" i="33"/>
  <c r="AE78" i="33"/>
  <c r="AD78" i="33"/>
  <c r="AC78" i="33"/>
  <c r="AB78" i="33"/>
  <c r="AA78" i="33"/>
  <c r="Z78" i="33"/>
  <c r="Y78" i="33"/>
  <c r="X78" i="33"/>
  <c r="W78" i="33"/>
  <c r="V78" i="33"/>
  <c r="U78" i="33"/>
  <c r="T78" i="33"/>
  <c r="S78" i="33"/>
  <c r="R78" i="33"/>
  <c r="Q78" i="33"/>
  <c r="P78" i="33"/>
  <c r="O78" i="33"/>
  <c r="N78" i="33"/>
  <c r="M78" i="33"/>
  <c r="L78" i="33"/>
  <c r="K78" i="33"/>
  <c r="J78" i="33"/>
  <c r="I78" i="33"/>
  <c r="H78" i="33"/>
  <c r="G78" i="33"/>
  <c r="F78" i="33"/>
  <c r="E78" i="33"/>
  <c r="BD72" i="33"/>
  <c r="BC72" i="33"/>
  <c r="BB72" i="33"/>
  <c r="BA72" i="33"/>
  <c r="AZ72" i="33"/>
  <c r="AY72" i="33"/>
  <c r="AX72" i="33"/>
  <c r="BD71" i="33"/>
  <c r="BC71" i="33"/>
  <c r="BB71" i="33"/>
  <c r="BA71" i="33"/>
  <c r="AZ71" i="33"/>
  <c r="AY71" i="33"/>
  <c r="AX71" i="33"/>
  <c r="BD70" i="33"/>
  <c r="BC70" i="33"/>
  <c r="BB70" i="33"/>
  <c r="BA70" i="33"/>
  <c r="AZ70" i="33"/>
  <c r="AY70" i="33"/>
  <c r="AX70" i="33"/>
  <c r="BD69" i="33"/>
  <c r="BC69" i="33"/>
  <c r="BB69" i="33"/>
  <c r="BA69" i="33"/>
  <c r="AZ69" i="33"/>
  <c r="AY69" i="33"/>
  <c r="AX69" i="33"/>
  <c r="BD68" i="33"/>
  <c r="BC68" i="33"/>
  <c r="BB68" i="33"/>
  <c r="BA68" i="33"/>
  <c r="AZ68" i="33"/>
  <c r="AY68" i="33"/>
  <c r="AX68" i="33"/>
  <c r="BD67" i="33"/>
  <c r="BC67" i="33"/>
  <c r="BB67" i="33"/>
  <c r="BA67" i="33"/>
  <c r="AZ67" i="33"/>
  <c r="AY67" i="33"/>
  <c r="AX67" i="33"/>
  <c r="BD66" i="33"/>
  <c r="BC66" i="33"/>
  <c r="BB66" i="33"/>
  <c r="BA66" i="33"/>
  <c r="AZ66" i="33"/>
  <c r="AY66" i="33"/>
  <c r="AX66" i="33"/>
  <c r="AW66" i="33"/>
  <c r="AV66" i="33"/>
  <c r="AU66" i="33"/>
  <c r="AT66" i="33"/>
  <c r="AS66" i="33"/>
  <c r="AR66" i="33"/>
  <c r="AQ66" i="33"/>
  <c r="AP66" i="33"/>
  <c r="AO66" i="33"/>
  <c r="AN66" i="33"/>
  <c r="AM66" i="33"/>
  <c r="AL66" i="33"/>
  <c r="AK66" i="33"/>
  <c r="AJ66" i="33"/>
  <c r="AI66" i="33"/>
  <c r="AH66" i="33"/>
  <c r="AG66" i="33"/>
  <c r="AF66" i="33"/>
  <c r="AE66" i="33"/>
  <c r="AD66" i="33"/>
  <c r="AC66" i="33"/>
  <c r="AB66" i="33"/>
  <c r="AA66" i="33"/>
  <c r="Z66" i="33"/>
  <c r="Y66" i="33"/>
  <c r="X66" i="33"/>
  <c r="W66" i="33"/>
  <c r="V66" i="33"/>
  <c r="U66" i="33"/>
  <c r="T66" i="33"/>
  <c r="S66" i="33"/>
  <c r="R66" i="33"/>
  <c r="Q66" i="33"/>
  <c r="P66" i="33"/>
  <c r="O66" i="33"/>
  <c r="N66" i="33"/>
  <c r="M66" i="33"/>
  <c r="L66" i="33"/>
  <c r="K66" i="33"/>
  <c r="J66" i="33"/>
  <c r="I66" i="33"/>
  <c r="H66" i="33"/>
  <c r="G66" i="33"/>
  <c r="F66" i="33"/>
  <c r="E66" i="33"/>
  <c r="BD65" i="33"/>
  <c r="BD76" i="33" s="1"/>
  <c r="BC65" i="33"/>
  <c r="BC76" i="33" s="1"/>
  <c r="BB65" i="33"/>
  <c r="BB76" i="33" s="1"/>
  <c r="BA65" i="33"/>
  <c r="BA76" i="33" s="1"/>
  <c r="AZ65" i="33"/>
  <c r="AZ76" i="33" s="1"/>
  <c r="AY65" i="33"/>
  <c r="AY76" i="33" s="1"/>
  <c r="AX65" i="33"/>
  <c r="AX76" i="33" s="1"/>
  <c r="AW65" i="33"/>
  <c r="AV65" i="33"/>
  <c r="AU65" i="33"/>
  <c r="AT65" i="33"/>
  <c r="AS65" i="33"/>
  <c r="AR65" i="33"/>
  <c r="AQ65" i="33"/>
  <c r="AP65" i="33"/>
  <c r="AO65" i="33"/>
  <c r="AN65" i="33"/>
  <c r="AM65" i="33"/>
  <c r="AL65" i="33"/>
  <c r="AK65" i="33"/>
  <c r="AJ65" i="33"/>
  <c r="AI65" i="33"/>
  <c r="AH65" i="33"/>
  <c r="AG65" i="33"/>
  <c r="AF65" i="33"/>
  <c r="AE65" i="33"/>
  <c r="AD65" i="33"/>
  <c r="AC65" i="33"/>
  <c r="AB65" i="33"/>
  <c r="AA65" i="33"/>
  <c r="Z65" i="33"/>
  <c r="Y65" i="33"/>
  <c r="X65" i="33"/>
  <c r="W65" i="33"/>
  <c r="V65" i="33"/>
  <c r="U65" i="33"/>
  <c r="T65" i="33"/>
  <c r="S65" i="33"/>
  <c r="R65" i="33"/>
  <c r="Q65" i="33"/>
  <c r="P65" i="33"/>
  <c r="O65" i="33"/>
  <c r="N65" i="33"/>
  <c r="M65" i="33"/>
  <c r="L65" i="33"/>
  <c r="K65" i="33"/>
  <c r="J65" i="33"/>
  <c r="I65" i="33"/>
  <c r="H65" i="33"/>
  <c r="G65" i="33"/>
  <c r="F65" i="33"/>
  <c r="E65" i="33"/>
  <c r="E60" i="33"/>
  <c r="F27" i="33"/>
  <c r="G27" i="33" s="1"/>
  <c r="H27" i="33" s="1"/>
  <c r="I27" i="33" s="1"/>
  <c r="J27" i="33" s="1"/>
  <c r="K27" i="33" s="1"/>
  <c r="L27" i="33" s="1"/>
  <c r="M27" i="33" s="1"/>
  <c r="N27" i="33" s="1"/>
  <c r="O27" i="33" s="1"/>
  <c r="P27" i="33" s="1"/>
  <c r="Q27" i="33" s="1"/>
  <c r="R27" i="33" s="1"/>
  <c r="S27" i="33" s="1"/>
  <c r="T27" i="33" s="1"/>
  <c r="U27" i="33" s="1"/>
  <c r="V27" i="33" s="1"/>
  <c r="W27" i="33" s="1"/>
  <c r="X27" i="33" s="1"/>
  <c r="Y27" i="33" s="1"/>
  <c r="Z27" i="33" s="1"/>
  <c r="AA27" i="33" s="1"/>
  <c r="AB27" i="33" s="1"/>
  <c r="AC27" i="33" s="1"/>
  <c r="AD27" i="33" s="1"/>
  <c r="AE27" i="33" s="1"/>
  <c r="AF27" i="33" s="1"/>
  <c r="AG27" i="33" s="1"/>
  <c r="AH27" i="33" s="1"/>
  <c r="AI27" i="33" s="1"/>
  <c r="AJ27" i="33" s="1"/>
  <c r="AK27" i="33" s="1"/>
  <c r="AL27" i="33" s="1"/>
  <c r="AM27" i="33" s="1"/>
  <c r="AN27" i="33" s="1"/>
  <c r="AO27" i="33" s="1"/>
  <c r="AP27" i="33" s="1"/>
  <c r="AQ27" i="33" s="1"/>
  <c r="AR27" i="33" s="1"/>
  <c r="AS27" i="33" s="1"/>
  <c r="AT27" i="33" s="1"/>
  <c r="AU27" i="33" s="1"/>
  <c r="AV27" i="33" s="1"/>
  <c r="AW27" i="33" s="1"/>
  <c r="BD25" i="33"/>
  <c r="BD26" i="33" s="1"/>
  <c r="BC25" i="33"/>
  <c r="BC26" i="33" s="1"/>
  <c r="BB25" i="33"/>
  <c r="BB26" i="33" s="1"/>
  <c r="BA25" i="33"/>
  <c r="BA26" i="33" s="1"/>
  <c r="AZ25" i="33"/>
  <c r="AZ26" i="33" s="1"/>
  <c r="AY25" i="33"/>
  <c r="AY26" i="33" s="1"/>
  <c r="AX25" i="33"/>
  <c r="AX26" i="33" s="1"/>
  <c r="AW18" i="33"/>
  <c r="AV18" i="33"/>
  <c r="AU18" i="33"/>
  <c r="AT18" i="33"/>
  <c r="AS18" i="33"/>
  <c r="AR18" i="33"/>
  <c r="AQ18" i="33"/>
  <c r="AP18" i="33"/>
  <c r="AO18" i="33"/>
  <c r="AN18" i="33"/>
  <c r="AM18" i="33"/>
  <c r="AL18" i="33"/>
  <c r="AK18" i="33"/>
  <c r="AJ18" i="33"/>
  <c r="AI18" i="33"/>
  <c r="AH18" i="33"/>
  <c r="AG18" i="33"/>
  <c r="AF18" i="33"/>
  <c r="AE18" i="33"/>
  <c r="AD18" i="33"/>
  <c r="AC18" i="33"/>
  <c r="AB18" i="33"/>
  <c r="AA18" i="33"/>
  <c r="Z18" i="33"/>
  <c r="Y18" i="33"/>
  <c r="X18" i="33"/>
  <c r="W18" i="33"/>
  <c r="V18" i="33"/>
  <c r="U18" i="33"/>
  <c r="T18" i="33"/>
  <c r="S18" i="33"/>
  <c r="R18" i="33"/>
  <c r="Q18" i="33"/>
  <c r="P18" i="33"/>
  <c r="O18" i="33"/>
  <c r="N18" i="33"/>
  <c r="M18" i="33"/>
  <c r="J18" i="33"/>
  <c r="G18" i="33"/>
  <c r="F18" i="33"/>
  <c r="E18" i="33"/>
  <c r="C9" i="35" l="1"/>
  <c r="C9" i="33"/>
  <c r="G7" i="20"/>
  <c r="G8" i="20"/>
  <c r="AR19" i="35" l="1"/>
  <c r="AR25" i="35" s="1"/>
  <c r="AR26" i="35" s="1"/>
  <c r="AR19" i="33"/>
  <c r="AR25" i="33" s="1"/>
  <c r="AR26" i="33" s="1"/>
  <c r="AR28" i="33" s="1"/>
  <c r="AR29" i="33" s="1"/>
  <c r="AJ19" i="35"/>
  <c r="AJ25" i="35" s="1"/>
  <c r="AJ26" i="35" s="1"/>
  <c r="AJ19" i="33"/>
  <c r="AJ25" i="33" s="1"/>
  <c r="AJ26" i="33" s="1"/>
  <c r="AJ28" i="33" s="1"/>
  <c r="AJ29" i="33" s="1"/>
  <c r="X19" i="35"/>
  <c r="X25" i="35" s="1"/>
  <c r="X26" i="35" s="1"/>
  <c r="X19" i="33"/>
  <c r="X25" i="33" s="1"/>
  <c r="X26" i="33" s="1"/>
  <c r="X28" i="33" s="1"/>
  <c r="X29" i="33" s="1"/>
  <c r="P19" i="35"/>
  <c r="P25" i="35" s="1"/>
  <c r="P26" i="35" s="1"/>
  <c r="P19" i="33"/>
  <c r="P25" i="33" s="1"/>
  <c r="P26" i="33" s="1"/>
  <c r="P28" i="33" s="1"/>
  <c r="BC41" i="33" s="1"/>
  <c r="H19" i="35"/>
  <c r="H25" i="35" s="1"/>
  <c r="H26" i="35" s="1"/>
  <c r="H19" i="33"/>
  <c r="H25" i="33" s="1"/>
  <c r="H26" i="33" s="1"/>
  <c r="H28" i="33" s="1"/>
  <c r="H29" i="33" s="1"/>
  <c r="AV19" i="35"/>
  <c r="AV25" i="35" s="1"/>
  <c r="AV26" i="35" s="1"/>
  <c r="AV19" i="33"/>
  <c r="AV25" i="33" s="1"/>
  <c r="AV26" i="33" s="1"/>
  <c r="AV28" i="33" s="1"/>
  <c r="AV29" i="33" s="1"/>
  <c r="AN19" i="35"/>
  <c r="AN25" i="35" s="1"/>
  <c r="AN26" i="35" s="1"/>
  <c r="AN19" i="33"/>
  <c r="AN25" i="33" s="1"/>
  <c r="AN26" i="33" s="1"/>
  <c r="AN28" i="33" s="1"/>
  <c r="AN29" i="33" s="1"/>
  <c r="AF19" i="35"/>
  <c r="AF25" i="35" s="1"/>
  <c r="AF26" i="35" s="1"/>
  <c r="AF19" i="33"/>
  <c r="AF25" i="33" s="1"/>
  <c r="AF26" i="33" s="1"/>
  <c r="AF28" i="33" s="1"/>
  <c r="AN57" i="33" s="1"/>
  <c r="AB19" i="35"/>
  <c r="AB25" i="35" s="1"/>
  <c r="AB26" i="35" s="1"/>
  <c r="AB19" i="33"/>
  <c r="AB25" i="33" s="1"/>
  <c r="AB26" i="33" s="1"/>
  <c r="AB28" i="33" s="1"/>
  <c r="AB29" i="33" s="1"/>
  <c r="T19" i="35"/>
  <c r="T25" i="35" s="1"/>
  <c r="T26" i="35" s="1"/>
  <c r="T19" i="33"/>
  <c r="T25" i="33" s="1"/>
  <c r="T26" i="33" s="1"/>
  <c r="T28" i="33" s="1"/>
  <c r="BC45" i="33" s="1"/>
  <c r="L19" i="35"/>
  <c r="L25" i="35" s="1"/>
  <c r="L26" i="35" s="1"/>
  <c r="L19" i="33"/>
  <c r="L25" i="33" s="1"/>
  <c r="L26" i="33" s="1"/>
  <c r="L28" i="33" s="1"/>
  <c r="L29" i="33" s="1"/>
  <c r="AQ19" i="35"/>
  <c r="AQ25" i="35" s="1"/>
  <c r="AQ26" i="35" s="1"/>
  <c r="AQ19" i="33"/>
  <c r="AQ25" i="33" s="1"/>
  <c r="AQ26" i="33" s="1"/>
  <c r="AQ28" i="33" s="1"/>
  <c r="AQ29" i="33" s="1"/>
  <c r="AI19" i="35"/>
  <c r="AI25" i="35" s="1"/>
  <c r="AI26" i="35" s="1"/>
  <c r="AI28" i="35" s="1"/>
  <c r="AI19" i="33"/>
  <c r="AI25" i="33" s="1"/>
  <c r="AI26" i="33" s="1"/>
  <c r="AI28" i="33" s="1"/>
  <c r="AI29" i="33" s="1"/>
  <c r="AA19" i="35"/>
  <c r="AA25" i="35" s="1"/>
  <c r="AA26" i="35" s="1"/>
  <c r="AA28" i="35" s="1"/>
  <c r="AY52" i="35" s="1"/>
  <c r="AA19" i="33"/>
  <c r="AA25" i="33" s="1"/>
  <c r="AA26" i="33" s="1"/>
  <c r="S19" i="35"/>
  <c r="S25" i="35" s="1"/>
  <c r="S26" i="35" s="1"/>
  <c r="S28" i="35" s="1"/>
  <c r="S29" i="35" s="1"/>
  <c r="S19" i="33"/>
  <c r="S25" i="33" s="1"/>
  <c r="S26" i="33" s="1"/>
  <c r="S28" i="33" s="1"/>
  <c r="BA44" i="33" s="1"/>
  <c r="K19" i="35"/>
  <c r="K25" i="35" s="1"/>
  <c r="K26" i="35" s="1"/>
  <c r="K28" i="35" s="1"/>
  <c r="AZ36" i="35" s="1"/>
  <c r="K19" i="33"/>
  <c r="K25" i="33" s="1"/>
  <c r="K26" i="33" s="1"/>
  <c r="K28" i="33" s="1"/>
  <c r="AJ36" i="33" s="1"/>
  <c r="AT19" i="33"/>
  <c r="AT25" i="33" s="1"/>
  <c r="AT26" i="33" s="1"/>
  <c r="AT28" i="33" s="1"/>
  <c r="AT29" i="33" s="1"/>
  <c r="AT19" i="35"/>
  <c r="AT25" i="35" s="1"/>
  <c r="AT26" i="35" s="1"/>
  <c r="AP19" i="33"/>
  <c r="AP25" i="33" s="1"/>
  <c r="AP26" i="33" s="1"/>
  <c r="AP28" i="33" s="1"/>
  <c r="AP29" i="33" s="1"/>
  <c r="AP19" i="35"/>
  <c r="AP25" i="35" s="1"/>
  <c r="AP26" i="35" s="1"/>
  <c r="AL19" i="33"/>
  <c r="AL25" i="33" s="1"/>
  <c r="AL26" i="33" s="1"/>
  <c r="AL28" i="33" s="1"/>
  <c r="AL29" i="33" s="1"/>
  <c r="AL19" i="35"/>
  <c r="AL25" i="35" s="1"/>
  <c r="AL26" i="35" s="1"/>
  <c r="AH19" i="33"/>
  <c r="AH25" i="33" s="1"/>
  <c r="AH26" i="33" s="1"/>
  <c r="AH28" i="33" s="1"/>
  <c r="AS59" i="33" s="1"/>
  <c r="AH19" i="35"/>
  <c r="AH25" i="35" s="1"/>
  <c r="AH26" i="35" s="1"/>
  <c r="AD19" i="33"/>
  <c r="AD25" i="33" s="1"/>
  <c r="AD26" i="33" s="1"/>
  <c r="AD28" i="33" s="1"/>
  <c r="AD29" i="33" s="1"/>
  <c r="AD19" i="35"/>
  <c r="AD25" i="35" s="1"/>
  <c r="AD26" i="35" s="1"/>
  <c r="Z19" i="33"/>
  <c r="Z25" i="33" s="1"/>
  <c r="Z26" i="33" s="1"/>
  <c r="Z28" i="33" s="1"/>
  <c r="AR51" i="33" s="1"/>
  <c r="Z19" i="35"/>
  <c r="Z25" i="35" s="1"/>
  <c r="Z26" i="35" s="1"/>
  <c r="V19" i="33"/>
  <c r="V25" i="33" s="1"/>
  <c r="V26" i="33" s="1"/>
  <c r="V28" i="33" s="1"/>
  <c r="V29" i="33" s="1"/>
  <c r="V19" i="35"/>
  <c r="V25" i="35" s="1"/>
  <c r="V26" i="35" s="1"/>
  <c r="R19" i="33"/>
  <c r="R25" i="33" s="1"/>
  <c r="R26" i="33" s="1"/>
  <c r="R28" i="33" s="1"/>
  <c r="BB43" i="33" s="1"/>
  <c r="R19" i="35"/>
  <c r="R25" i="35" s="1"/>
  <c r="R26" i="35" s="1"/>
  <c r="N19" i="33"/>
  <c r="N25" i="33" s="1"/>
  <c r="N26" i="33" s="1"/>
  <c r="N28" i="33" s="1"/>
  <c r="N29" i="33" s="1"/>
  <c r="N19" i="35"/>
  <c r="N25" i="35" s="1"/>
  <c r="N26" i="35" s="1"/>
  <c r="J19" i="33"/>
  <c r="J25" i="33" s="1"/>
  <c r="J26" i="33" s="1"/>
  <c r="J28" i="33" s="1"/>
  <c r="AP35" i="33" s="1"/>
  <c r="J19" i="35"/>
  <c r="J25" i="35" s="1"/>
  <c r="J26" i="35" s="1"/>
  <c r="AU19" i="35"/>
  <c r="AU25" i="35" s="1"/>
  <c r="AU26" i="35" s="1"/>
  <c r="AU28" i="35" s="1"/>
  <c r="AU19" i="33"/>
  <c r="AU25" i="33" s="1"/>
  <c r="AU26" i="33" s="1"/>
  <c r="AU28" i="33" s="1"/>
  <c r="AU29" i="33" s="1"/>
  <c r="AM19" i="35"/>
  <c r="AM25" i="35" s="1"/>
  <c r="AM26" i="35" s="1"/>
  <c r="AM19" i="33"/>
  <c r="AM25" i="33" s="1"/>
  <c r="AM26" i="33" s="1"/>
  <c r="AM28" i="33" s="1"/>
  <c r="AM29" i="33" s="1"/>
  <c r="AE19" i="35"/>
  <c r="AE25" i="35" s="1"/>
  <c r="AE26" i="35" s="1"/>
  <c r="AE28" i="35" s="1"/>
  <c r="AE29" i="35" s="1"/>
  <c r="AE19" i="33"/>
  <c r="AE25" i="33" s="1"/>
  <c r="AE26" i="33" s="1"/>
  <c r="AE28" i="33" s="1"/>
  <c r="AZ56" i="33" s="1"/>
  <c r="W19" i="35"/>
  <c r="W25" i="35" s="1"/>
  <c r="W26" i="35" s="1"/>
  <c r="W28" i="35" s="1"/>
  <c r="AT48" i="35" s="1"/>
  <c r="W19" i="33"/>
  <c r="W25" i="33" s="1"/>
  <c r="W26" i="33" s="1"/>
  <c r="W28" i="33" s="1"/>
  <c r="AQ48" i="33" s="1"/>
  <c r="O19" i="35"/>
  <c r="O25" i="35" s="1"/>
  <c r="O26" i="35" s="1"/>
  <c r="O28" i="35" s="1"/>
  <c r="O29" i="35" s="1"/>
  <c r="O19" i="33"/>
  <c r="O25" i="33" s="1"/>
  <c r="O26" i="33" s="1"/>
  <c r="O28" i="33" s="1"/>
  <c r="BD40" i="33" s="1"/>
  <c r="G19" i="35"/>
  <c r="G25" i="35" s="1"/>
  <c r="G26" i="35" s="1"/>
  <c r="G28" i="35" s="1"/>
  <c r="AN32" i="35" s="1"/>
  <c r="G19" i="33"/>
  <c r="G25" i="33" s="1"/>
  <c r="G26" i="33" s="1"/>
  <c r="G28" i="33" s="1"/>
  <c r="AJ32" i="33" s="1"/>
  <c r="AW19" i="33"/>
  <c r="AW25" i="33" s="1"/>
  <c r="AW26" i="33" s="1"/>
  <c r="AW28" i="33" s="1"/>
  <c r="AW19" i="35"/>
  <c r="AW25" i="35" s="1"/>
  <c r="AW26" i="35" s="1"/>
  <c r="AW28" i="35" s="1"/>
  <c r="AW29" i="35" s="1"/>
  <c r="AS19" i="33"/>
  <c r="AS25" i="33" s="1"/>
  <c r="AS26" i="33" s="1"/>
  <c r="AS28" i="33" s="1"/>
  <c r="AS19" i="35"/>
  <c r="AS25" i="35" s="1"/>
  <c r="AS26" i="35" s="1"/>
  <c r="AS28" i="35" s="1"/>
  <c r="AS29" i="35" s="1"/>
  <c r="AO19" i="33"/>
  <c r="AO25" i="33" s="1"/>
  <c r="AO26" i="33" s="1"/>
  <c r="AO28" i="33" s="1"/>
  <c r="AO19" i="35"/>
  <c r="AO25" i="35" s="1"/>
  <c r="AO26" i="35" s="1"/>
  <c r="AO28" i="35" s="1"/>
  <c r="AO29" i="35" s="1"/>
  <c r="AK19" i="33"/>
  <c r="AK25" i="33" s="1"/>
  <c r="AK26" i="33" s="1"/>
  <c r="AK19" i="35"/>
  <c r="AK25" i="35" s="1"/>
  <c r="AK26" i="35" s="1"/>
  <c r="AK28" i="35" s="1"/>
  <c r="AK29" i="35" s="1"/>
  <c r="AG19" i="33"/>
  <c r="AG25" i="33" s="1"/>
  <c r="AG26" i="33" s="1"/>
  <c r="AG28" i="33" s="1"/>
  <c r="AG19" i="35"/>
  <c r="AG25" i="35" s="1"/>
  <c r="AG26" i="35" s="1"/>
  <c r="AG28" i="35" s="1"/>
  <c r="AG29" i="35" s="1"/>
  <c r="AC19" i="33"/>
  <c r="AC25" i="33" s="1"/>
  <c r="AC26" i="33" s="1"/>
  <c r="AC28" i="33" s="1"/>
  <c r="BA54" i="33" s="1"/>
  <c r="AC19" i="35"/>
  <c r="AC25" i="35" s="1"/>
  <c r="AC26" i="35" s="1"/>
  <c r="Y19" i="33"/>
  <c r="Y25" i="33" s="1"/>
  <c r="Y26" i="33" s="1"/>
  <c r="Y28" i="33" s="1"/>
  <c r="Y29" i="33" s="1"/>
  <c r="Y19" i="35"/>
  <c r="Y25" i="35" s="1"/>
  <c r="Y26" i="35" s="1"/>
  <c r="Y28" i="35" s="1"/>
  <c r="AY50" i="35" s="1"/>
  <c r="U19" i="33"/>
  <c r="U25" i="33" s="1"/>
  <c r="U26" i="33" s="1"/>
  <c r="U28" i="33" s="1"/>
  <c r="AP46" i="33" s="1"/>
  <c r="U19" i="35"/>
  <c r="U25" i="35" s="1"/>
  <c r="U26" i="35" s="1"/>
  <c r="U28" i="35" s="1"/>
  <c r="AS46" i="35" s="1"/>
  <c r="Q19" i="33"/>
  <c r="Q25" i="33" s="1"/>
  <c r="Q26" i="33" s="1"/>
  <c r="Q28" i="33" s="1"/>
  <c r="Q29" i="33" s="1"/>
  <c r="Q19" i="35"/>
  <c r="Q25" i="35" s="1"/>
  <c r="Q26" i="35" s="1"/>
  <c r="Q28" i="35" s="1"/>
  <c r="AW42" i="35" s="1"/>
  <c r="M19" i="33"/>
  <c r="M25" i="33" s="1"/>
  <c r="M26" i="33" s="1"/>
  <c r="M28" i="33" s="1"/>
  <c r="AS38" i="33" s="1"/>
  <c r="M19" i="35"/>
  <c r="M25" i="35" s="1"/>
  <c r="M26" i="35" s="1"/>
  <c r="M28" i="35" s="1"/>
  <c r="I19" i="33"/>
  <c r="I25" i="33" s="1"/>
  <c r="I26" i="33" s="1"/>
  <c r="I28" i="33" s="1"/>
  <c r="I19" i="35"/>
  <c r="I25" i="35" s="1"/>
  <c r="I26" i="35" s="1"/>
  <c r="I28" i="35" s="1"/>
  <c r="I29" i="35" s="1"/>
  <c r="F19" i="33"/>
  <c r="F25" i="33" s="1"/>
  <c r="F26" i="33" s="1"/>
  <c r="F28" i="33" s="1"/>
  <c r="AX31" i="33" s="1"/>
  <c r="F19" i="35"/>
  <c r="F25" i="35" s="1"/>
  <c r="F26" i="35" s="1"/>
  <c r="E19" i="35"/>
  <c r="E25" i="35" s="1"/>
  <c r="E26" i="35" s="1"/>
  <c r="E19" i="33"/>
  <c r="E25" i="33" s="1"/>
  <c r="E26" i="33" s="1"/>
  <c r="E28" i="33" s="1"/>
  <c r="E29" i="33" s="1"/>
  <c r="AU29" i="35"/>
  <c r="AI29" i="35"/>
  <c r="BC56" i="35"/>
  <c r="BA56" i="35"/>
  <c r="AY56" i="35"/>
  <c r="AW56" i="35"/>
  <c r="AU56" i="35"/>
  <c r="AS56" i="35"/>
  <c r="AQ56" i="35"/>
  <c r="AO56" i="35"/>
  <c r="AM56" i="35"/>
  <c r="AK56" i="35"/>
  <c r="AI56" i="35"/>
  <c r="AG56" i="35"/>
  <c r="BD56" i="35"/>
  <c r="BB56" i="35"/>
  <c r="AZ56" i="35"/>
  <c r="AX56" i="35"/>
  <c r="AV56" i="35"/>
  <c r="AT56" i="35"/>
  <c r="AR56" i="35"/>
  <c r="AP56" i="35"/>
  <c r="AN56" i="35"/>
  <c r="AL56" i="35"/>
  <c r="AJ56" i="35"/>
  <c r="AH56" i="35"/>
  <c r="AF56" i="35"/>
  <c r="BD44" i="35"/>
  <c r="BB44" i="35"/>
  <c r="AZ44" i="35"/>
  <c r="AX44" i="35"/>
  <c r="AV44" i="35"/>
  <c r="AT44" i="35"/>
  <c r="AR44" i="35"/>
  <c r="AP44" i="35"/>
  <c r="AN44" i="35"/>
  <c r="AL44" i="35"/>
  <c r="AJ44" i="35"/>
  <c r="AH44" i="35"/>
  <c r="AF44" i="35"/>
  <c r="AD44" i="35"/>
  <c r="AB44" i="35"/>
  <c r="Z44" i="35"/>
  <c r="X44" i="35"/>
  <c r="V44" i="35"/>
  <c r="T44" i="35"/>
  <c r="BC44" i="35"/>
  <c r="BA44" i="35"/>
  <c r="AY44" i="35"/>
  <c r="AW44" i="35"/>
  <c r="AU44" i="35"/>
  <c r="AS44" i="35"/>
  <c r="AQ44" i="35"/>
  <c r="AO44" i="35"/>
  <c r="AM44" i="35"/>
  <c r="AK44" i="35"/>
  <c r="AI44" i="35"/>
  <c r="AG44" i="35"/>
  <c r="AE44" i="35"/>
  <c r="AC44" i="35"/>
  <c r="AA44" i="35"/>
  <c r="Y44" i="35"/>
  <c r="W44" i="35"/>
  <c r="U44" i="35"/>
  <c r="BD40" i="35"/>
  <c r="BB40" i="35"/>
  <c r="AZ40" i="35"/>
  <c r="AX40" i="35"/>
  <c r="AV40" i="35"/>
  <c r="AT40" i="35"/>
  <c r="AR40" i="35"/>
  <c r="AP40" i="35"/>
  <c r="AN40" i="35"/>
  <c r="AL40" i="35"/>
  <c r="AJ40" i="35"/>
  <c r="AH40" i="35"/>
  <c r="AF40" i="35"/>
  <c r="AD40" i="35"/>
  <c r="AB40" i="35"/>
  <c r="Z40" i="35"/>
  <c r="X40" i="35"/>
  <c r="V40" i="35"/>
  <c r="T40" i="35"/>
  <c r="R40" i="35"/>
  <c r="P40" i="35"/>
  <c r="BC40" i="35"/>
  <c r="BA40" i="35"/>
  <c r="AY40" i="35"/>
  <c r="AW40" i="35"/>
  <c r="AU40" i="35"/>
  <c r="AS40" i="35"/>
  <c r="AQ40" i="35"/>
  <c r="AO40" i="35"/>
  <c r="AM40" i="35"/>
  <c r="AK40" i="35"/>
  <c r="AI40" i="35"/>
  <c r="AG40" i="35"/>
  <c r="AE40" i="35"/>
  <c r="AC40" i="35"/>
  <c r="AA40" i="35"/>
  <c r="Y40" i="35"/>
  <c r="W40" i="35"/>
  <c r="U40" i="35"/>
  <c r="S40" i="35"/>
  <c r="Q40" i="35"/>
  <c r="E28" i="35"/>
  <c r="E29" i="35" s="1"/>
  <c r="BC58" i="33"/>
  <c r="BA58" i="33"/>
  <c r="AY58" i="33"/>
  <c r="AW58" i="33"/>
  <c r="AU58" i="33"/>
  <c r="AS58" i="33"/>
  <c r="AQ58" i="33"/>
  <c r="AO58" i="33"/>
  <c r="AM58" i="33"/>
  <c r="AK58" i="33"/>
  <c r="AI58" i="33"/>
  <c r="BD58" i="33"/>
  <c r="BB58" i="33"/>
  <c r="AZ58" i="33"/>
  <c r="AX58" i="33"/>
  <c r="AV58" i="33"/>
  <c r="AT58" i="33"/>
  <c r="AR58" i="33"/>
  <c r="AP58" i="33"/>
  <c r="AN58" i="33"/>
  <c r="AL58" i="33"/>
  <c r="AJ58" i="33"/>
  <c r="AH58" i="33"/>
  <c r="BB34" i="33"/>
  <c r="AZ34" i="33"/>
  <c r="AX34" i="33"/>
  <c r="AV34" i="33"/>
  <c r="AT34" i="33"/>
  <c r="AR34" i="33"/>
  <c r="AP34" i="33"/>
  <c r="AN34" i="33"/>
  <c r="AL34" i="33"/>
  <c r="AJ34" i="33"/>
  <c r="AH34" i="33"/>
  <c r="AF34" i="33"/>
  <c r="AD34" i="33"/>
  <c r="AB34" i="33"/>
  <c r="Z34" i="33"/>
  <c r="X34" i="33"/>
  <c r="V34" i="33"/>
  <c r="T34" i="33"/>
  <c r="R34" i="33"/>
  <c r="P34" i="33"/>
  <c r="N34" i="33"/>
  <c r="L34" i="33"/>
  <c r="J34" i="33"/>
  <c r="BA34" i="33"/>
  <c r="AY34" i="33"/>
  <c r="AW34" i="33"/>
  <c r="AU34" i="33"/>
  <c r="AS34" i="33"/>
  <c r="AQ34" i="33"/>
  <c r="AO34" i="33"/>
  <c r="AM34" i="33"/>
  <c r="AK34" i="33"/>
  <c r="AI34" i="33"/>
  <c r="AG34" i="33"/>
  <c r="AE34" i="33"/>
  <c r="AC34" i="33"/>
  <c r="AA34" i="33"/>
  <c r="Y34" i="33"/>
  <c r="W34" i="33"/>
  <c r="U34" i="33"/>
  <c r="S34" i="33"/>
  <c r="Q34" i="33"/>
  <c r="O34" i="33"/>
  <c r="M34" i="33"/>
  <c r="K34" i="33"/>
  <c r="AW29" i="33"/>
  <c r="AO29" i="33"/>
  <c r="AG29" i="33"/>
  <c r="I29" i="33"/>
  <c r="BC55" i="33"/>
  <c r="BA55" i="33"/>
  <c r="AY55" i="33"/>
  <c r="AW55" i="33"/>
  <c r="AU55" i="33"/>
  <c r="AS55" i="33"/>
  <c r="AQ55" i="33"/>
  <c r="AO55" i="33"/>
  <c r="AM55" i="33"/>
  <c r="AK55" i="33"/>
  <c r="AI55" i="33"/>
  <c r="AG55" i="33"/>
  <c r="AE55" i="33"/>
  <c r="BD55" i="33"/>
  <c r="BB55" i="33"/>
  <c r="AZ55" i="33"/>
  <c r="AX55" i="33"/>
  <c r="AV55" i="33"/>
  <c r="AT55" i="33"/>
  <c r="AR55" i="33"/>
  <c r="AP55" i="33"/>
  <c r="AN55" i="33"/>
  <c r="AL55" i="33"/>
  <c r="AJ55" i="33"/>
  <c r="AH55" i="33"/>
  <c r="AF55" i="33"/>
  <c r="BD47" i="33"/>
  <c r="BB47" i="33"/>
  <c r="AZ47" i="33"/>
  <c r="AX47" i="33"/>
  <c r="AV47" i="33"/>
  <c r="AT47" i="33"/>
  <c r="AR47" i="33"/>
  <c r="AP47" i="33"/>
  <c r="AN47" i="33"/>
  <c r="AL47" i="33"/>
  <c r="AJ47" i="33"/>
  <c r="AH47" i="33"/>
  <c r="AF47" i="33"/>
  <c r="AD47" i="33"/>
  <c r="AB47" i="33"/>
  <c r="Z47" i="33"/>
  <c r="X47" i="33"/>
  <c r="BC47" i="33"/>
  <c r="BA47" i="33"/>
  <c r="AY47" i="33"/>
  <c r="AW47" i="33"/>
  <c r="AU47" i="33"/>
  <c r="AS47" i="33"/>
  <c r="AQ47" i="33"/>
  <c r="AO47" i="33"/>
  <c r="AM47" i="33"/>
  <c r="AK47" i="33"/>
  <c r="AI47" i="33"/>
  <c r="AG47" i="33"/>
  <c r="AE47" i="33"/>
  <c r="AC47" i="33"/>
  <c r="AA47" i="33"/>
  <c r="Y47" i="33"/>
  <c r="W47" i="33"/>
  <c r="BC39" i="33"/>
  <c r="BA39" i="33"/>
  <c r="AY39" i="33"/>
  <c r="AW39" i="33"/>
  <c r="AU39" i="33"/>
  <c r="AS39" i="33"/>
  <c r="AQ39" i="33"/>
  <c r="AO39" i="33"/>
  <c r="AM39" i="33"/>
  <c r="AK39" i="33"/>
  <c r="AI39" i="33"/>
  <c r="AG39" i="33"/>
  <c r="AE39" i="33"/>
  <c r="AC39" i="33"/>
  <c r="AA39" i="33"/>
  <c r="Y39" i="33"/>
  <c r="W39" i="33"/>
  <c r="U39" i="33"/>
  <c r="S39" i="33"/>
  <c r="Q39" i="33"/>
  <c r="O39" i="33"/>
  <c r="BD39" i="33"/>
  <c r="BB39" i="33"/>
  <c r="AZ39" i="33"/>
  <c r="AX39" i="33"/>
  <c r="AV39" i="33"/>
  <c r="AT39" i="33"/>
  <c r="AR39" i="33"/>
  <c r="AP39" i="33"/>
  <c r="AN39" i="33"/>
  <c r="AL39" i="33"/>
  <c r="AJ39" i="33"/>
  <c r="AH39" i="33"/>
  <c r="AF39" i="33"/>
  <c r="AD39" i="33"/>
  <c r="AB39" i="33"/>
  <c r="Z39" i="33"/>
  <c r="X39" i="33"/>
  <c r="V39" i="33"/>
  <c r="T39" i="33"/>
  <c r="R39" i="33"/>
  <c r="P39" i="33"/>
  <c r="BD50" i="33"/>
  <c r="BB50" i="33"/>
  <c r="AZ50" i="33"/>
  <c r="AX50" i="33"/>
  <c r="AV50" i="33"/>
  <c r="AT50" i="33"/>
  <c r="AR50" i="33"/>
  <c r="AP50" i="33"/>
  <c r="AN50" i="33"/>
  <c r="AL50" i="33"/>
  <c r="AJ50" i="33"/>
  <c r="AH50" i="33"/>
  <c r="AF50" i="33"/>
  <c r="AD50" i="33"/>
  <c r="AB50" i="33"/>
  <c r="Z50" i="33"/>
  <c r="BC50" i="33"/>
  <c r="BA50" i="33"/>
  <c r="AY50" i="33"/>
  <c r="AW50" i="33"/>
  <c r="AU50" i="33"/>
  <c r="AS50" i="33"/>
  <c r="AQ50" i="33"/>
  <c r="AO50" i="33"/>
  <c r="AM50" i="33"/>
  <c r="AK50" i="33"/>
  <c r="AI50" i="33"/>
  <c r="AG50" i="33"/>
  <c r="AE50" i="33"/>
  <c r="AC50" i="33"/>
  <c r="AA50" i="33"/>
  <c r="BD42" i="33"/>
  <c r="BB42" i="33"/>
  <c r="AZ42" i="33"/>
  <c r="AX42" i="33"/>
  <c r="AV42" i="33"/>
  <c r="AT42" i="33"/>
  <c r="AR42" i="33"/>
  <c r="AP42" i="33"/>
  <c r="AN42" i="33"/>
  <c r="AL42" i="33"/>
  <c r="BC42" i="33"/>
  <c r="BA42" i="33"/>
  <c r="AY42" i="33"/>
  <c r="AW42" i="33"/>
  <c r="AU42" i="33"/>
  <c r="AS42" i="33"/>
  <c r="AQ42" i="33"/>
  <c r="AO42" i="33"/>
  <c r="AM42" i="33"/>
  <c r="AK42" i="33"/>
  <c r="AI42" i="33"/>
  <c r="AG42" i="33"/>
  <c r="AE42" i="33"/>
  <c r="AC42" i="33"/>
  <c r="AH42" i="33"/>
  <c r="AD42" i="33"/>
  <c r="AA42" i="33"/>
  <c r="Y42" i="33"/>
  <c r="W42" i="33"/>
  <c r="U42" i="33"/>
  <c r="S42" i="33"/>
  <c r="AJ42" i="33"/>
  <c r="AF42" i="33"/>
  <c r="AB42" i="33"/>
  <c r="Z42" i="33"/>
  <c r="X42" i="33"/>
  <c r="V42" i="33"/>
  <c r="T42" i="33"/>
  <c r="R42" i="33"/>
  <c r="AQ37" i="33" l="1"/>
  <c r="AL56" i="33"/>
  <c r="AG53" i="33"/>
  <c r="Z40" i="33"/>
  <c r="AI33" i="33"/>
  <c r="AZ44" i="33"/>
  <c r="AT49" i="33"/>
  <c r="AS34" i="35"/>
  <c r="Q29" i="35"/>
  <c r="AF37" i="33"/>
  <c r="AL53" i="33"/>
  <c r="AI40" i="33"/>
  <c r="AU44" i="33"/>
  <c r="AF34" i="35"/>
  <c r="AW58" i="35"/>
  <c r="BC42" i="35"/>
  <c r="V33" i="33"/>
  <c r="AS49" i="33"/>
  <c r="T44" i="33"/>
  <c r="M34" i="35"/>
  <c r="AI43" i="33"/>
  <c r="AA46" i="33"/>
  <c r="I31" i="33"/>
  <c r="AR43" i="33"/>
  <c r="AR59" i="33"/>
  <c r="AG51" i="33"/>
  <c r="AF38" i="33"/>
  <c r="X32" i="35"/>
  <c r="AA36" i="35"/>
  <c r="AD48" i="35"/>
  <c r="AS46" i="33"/>
  <c r="AF46" i="33"/>
  <c r="AS54" i="33"/>
  <c r="AZ35" i="33"/>
  <c r="AT51" i="33"/>
  <c r="AY38" i="33"/>
  <c r="AG36" i="35"/>
  <c r="AJ48" i="35"/>
  <c r="AC46" i="33"/>
  <c r="AN54" i="33"/>
  <c r="AU31" i="33"/>
  <c r="AG35" i="33"/>
  <c r="AW43" i="33"/>
  <c r="AQ51" i="33"/>
  <c r="AI59" i="33"/>
  <c r="AV38" i="33"/>
  <c r="AD52" i="35"/>
  <c r="AH46" i="33"/>
  <c r="AQ46" i="33"/>
  <c r="BB54" i="33"/>
  <c r="AB31" i="33"/>
  <c r="Z35" i="33"/>
  <c r="AD43" i="33"/>
  <c r="AJ51" i="33"/>
  <c r="BA59" i="33"/>
  <c r="AI38" i="33"/>
  <c r="K32" i="35"/>
  <c r="AL52" i="35"/>
  <c r="AI46" i="33"/>
  <c r="AY46" i="33"/>
  <c r="AV46" i="33"/>
  <c r="BD54" i="33"/>
  <c r="O31" i="33"/>
  <c r="AH31" i="33"/>
  <c r="AM35" i="33"/>
  <c r="S43" i="33"/>
  <c r="AY43" i="33"/>
  <c r="AT43" i="33"/>
  <c r="AW51" i="33"/>
  <c r="AZ51" i="33"/>
  <c r="AK59" i="33"/>
  <c r="N38" i="33"/>
  <c r="BD38" i="33"/>
  <c r="BA38" i="33"/>
  <c r="U32" i="35"/>
  <c r="T36" i="35"/>
  <c r="AM48" i="35"/>
  <c r="AZ48" i="35"/>
  <c r="BB52" i="35"/>
  <c r="AK46" i="33"/>
  <c r="BA46" i="33"/>
  <c r="AX46" i="33"/>
  <c r="AL54" i="33"/>
  <c r="AQ54" i="33"/>
  <c r="AO31" i="33"/>
  <c r="T35" i="33"/>
  <c r="AG43" i="33"/>
  <c r="AB43" i="33"/>
  <c r="AA51" i="33"/>
  <c r="AD51" i="33"/>
  <c r="AP59" i="33"/>
  <c r="AY59" i="33"/>
  <c r="AD38" i="33"/>
  <c r="AC38" i="33"/>
  <c r="H32" i="35"/>
  <c r="AD36" i="35"/>
  <c r="AU48" i="35"/>
  <c r="BB48" i="35"/>
  <c r="AO52" i="35"/>
  <c r="W46" i="33"/>
  <c r="AE46" i="33"/>
  <c r="AM46" i="33"/>
  <c r="AU46" i="33"/>
  <c r="X46" i="33"/>
  <c r="AN46" i="33"/>
  <c r="BD46" i="33"/>
  <c r="AD54" i="33"/>
  <c r="AT54" i="33"/>
  <c r="AI54" i="33"/>
  <c r="AY54" i="33"/>
  <c r="Y31" i="33"/>
  <c r="L31" i="33"/>
  <c r="AR31" i="33"/>
  <c r="Q35" i="33"/>
  <c r="AW35" i="33"/>
  <c r="AJ35" i="33"/>
  <c r="Y43" i="33"/>
  <c r="AO43" i="33"/>
  <c r="T43" i="33"/>
  <c r="AJ43" i="33"/>
  <c r="AZ43" i="33"/>
  <c r="AI51" i="33"/>
  <c r="AY51" i="33"/>
  <c r="AL51" i="33"/>
  <c r="BB51" i="33"/>
  <c r="AX59" i="33"/>
  <c r="AQ59" i="33"/>
  <c r="AS29" i="33"/>
  <c r="P38" i="33"/>
  <c r="AN38" i="33"/>
  <c r="S38" i="33"/>
  <c r="AK38" i="33"/>
  <c r="AK32" i="35"/>
  <c r="AD32" i="35"/>
  <c r="AQ36" i="35"/>
  <c r="AJ36" i="35"/>
  <c r="AE48" i="35"/>
  <c r="BA48" i="35"/>
  <c r="AL48" i="35"/>
  <c r="AG52" i="35"/>
  <c r="AR52" i="35"/>
  <c r="AQ52" i="35"/>
  <c r="Y46" i="33"/>
  <c r="AG46" i="33"/>
  <c r="AO46" i="33"/>
  <c r="AW46" i="33"/>
  <c r="Z46" i="33"/>
  <c r="AF54" i="33"/>
  <c r="AV54" i="33"/>
  <c r="AK54" i="33"/>
  <c r="AE31" i="33"/>
  <c r="R31" i="33"/>
  <c r="W35" i="33"/>
  <c r="BC35" i="33"/>
  <c r="AA43" i="33"/>
  <c r="AQ43" i="33"/>
  <c r="V43" i="33"/>
  <c r="AL43" i="33"/>
  <c r="AO51" i="33"/>
  <c r="AB51" i="33"/>
  <c r="AJ59" i="33"/>
  <c r="AZ59" i="33"/>
  <c r="M29" i="33"/>
  <c r="X38" i="33"/>
  <c r="AT38" i="33"/>
  <c r="U38" i="33"/>
  <c r="AQ32" i="35"/>
  <c r="Q36" i="35"/>
  <c r="AW36" i="35"/>
  <c r="AK48" i="35"/>
  <c r="BC48" i="35"/>
  <c r="AB52" i="35"/>
  <c r="AT52" i="35"/>
  <c r="S33" i="33"/>
  <c r="AL33" i="33"/>
  <c r="AA37" i="33"/>
  <c r="AV37" i="33"/>
  <c r="AD49" i="33"/>
  <c r="AW53" i="33"/>
  <c r="S40" i="33"/>
  <c r="AP40" i="33"/>
  <c r="AE44" i="33"/>
  <c r="BB56" i="33"/>
  <c r="P34" i="35"/>
  <c r="BD50" i="35"/>
  <c r="AY33" i="33"/>
  <c r="P37" i="33"/>
  <c r="AC49" i="33"/>
  <c r="BB53" i="33"/>
  <c r="AY40" i="33"/>
  <c r="AJ44" i="33"/>
  <c r="AU56" i="33"/>
  <c r="AC34" i="35"/>
  <c r="AV34" i="35"/>
  <c r="AP58" i="35"/>
  <c r="AD42" i="35"/>
  <c r="AY48" i="33"/>
  <c r="F29" i="33"/>
  <c r="AP31" i="33"/>
  <c r="Z31" i="33"/>
  <c r="J31" i="33"/>
  <c r="AM31" i="33"/>
  <c r="W31" i="33"/>
  <c r="G31" i="33"/>
  <c r="AJ31" i="33"/>
  <c r="T31" i="33"/>
  <c r="AW31" i="33"/>
  <c r="AG31" i="33"/>
  <c r="Q31" i="33"/>
  <c r="AW38" i="33"/>
  <c r="AO38" i="33"/>
  <c r="AG38" i="33"/>
  <c r="Y38" i="33"/>
  <c r="Q38" i="33"/>
  <c r="AZ38" i="33"/>
  <c r="AR38" i="33"/>
  <c r="AJ38" i="33"/>
  <c r="AB38" i="33"/>
  <c r="T38" i="33"/>
  <c r="BC38" i="33"/>
  <c r="AU38" i="33"/>
  <c r="AM38" i="33"/>
  <c r="AE38" i="33"/>
  <c r="W38" i="33"/>
  <c r="O38" i="33"/>
  <c r="AX38" i="33"/>
  <c r="AP38" i="33"/>
  <c r="AH38" i="33"/>
  <c r="Z38" i="33"/>
  <c r="R38" i="33"/>
  <c r="U29" i="33"/>
  <c r="BB46" i="33"/>
  <c r="AT46" i="33"/>
  <c r="AL46" i="33"/>
  <c r="AD46" i="33"/>
  <c r="V46" i="33"/>
  <c r="AZ46" i="33"/>
  <c r="AR46" i="33"/>
  <c r="AJ46" i="33"/>
  <c r="AB46" i="33"/>
  <c r="BC46" i="33"/>
  <c r="AC29" i="33"/>
  <c r="AW54" i="33"/>
  <c r="AO54" i="33"/>
  <c r="AG54" i="33"/>
  <c r="AZ54" i="33"/>
  <c r="AR54" i="33"/>
  <c r="AJ54" i="33"/>
  <c r="BC54" i="33"/>
  <c r="AU54" i="33"/>
  <c r="AM54" i="33"/>
  <c r="AE54" i="33"/>
  <c r="AX54" i="33"/>
  <c r="AP54" i="33"/>
  <c r="AH54" i="33"/>
  <c r="AK28" i="33"/>
  <c r="AK29" i="33" s="1"/>
  <c r="G29" i="35"/>
  <c r="AL32" i="35"/>
  <c r="V32" i="35"/>
  <c r="AY32" i="35"/>
  <c r="AI32" i="35"/>
  <c r="S32" i="35"/>
  <c r="AV32" i="35"/>
  <c r="AF32" i="35"/>
  <c r="P32" i="35"/>
  <c r="AS32" i="35"/>
  <c r="AC32" i="35"/>
  <c r="M32" i="35"/>
  <c r="W29" i="35"/>
  <c r="AX48" i="35"/>
  <c r="AP48" i="35"/>
  <c r="AH48" i="35"/>
  <c r="Z48" i="35"/>
  <c r="AY48" i="35"/>
  <c r="AQ48" i="35"/>
  <c r="AI48" i="35"/>
  <c r="AA48" i="35"/>
  <c r="BD48" i="35"/>
  <c r="AV48" i="35"/>
  <c r="AN48" i="35"/>
  <c r="AF48" i="35"/>
  <c r="X48" i="35"/>
  <c r="AW48" i="35"/>
  <c r="AO48" i="35"/>
  <c r="AG48" i="35"/>
  <c r="Y48" i="35"/>
  <c r="J29" i="33"/>
  <c r="AX35" i="33"/>
  <c r="AH35" i="33"/>
  <c r="R35" i="33"/>
  <c r="AU35" i="33"/>
  <c r="AE35" i="33"/>
  <c r="O35" i="33"/>
  <c r="AR35" i="33"/>
  <c r="AB35" i="33"/>
  <c r="L35" i="33"/>
  <c r="AO35" i="33"/>
  <c r="Y35" i="33"/>
  <c r="R29" i="33"/>
  <c r="AX43" i="33"/>
  <c r="AP43" i="33"/>
  <c r="AH43" i="33"/>
  <c r="Z43" i="33"/>
  <c r="BC43" i="33"/>
  <c r="AU43" i="33"/>
  <c r="AM43" i="33"/>
  <c r="AE43" i="33"/>
  <c r="W43" i="33"/>
  <c r="BD43" i="33"/>
  <c r="AV43" i="33"/>
  <c r="AN43" i="33"/>
  <c r="AF43" i="33"/>
  <c r="X43" i="33"/>
  <c r="BA43" i="33"/>
  <c r="AS43" i="33"/>
  <c r="AK43" i="33"/>
  <c r="AC43" i="33"/>
  <c r="U43" i="33"/>
  <c r="Z29" i="33"/>
  <c r="AX51" i="33"/>
  <c r="AP51" i="33"/>
  <c r="AH51" i="33"/>
  <c r="BC51" i="33"/>
  <c r="AU51" i="33"/>
  <c r="AM51" i="33"/>
  <c r="AE51" i="33"/>
  <c r="BD51" i="33"/>
  <c r="AV51" i="33"/>
  <c r="AN51" i="33"/>
  <c r="AF51" i="33"/>
  <c r="BA51" i="33"/>
  <c r="AS51" i="33"/>
  <c r="AK51" i="33"/>
  <c r="AC51" i="33"/>
  <c r="AH29" i="33"/>
  <c r="AW59" i="33"/>
  <c r="AO59" i="33"/>
  <c r="BD59" i="33"/>
  <c r="AV59" i="33"/>
  <c r="AN59" i="33"/>
  <c r="BC59" i="33"/>
  <c r="AU59" i="33"/>
  <c r="AM59" i="33"/>
  <c r="BB59" i="33"/>
  <c r="AT59" i="33"/>
  <c r="AL59" i="33"/>
  <c r="K29" i="35"/>
  <c r="AR36" i="35"/>
  <c r="AB36" i="35"/>
  <c r="L36" i="35"/>
  <c r="AO36" i="35"/>
  <c r="Y36" i="35"/>
  <c r="BB36" i="35"/>
  <c r="AL36" i="35"/>
  <c r="V36" i="35"/>
  <c r="AY36" i="35"/>
  <c r="AI36" i="35"/>
  <c r="S36" i="35"/>
  <c r="AA29" i="35"/>
  <c r="BC52" i="35"/>
  <c r="AU52" i="35"/>
  <c r="AM52" i="35"/>
  <c r="AX52" i="35"/>
  <c r="AP52" i="35"/>
  <c r="AH52" i="35"/>
  <c r="AK52" i="35"/>
  <c r="AC52" i="35"/>
  <c r="BA52" i="35"/>
  <c r="AS52" i="35"/>
  <c r="BD52" i="35"/>
  <c r="AV52" i="35"/>
  <c r="AN52" i="35"/>
  <c r="AF52" i="35"/>
  <c r="AI52" i="35"/>
  <c r="AT38" i="35"/>
  <c r="S38" i="35"/>
  <c r="AF41" i="33"/>
  <c r="W29" i="33"/>
  <c r="V38" i="33"/>
  <c r="AL38" i="33"/>
  <c r="BB38" i="33"/>
  <c r="AA38" i="33"/>
  <c r="AQ38" i="33"/>
  <c r="AA32" i="35"/>
  <c r="N32" i="35"/>
  <c r="AT32" i="35"/>
  <c r="N36" i="35"/>
  <c r="AT36" i="35"/>
  <c r="AC48" i="35"/>
  <c r="AS48" i="35"/>
  <c r="AB48" i="35"/>
  <c r="AR48" i="35"/>
  <c r="AE52" i="35"/>
  <c r="AJ52" i="35"/>
  <c r="AZ52" i="35"/>
  <c r="AW52" i="35"/>
  <c r="AR42" i="35"/>
  <c r="AS32" i="33"/>
  <c r="K31" i="33"/>
  <c r="S31" i="33"/>
  <c r="AA31" i="33"/>
  <c r="AI31" i="33"/>
  <c r="AQ31" i="33"/>
  <c r="AY31" i="33"/>
  <c r="N31" i="33"/>
  <c r="V31" i="33"/>
  <c r="AD31" i="33"/>
  <c r="AL31" i="33"/>
  <c r="AT31" i="33"/>
  <c r="K35" i="33"/>
  <c r="S35" i="33"/>
  <c r="AA35" i="33"/>
  <c r="AI35" i="33"/>
  <c r="AQ35" i="33"/>
  <c r="AY35" i="33"/>
  <c r="N35" i="33"/>
  <c r="V35" i="33"/>
  <c r="AD35" i="33"/>
  <c r="AL35" i="33"/>
  <c r="AT35" i="33"/>
  <c r="BB35" i="33"/>
  <c r="O32" i="35"/>
  <c r="W32" i="35"/>
  <c r="AE32" i="35"/>
  <c r="AM32" i="35"/>
  <c r="AU32" i="35"/>
  <c r="J32" i="35"/>
  <c r="R32" i="35"/>
  <c r="Z32" i="35"/>
  <c r="AH32" i="35"/>
  <c r="AP32" i="35"/>
  <c r="AX32" i="35"/>
  <c r="M36" i="35"/>
  <c r="U36" i="35"/>
  <c r="AC36" i="35"/>
  <c r="AK36" i="35"/>
  <c r="AS36" i="35"/>
  <c r="BA36" i="35"/>
  <c r="P36" i="35"/>
  <c r="X36" i="35"/>
  <c r="AF36" i="35"/>
  <c r="AN36" i="35"/>
  <c r="AV36" i="35"/>
  <c r="BD36" i="35"/>
  <c r="AQ36" i="33"/>
  <c r="M31" i="33"/>
  <c r="U31" i="33"/>
  <c r="AC31" i="33"/>
  <c r="AK31" i="33"/>
  <c r="AS31" i="33"/>
  <c r="H31" i="33"/>
  <c r="P31" i="33"/>
  <c r="X31" i="33"/>
  <c r="AF31" i="33"/>
  <c r="AN31" i="33"/>
  <c r="AV31" i="33"/>
  <c r="M35" i="33"/>
  <c r="U35" i="33"/>
  <c r="AC35" i="33"/>
  <c r="AK35" i="33"/>
  <c r="AS35" i="33"/>
  <c r="BA35" i="33"/>
  <c r="P35" i="33"/>
  <c r="X35" i="33"/>
  <c r="AF35" i="33"/>
  <c r="AN35" i="33"/>
  <c r="AV35" i="33"/>
  <c r="I32" i="35"/>
  <c r="Q32" i="35"/>
  <c r="Y32" i="35"/>
  <c r="AG32" i="35"/>
  <c r="AO32" i="35"/>
  <c r="AW32" i="35"/>
  <c r="L32" i="35"/>
  <c r="T32" i="35"/>
  <c r="AB32" i="35"/>
  <c r="AJ32" i="35"/>
  <c r="AR32" i="35"/>
  <c r="AZ32" i="35"/>
  <c r="O36" i="35"/>
  <c r="W36" i="35"/>
  <c r="AE36" i="35"/>
  <c r="AM36" i="35"/>
  <c r="AU36" i="35"/>
  <c r="BC36" i="35"/>
  <c r="R36" i="35"/>
  <c r="Z36" i="35"/>
  <c r="AH36" i="35"/>
  <c r="AP36" i="35"/>
  <c r="AX36" i="35"/>
  <c r="AC42" i="35"/>
  <c r="AM42" i="35"/>
  <c r="AN50" i="35"/>
  <c r="AO50" i="35"/>
  <c r="AP32" i="33"/>
  <c r="K33" i="33"/>
  <c r="AQ33" i="33"/>
  <c r="AD33" i="33"/>
  <c r="S37" i="33"/>
  <c r="AY37" i="33"/>
  <c r="AN37" i="33"/>
  <c r="AE45" i="33"/>
  <c r="AL49" i="33"/>
  <c r="AK49" i="33"/>
  <c r="AD53" i="33"/>
  <c r="AQ40" i="33"/>
  <c r="AH40" i="33"/>
  <c r="AB44" i="33"/>
  <c r="W44" i="33"/>
  <c r="BC44" i="33"/>
  <c r="BC56" i="33"/>
  <c r="AK34" i="35"/>
  <c r="X34" i="35"/>
  <c r="AN46" i="35"/>
  <c r="AO58" i="35"/>
  <c r="AX58" i="35"/>
  <c r="V42" i="35"/>
  <c r="AJ42" i="35"/>
  <c r="AU42" i="35"/>
  <c r="AV50" i="35"/>
  <c r="AW50" i="35"/>
  <c r="AP36" i="33"/>
  <c r="AA33" i="33"/>
  <c r="N33" i="33"/>
  <c r="AT33" i="33"/>
  <c r="AI37" i="33"/>
  <c r="X37" i="33"/>
  <c r="BD37" i="33"/>
  <c r="BB49" i="33"/>
  <c r="BA49" i="33"/>
  <c r="AO53" i="33"/>
  <c r="AT53" i="33"/>
  <c r="BD57" i="33"/>
  <c r="AA40" i="33"/>
  <c r="R40" i="33"/>
  <c r="AX40" i="33"/>
  <c r="AR44" i="33"/>
  <c r="AM44" i="33"/>
  <c r="AM56" i="33"/>
  <c r="AT56" i="33"/>
  <c r="U34" i="35"/>
  <c r="BA34" i="35"/>
  <c r="AN34" i="35"/>
  <c r="AH58" i="35"/>
  <c r="U42" i="35"/>
  <c r="AZ42" i="35"/>
  <c r="AF50" i="35"/>
  <c r="AG50" i="35"/>
  <c r="T32" i="33"/>
  <c r="T36" i="33"/>
  <c r="O33" i="33"/>
  <c r="AE33" i="33"/>
  <c r="AU33" i="33"/>
  <c r="R33" i="33"/>
  <c r="AH33" i="33"/>
  <c r="AX33" i="33"/>
  <c r="W37" i="33"/>
  <c r="AM37" i="33"/>
  <c r="BC37" i="33"/>
  <c r="AB37" i="33"/>
  <c r="AR37" i="33"/>
  <c r="AH49" i="33"/>
  <c r="AX49" i="33"/>
  <c r="AG49" i="33"/>
  <c r="AW49" i="33"/>
  <c r="AC53" i="33"/>
  <c r="AS53" i="33"/>
  <c r="AH53" i="33"/>
  <c r="AX53" i="33"/>
  <c r="AU57" i="33"/>
  <c r="AE40" i="33"/>
  <c r="AU40" i="33"/>
  <c r="V40" i="33"/>
  <c r="AL40" i="33"/>
  <c r="BB40" i="33"/>
  <c r="AF44" i="33"/>
  <c r="AV44" i="33"/>
  <c r="AA44" i="33"/>
  <c r="AQ44" i="33"/>
  <c r="AZ48" i="33"/>
  <c r="AQ56" i="33"/>
  <c r="AH56" i="33"/>
  <c r="AX56" i="33"/>
  <c r="Q34" i="35"/>
  <c r="AG34" i="35"/>
  <c r="AW34" i="35"/>
  <c r="T34" i="35"/>
  <c r="AJ34" i="35"/>
  <c r="AZ34" i="35"/>
  <c r="AY38" i="35"/>
  <c r="AK46" i="35"/>
  <c r="AK58" i="35"/>
  <c r="BA58" i="35"/>
  <c r="AT58" i="35"/>
  <c r="Z42" i="35"/>
  <c r="Y42" i="35"/>
  <c r="AN42" i="35"/>
  <c r="BD42" i="35"/>
  <c r="AY42" i="35"/>
  <c r="AJ50" i="35"/>
  <c r="AZ50" i="35"/>
  <c r="AK50" i="35"/>
  <c r="BA50" i="35"/>
  <c r="W32" i="33"/>
  <c r="W36" i="33"/>
  <c r="W33" i="33"/>
  <c r="AM33" i="33"/>
  <c r="J33" i="33"/>
  <c r="Z33" i="33"/>
  <c r="AP33" i="33"/>
  <c r="O37" i="33"/>
  <c r="AE37" i="33"/>
  <c r="AU37" i="33"/>
  <c r="T37" i="33"/>
  <c r="AJ37" i="33"/>
  <c r="AZ37" i="33"/>
  <c r="AM41" i="33"/>
  <c r="AJ45" i="33"/>
  <c r="Z49" i="33"/>
  <c r="AP49" i="33"/>
  <c r="Y49" i="33"/>
  <c r="AO49" i="33"/>
  <c r="AK53" i="33"/>
  <c r="BA53" i="33"/>
  <c r="AP53" i="33"/>
  <c r="O29" i="33"/>
  <c r="W40" i="33"/>
  <c r="AM40" i="33"/>
  <c r="BC40" i="33"/>
  <c r="AD40" i="33"/>
  <c r="AT40" i="33"/>
  <c r="X44" i="33"/>
  <c r="AN44" i="33"/>
  <c r="BD44" i="33"/>
  <c r="AI44" i="33"/>
  <c r="AY44" i="33"/>
  <c r="AI56" i="33"/>
  <c r="AY56" i="33"/>
  <c r="AP56" i="33"/>
  <c r="Y34" i="35"/>
  <c r="AO34" i="35"/>
  <c r="L34" i="35"/>
  <c r="AB34" i="35"/>
  <c r="AR34" i="35"/>
  <c r="AD38" i="35"/>
  <c r="AS58" i="35"/>
  <c r="AL58" i="35"/>
  <c r="BB58" i="35"/>
  <c r="R42" i="35"/>
  <c r="AI42" i="35"/>
  <c r="AG42" i="35"/>
  <c r="AV42" i="35"/>
  <c r="AQ42" i="35"/>
  <c r="AB50" i="35"/>
  <c r="AR50" i="35"/>
  <c r="AC50" i="35"/>
  <c r="AS50" i="35"/>
  <c r="AG32" i="33"/>
  <c r="AF32" i="33"/>
  <c r="AG36" i="33"/>
  <c r="AD36" i="33"/>
  <c r="I33" i="33"/>
  <c r="Q33" i="33"/>
  <c r="Y33" i="33"/>
  <c r="AG33" i="33"/>
  <c r="AO33" i="33"/>
  <c r="AW33" i="33"/>
  <c r="L33" i="33"/>
  <c r="T33" i="33"/>
  <c r="AB33" i="33"/>
  <c r="AJ33" i="33"/>
  <c r="AR33" i="33"/>
  <c r="AZ33" i="33"/>
  <c r="Q37" i="33"/>
  <c r="Y37" i="33"/>
  <c r="AG37" i="33"/>
  <c r="AO37" i="33"/>
  <c r="AW37" i="33"/>
  <c r="N37" i="33"/>
  <c r="V37" i="33"/>
  <c r="AD37" i="33"/>
  <c r="AL37" i="33"/>
  <c r="AT37" i="33"/>
  <c r="BB37" i="33"/>
  <c r="W41" i="33"/>
  <c r="AV41" i="33"/>
  <c r="AZ45" i="33"/>
  <c r="AF49" i="33"/>
  <c r="AN49" i="33"/>
  <c r="AV49" i="33"/>
  <c r="BD49" i="33"/>
  <c r="AE49" i="33"/>
  <c r="AM49" i="33"/>
  <c r="AU49" i="33"/>
  <c r="BC49" i="33"/>
  <c r="AE53" i="33"/>
  <c r="AM53" i="33"/>
  <c r="AU53" i="33"/>
  <c r="BC53" i="33"/>
  <c r="AJ53" i="33"/>
  <c r="AR53" i="33"/>
  <c r="AZ53" i="33"/>
  <c r="AE29" i="33"/>
  <c r="U40" i="33"/>
  <c r="AC40" i="33"/>
  <c r="AK40" i="33"/>
  <c r="AS40" i="33"/>
  <c r="BA40" i="33"/>
  <c r="T40" i="33"/>
  <c r="AB40" i="33"/>
  <c r="AJ40" i="33"/>
  <c r="AR40" i="33"/>
  <c r="AZ40" i="33"/>
  <c r="V44" i="33"/>
  <c r="AD44" i="33"/>
  <c r="AL44" i="33"/>
  <c r="AT44" i="33"/>
  <c r="BB44" i="33"/>
  <c r="Y44" i="33"/>
  <c r="AG44" i="33"/>
  <c r="AO44" i="33"/>
  <c r="AW44" i="33"/>
  <c r="AJ48" i="33"/>
  <c r="AG56" i="33"/>
  <c r="AO56" i="33"/>
  <c r="AW56" i="33"/>
  <c r="AF56" i="33"/>
  <c r="AN56" i="33"/>
  <c r="AV56" i="33"/>
  <c r="BD56" i="33"/>
  <c r="O34" i="35"/>
  <c r="W34" i="35"/>
  <c r="AE34" i="35"/>
  <c r="AM34" i="35"/>
  <c r="AU34" i="35"/>
  <c r="J34" i="35"/>
  <c r="R34" i="35"/>
  <c r="Z34" i="35"/>
  <c r="AH34" i="35"/>
  <c r="AP34" i="35"/>
  <c r="AX34" i="35"/>
  <c r="N38" i="35"/>
  <c r="AI38" i="35"/>
  <c r="X46" i="35"/>
  <c r="BA46" i="35"/>
  <c r="AI58" i="35"/>
  <c r="AQ58" i="35"/>
  <c r="AY58" i="35"/>
  <c r="AJ58" i="35"/>
  <c r="AR58" i="35"/>
  <c r="AZ58" i="35"/>
  <c r="Y29" i="35"/>
  <c r="T42" i="35"/>
  <c r="AB42" i="35"/>
  <c r="S42" i="35"/>
  <c r="AA42" i="35"/>
  <c r="AH42" i="35"/>
  <c r="AP42" i="35"/>
  <c r="AX42" i="35"/>
  <c r="AK42" i="35"/>
  <c r="AS42" i="35"/>
  <c r="BA42" i="35"/>
  <c r="AD50" i="35"/>
  <c r="AL50" i="35"/>
  <c r="AT50" i="35"/>
  <c r="BB50" i="35"/>
  <c r="AE50" i="35"/>
  <c r="AM50" i="35"/>
  <c r="AU50" i="35"/>
  <c r="BC50" i="35"/>
  <c r="M32" i="33"/>
  <c r="J32" i="33"/>
  <c r="AZ32" i="33"/>
  <c r="BC36" i="33"/>
  <c r="AZ36" i="33"/>
  <c r="M33" i="33"/>
  <c r="U33" i="33"/>
  <c r="AC33" i="33"/>
  <c r="AK33" i="33"/>
  <c r="AS33" i="33"/>
  <c r="BA33" i="33"/>
  <c r="P33" i="33"/>
  <c r="X33" i="33"/>
  <c r="AF33" i="33"/>
  <c r="AN33" i="33"/>
  <c r="AV33" i="33"/>
  <c r="M37" i="33"/>
  <c r="U37" i="33"/>
  <c r="AC37" i="33"/>
  <c r="AK37" i="33"/>
  <c r="AS37" i="33"/>
  <c r="BA37" i="33"/>
  <c r="R37" i="33"/>
  <c r="Z37" i="33"/>
  <c r="AH37" i="33"/>
  <c r="AP37" i="33"/>
  <c r="AX37" i="33"/>
  <c r="AU45" i="33"/>
  <c r="AB49" i="33"/>
  <c r="AJ49" i="33"/>
  <c r="AR49" i="33"/>
  <c r="AZ49" i="33"/>
  <c r="AA49" i="33"/>
  <c r="AI49" i="33"/>
  <c r="AQ49" i="33"/>
  <c r="AY49" i="33"/>
  <c r="AI53" i="33"/>
  <c r="AQ53" i="33"/>
  <c r="AY53" i="33"/>
  <c r="AF53" i="33"/>
  <c r="AN53" i="33"/>
  <c r="AV53" i="33"/>
  <c r="BD53" i="33"/>
  <c r="S29" i="33"/>
  <c r="Q40" i="33"/>
  <c r="Y40" i="33"/>
  <c r="AG40" i="33"/>
  <c r="AO40" i="33"/>
  <c r="AW40" i="33"/>
  <c r="P40" i="33"/>
  <c r="X40" i="33"/>
  <c r="AF40" i="33"/>
  <c r="AN40" i="33"/>
  <c r="AV40" i="33"/>
  <c r="Z44" i="33"/>
  <c r="AH44" i="33"/>
  <c r="AP44" i="33"/>
  <c r="AX44" i="33"/>
  <c r="U44" i="33"/>
  <c r="AC44" i="33"/>
  <c r="AK44" i="33"/>
  <c r="AS44" i="33"/>
  <c r="AI48" i="33"/>
  <c r="AK56" i="33"/>
  <c r="AS56" i="33"/>
  <c r="BA56" i="33"/>
  <c r="AJ56" i="33"/>
  <c r="AR56" i="33"/>
  <c r="K34" i="35"/>
  <c r="S34" i="35"/>
  <c r="AA34" i="35"/>
  <c r="AI34" i="35"/>
  <c r="AQ34" i="35"/>
  <c r="AY34" i="35"/>
  <c r="N34" i="35"/>
  <c r="V34" i="35"/>
  <c r="AD34" i="35"/>
  <c r="AL34" i="35"/>
  <c r="AT34" i="35"/>
  <c r="BB34" i="35"/>
  <c r="BD46" i="35"/>
  <c r="AM58" i="35"/>
  <c r="AU58" i="35"/>
  <c r="BC58" i="35"/>
  <c r="AN58" i="35"/>
  <c r="AV58" i="35"/>
  <c r="BD58" i="35"/>
  <c r="X42" i="35"/>
  <c r="AF42" i="35"/>
  <c r="W42" i="35"/>
  <c r="AE42" i="35"/>
  <c r="AL42" i="35"/>
  <c r="AT42" i="35"/>
  <c r="BB42" i="35"/>
  <c r="AO42" i="35"/>
  <c r="Z50" i="35"/>
  <c r="AH50" i="35"/>
  <c r="AP50" i="35"/>
  <c r="AX50" i="35"/>
  <c r="AA50" i="35"/>
  <c r="AI50" i="35"/>
  <c r="AQ50" i="35"/>
  <c r="M29" i="35"/>
  <c r="AW38" i="35"/>
  <c r="AO38" i="35"/>
  <c r="AG38" i="35"/>
  <c r="Y38" i="35"/>
  <c r="Q38" i="35"/>
  <c r="AZ38" i="35"/>
  <c r="AR38" i="35"/>
  <c r="AJ38" i="35"/>
  <c r="AB38" i="35"/>
  <c r="T38" i="35"/>
  <c r="BA38" i="35"/>
  <c r="AS38" i="35"/>
  <c r="AK38" i="35"/>
  <c r="AC38" i="35"/>
  <c r="U38" i="35"/>
  <c r="BD38" i="35"/>
  <c r="AV38" i="35"/>
  <c r="AN38" i="35"/>
  <c r="AF38" i="35"/>
  <c r="X38" i="35"/>
  <c r="P38" i="35"/>
  <c r="AC28" i="35"/>
  <c r="AC29" i="35" s="1"/>
  <c r="R28" i="35"/>
  <c r="R29" i="35" s="1"/>
  <c r="Z28" i="35"/>
  <c r="AP28" i="35"/>
  <c r="AP29" i="35" s="1"/>
  <c r="AF29" i="33"/>
  <c r="BB57" i="33"/>
  <c r="AT57" i="33"/>
  <c r="AL57" i="33"/>
  <c r="BA57" i="33"/>
  <c r="AS57" i="33"/>
  <c r="AK57" i="33"/>
  <c r="AX57" i="33"/>
  <c r="AP57" i="33"/>
  <c r="AH57" i="33"/>
  <c r="AW57" i="33"/>
  <c r="AO57" i="33"/>
  <c r="AG57" i="33"/>
  <c r="P29" i="33"/>
  <c r="BB41" i="33"/>
  <c r="AT41" i="33"/>
  <c r="AL41" i="33"/>
  <c r="AD41" i="33"/>
  <c r="V41" i="33"/>
  <c r="BA41" i="33"/>
  <c r="AS41" i="33"/>
  <c r="AK41" i="33"/>
  <c r="AC41" i="33"/>
  <c r="U41" i="33"/>
  <c r="AX41" i="33"/>
  <c r="AP41" i="33"/>
  <c r="AH41" i="33"/>
  <c r="Z41" i="33"/>
  <c r="R41" i="33"/>
  <c r="AW41" i="33"/>
  <c r="AO41" i="33"/>
  <c r="AG41" i="33"/>
  <c r="Y41" i="33"/>
  <c r="Q41" i="33"/>
  <c r="O32" i="33"/>
  <c r="AK32" i="33"/>
  <c r="L32" i="33"/>
  <c r="AH32" i="33"/>
  <c r="O36" i="33"/>
  <c r="AI36" i="33"/>
  <c r="L36" i="33"/>
  <c r="AH36" i="33"/>
  <c r="BB36" i="33"/>
  <c r="AA41" i="33"/>
  <c r="T41" i="33"/>
  <c r="AZ41" i="33"/>
  <c r="BD45" i="33"/>
  <c r="AY45" i="33"/>
  <c r="AY57" i="33"/>
  <c r="AN48" i="33"/>
  <c r="BD48" i="33"/>
  <c r="BC48" i="33"/>
  <c r="R38" i="35"/>
  <c r="AX38" i="35"/>
  <c r="AM38" i="35"/>
  <c r="BC38" i="35"/>
  <c r="AB46" i="35"/>
  <c r="Y46" i="35"/>
  <c r="AO46" i="35"/>
  <c r="Q32" i="33"/>
  <c r="AM32" i="33"/>
  <c r="P32" i="33"/>
  <c r="Q36" i="33"/>
  <c r="AM36" i="33"/>
  <c r="N36" i="33"/>
  <c r="AE41" i="33"/>
  <c r="AU41" i="33"/>
  <c r="X41" i="33"/>
  <c r="AN41" i="33"/>
  <c r="BD41" i="33"/>
  <c r="AB45" i="33"/>
  <c r="AR45" i="33"/>
  <c r="W45" i="33"/>
  <c r="AM45" i="33"/>
  <c r="AM57" i="33"/>
  <c r="BC57" i="33"/>
  <c r="AV57" i="33"/>
  <c r="AB48" i="33"/>
  <c r="AR48" i="33"/>
  <c r="AA48" i="33"/>
  <c r="V38" i="35"/>
  <c r="AL38" i="35"/>
  <c r="BB38" i="35"/>
  <c r="AA38" i="35"/>
  <c r="AQ38" i="35"/>
  <c r="AF46" i="35"/>
  <c r="AV46" i="35"/>
  <c r="AC46" i="35"/>
  <c r="U29" i="35"/>
  <c r="BC46" i="35"/>
  <c r="AU46" i="35"/>
  <c r="AM46" i="35"/>
  <c r="AE46" i="35"/>
  <c r="W46" i="35"/>
  <c r="AX46" i="35"/>
  <c r="AP46" i="35"/>
  <c r="AH46" i="35"/>
  <c r="Z46" i="35"/>
  <c r="AY46" i="35"/>
  <c r="AQ46" i="35"/>
  <c r="AI46" i="35"/>
  <c r="AA46" i="35"/>
  <c r="BB46" i="35"/>
  <c r="AT46" i="35"/>
  <c r="AL46" i="35"/>
  <c r="AD46" i="35"/>
  <c r="V46" i="35"/>
  <c r="G29" i="33"/>
  <c r="AT32" i="33"/>
  <c r="AL32" i="33"/>
  <c r="AD32" i="33"/>
  <c r="V32" i="33"/>
  <c r="N32" i="33"/>
  <c r="AY32" i="33"/>
  <c r="AQ32" i="33"/>
  <c r="AI32" i="33"/>
  <c r="AA32" i="33"/>
  <c r="S32" i="33"/>
  <c r="AW48" i="33"/>
  <c r="AO48" i="33"/>
  <c r="AG48" i="33"/>
  <c r="Y48" i="33"/>
  <c r="AX48" i="33"/>
  <c r="AP48" i="33"/>
  <c r="AH48" i="33"/>
  <c r="Z48" i="33"/>
  <c r="BA48" i="33"/>
  <c r="AS48" i="33"/>
  <c r="AK48" i="33"/>
  <c r="AC48" i="33"/>
  <c r="BB48" i="33"/>
  <c r="AT48" i="33"/>
  <c r="AL48" i="33"/>
  <c r="AD48" i="33"/>
  <c r="J28" i="35"/>
  <c r="AH28" i="35"/>
  <c r="AH29" i="35" s="1"/>
  <c r="K29" i="33"/>
  <c r="BD36" i="33"/>
  <c r="AV36" i="33"/>
  <c r="AN36" i="33"/>
  <c r="AF36" i="33"/>
  <c r="X36" i="33"/>
  <c r="P36" i="33"/>
  <c r="BA36" i="33"/>
  <c r="AS36" i="33"/>
  <c r="AK36" i="33"/>
  <c r="AC36" i="33"/>
  <c r="U36" i="33"/>
  <c r="M36" i="33"/>
  <c r="AA28" i="33"/>
  <c r="AA29" i="33" s="1"/>
  <c r="T29" i="33"/>
  <c r="AW45" i="33"/>
  <c r="AO45" i="33"/>
  <c r="AG45" i="33"/>
  <c r="Y45" i="33"/>
  <c r="BB45" i="33"/>
  <c r="AT45" i="33"/>
  <c r="AL45" i="33"/>
  <c r="AD45" i="33"/>
  <c r="V45" i="33"/>
  <c r="BA45" i="33"/>
  <c r="AS45" i="33"/>
  <c r="AK45" i="33"/>
  <c r="AC45" i="33"/>
  <c r="U45" i="33"/>
  <c r="AX45" i="33"/>
  <c r="AP45" i="33"/>
  <c r="AH45" i="33"/>
  <c r="Z45" i="33"/>
  <c r="Y32" i="33"/>
  <c r="AU32" i="33"/>
  <c r="X32" i="33"/>
  <c r="AR32" i="33"/>
  <c r="Y36" i="33"/>
  <c r="AU36" i="33"/>
  <c r="V36" i="33"/>
  <c r="AR36" i="33"/>
  <c r="AQ41" i="33"/>
  <c r="AJ41" i="33"/>
  <c r="X45" i="33"/>
  <c r="AN45" i="33"/>
  <c r="AI45" i="33"/>
  <c r="AI57" i="33"/>
  <c r="AR57" i="33"/>
  <c r="X48" i="33"/>
  <c r="AM48" i="33"/>
  <c r="AH38" i="35"/>
  <c r="W38" i="35"/>
  <c r="AR46" i="35"/>
  <c r="I32" i="33"/>
  <c r="AC32" i="33"/>
  <c r="AW32" i="33"/>
  <c r="Z32" i="33"/>
  <c r="AV32" i="33"/>
  <c r="AA36" i="33"/>
  <c r="AW36" i="33"/>
  <c r="Z36" i="33"/>
  <c r="AT36" i="33"/>
  <c r="K32" i="33"/>
  <c r="U32" i="33"/>
  <c r="AE32" i="33"/>
  <c r="AO32" i="33"/>
  <c r="H32" i="33"/>
  <c r="R32" i="33"/>
  <c r="AB32" i="33"/>
  <c r="AN32" i="33"/>
  <c r="AX32" i="33"/>
  <c r="S36" i="33"/>
  <c r="AE36" i="33"/>
  <c r="AO36" i="33"/>
  <c r="AY36" i="33"/>
  <c r="R36" i="33"/>
  <c r="AB36" i="33"/>
  <c r="AL36" i="33"/>
  <c r="AX36" i="33"/>
  <c r="S41" i="33"/>
  <c r="AI41" i="33"/>
  <c r="AY41" i="33"/>
  <c r="AB41" i="33"/>
  <c r="AR41" i="33"/>
  <c r="AF45" i="33"/>
  <c r="AV45" i="33"/>
  <c r="AA45" i="33"/>
  <c r="AQ45" i="33"/>
  <c r="AQ57" i="33"/>
  <c r="AJ57" i="33"/>
  <c r="AZ57" i="33"/>
  <c r="AF48" i="33"/>
  <c r="AV48" i="33"/>
  <c r="AE48" i="33"/>
  <c r="AU48" i="33"/>
  <c r="Z38" i="35"/>
  <c r="AP38" i="35"/>
  <c r="O38" i="35"/>
  <c r="AE38" i="35"/>
  <c r="AU38" i="35"/>
  <c r="AJ46" i="35"/>
  <c r="AZ46" i="35"/>
  <c r="AG46" i="35"/>
  <c r="AW46" i="35"/>
  <c r="AM28" i="35"/>
  <c r="AM29" i="35" s="1"/>
  <c r="AQ28" i="35"/>
  <c r="AQ29" i="35" s="1"/>
  <c r="T28" i="35"/>
  <c r="T29" i="35" s="1"/>
  <c r="AF28" i="35"/>
  <c r="AV28" i="35"/>
  <c r="AV29" i="35" s="1"/>
  <c r="P28" i="35"/>
  <c r="P29" i="35" s="1"/>
  <c r="AJ28" i="35"/>
  <c r="AJ29" i="35" s="1"/>
  <c r="N28" i="35"/>
  <c r="V28" i="35"/>
  <c r="V29" i="35" s="1"/>
  <c r="AD28" i="35"/>
  <c r="AL28" i="35"/>
  <c r="AL29" i="35" s="1"/>
  <c r="AT28" i="35"/>
  <c r="AT29" i="35" s="1"/>
  <c r="L28" i="35"/>
  <c r="L29" i="35" s="1"/>
  <c r="AB28" i="35"/>
  <c r="AN28" i="35"/>
  <c r="AN29" i="35" s="1"/>
  <c r="H28" i="35"/>
  <c r="H29" i="35" s="1"/>
  <c r="X28" i="35"/>
  <c r="X29" i="35" s="1"/>
  <c r="AR28" i="35"/>
  <c r="AR29" i="35" s="1"/>
  <c r="F28" i="35"/>
  <c r="E62" i="35"/>
  <c r="AX30" i="35"/>
  <c r="AV30" i="35"/>
  <c r="AT30" i="35"/>
  <c r="AR30" i="35"/>
  <c r="AP30" i="35"/>
  <c r="AN30" i="35"/>
  <c r="AL30" i="35"/>
  <c r="AJ30" i="35"/>
  <c r="AH30" i="35"/>
  <c r="AF30" i="35"/>
  <c r="AD30" i="35"/>
  <c r="AB30" i="35"/>
  <c r="Z30" i="35"/>
  <c r="X30" i="35"/>
  <c r="V30" i="35"/>
  <c r="T30" i="35"/>
  <c r="R30" i="35"/>
  <c r="P30" i="35"/>
  <c r="N30" i="35"/>
  <c r="L30" i="35"/>
  <c r="J30" i="35"/>
  <c r="H30" i="35"/>
  <c r="F30" i="35"/>
  <c r="F60" i="35" s="1"/>
  <c r="AW30" i="35"/>
  <c r="AU30" i="35"/>
  <c r="AS30" i="35"/>
  <c r="AQ30" i="35"/>
  <c r="AO30" i="35"/>
  <c r="AM30" i="35"/>
  <c r="AK30" i="35"/>
  <c r="AI30" i="35"/>
  <c r="AG30" i="35"/>
  <c r="AE30" i="35"/>
  <c r="AC30" i="35"/>
  <c r="AA30" i="35"/>
  <c r="Y30" i="35"/>
  <c r="W30" i="35"/>
  <c r="U30" i="35"/>
  <c r="S30" i="35"/>
  <c r="Q30" i="35"/>
  <c r="O30" i="35"/>
  <c r="M30" i="35"/>
  <c r="K30" i="35"/>
  <c r="I30" i="35"/>
  <c r="G30" i="35"/>
  <c r="E62" i="33"/>
  <c r="AX30" i="33"/>
  <c r="AV30" i="33"/>
  <c r="AT30" i="33"/>
  <c r="AR30" i="33"/>
  <c r="AP30" i="33"/>
  <c r="AN30" i="33"/>
  <c r="AL30" i="33"/>
  <c r="AJ30" i="33"/>
  <c r="AH30" i="33"/>
  <c r="AF30" i="33"/>
  <c r="AD30" i="33"/>
  <c r="AB30" i="33"/>
  <c r="Z30" i="33"/>
  <c r="X30" i="33"/>
  <c r="V30" i="33"/>
  <c r="T30" i="33"/>
  <c r="R30" i="33"/>
  <c r="P30" i="33"/>
  <c r="N30" i="33"/>
  <c r="L30" i="33"/>
  <c r="J30" i="33"/>
  <c r="H30" i="33"/>
  <c r="F30" i="33"/>
  <c r="F60" i="33" s="1"/>
  <c r="AW30" i="33"/>
  <c r="AU30" i="33"/>
  <c r="AS30" i="33"/>
  <c r="AQ30" i="33"/>
  <c r="AO30" i="33"/>
  <c r="AM30" i="33"/>
  <c r="AK30" i="33"/>
  <c r="AI30" i="33"/>
  <c r="AG30" i="33"/>
  <c r="AE30" i="33"/>
  <c r="AC30" i="33"/>
  <c r="AA30" i="33"/>
  <c r="Y30" i="33"/>
  <c r="W30" i="33"/>
  <c r="U30" i="33"/>
  <c r="S30" i="33"/>
  <c r="Q30" i="33"/>
  <c r="O30" i="33"/>
  <c r="M30" i="33"/>
  <c r="K30" i="33"/>
  <c r="I30" i="33"/>
  <c r="G30" i="33"/>
  <c r="G60" i="33" l="1"/>
  <c r="J60" i="33"/>
  <c r="K60" i="33"/>
  <c r="S60" i="33"/>
  <c r="O60" i="33"/>
  <c r="W60" i="33"/>
  <c r="R60" i="33"/>
  <c r="Z60" i="33"/>
  <c r="L60" i="33"/>
  <c r="H60" i="33"/>
  <c r="M60" i="33"/>
  <c r="T60" i="33"/>
  <c r="AY53" i="35"/>
  <c r="AQ53" i="35"/>
  <c r="AI53" i="35"/>
  <c r="BD53" i="35"/>
  <c r="AV53" i="35"/>
  <c r="AN53" i="35"/>
  <c r="AF53" i="35"/>
  <c r="AW53" i="35"/>
  <c r="AO53" i="35"/>
  <c r="AG53" i="35"/>
  <c r="BB53" i="35"/>
  <c r="AT53" i="35"/>
  <c r="AL53" i="35"/>
  <c r="AD53" i="35"/>
  <c r="BA53" i="35"/>
  <c r="AK53" i="35"/>
  <c r="AX53" i="35"/>
  <c r="AH53" i="35"/>
  <c r="AS53" i="35"/>
  <c r="AC53" i="35"/>
  <c r="AP53" i="35"/>
  <c r="AE53" i="35"/>
  <c r="AU53" i="35"/>
  <c r="AM53" i="35"/>
  <c r="BC53" i="35"/>
  <c r="AZ53" i="35"/>
  <c r="AR53" i="35"/>
  <c r="AJ53" i="35"/>
  <c r="BA39" i="35"/>
  <c r="AS39" i="35"/>
  <c r="AK39" i="35"/>
  <c r="AU39" i="35"/>
  <c r="AI39" i="35"/>
  <c r="AA39" i="35"/>
  <c r="S39" i="35"/>
  <c r="BB39" i="35"/>
  <c r="AT39" i="35"/>
  <c r="AL39" i="35"/>
  <c r="AD39" i="35"/>
  <c r="V39" i="35"/>
  <c r="AY39" i="35"/>
  <c r="AO39" i="35"/>
  <c r="AE39" i="35"/>
  <c r="W39" i="35"/>
  <c r="O39" i="35"/>
  <c r="AX39" i="35"/>
  <c r="AP39" i="35"/>
  <c r="AH39" i="35"/>
  <c r="Z39" i="35"/>
  <c r="R39" i="35"/>
  <c r="AQ39" i="35"/>
  <c r="Y39" i="35"/>
  <c r="AZ39" i="35"/>
  <c r="AJ39" i="35"/>
  <c r="T39" i="35"/>
  <c r="BC39" i="35"/>
  <c r="Q39" i="35"/>
  <c r="AB39" i="35"/>
  <c r="AC39" i="35"/>
  <c r="X39" i="35"/>
  <c r="AM39" i="35"/>
  <c r="U39" i="35"/>
  <c r="AV39" i="35"/>
  <c r="AF39" i="35"/>
  <c r="P39" i="35"/>
  <c r="AG39" i="35"/>
  <c r="AR39" i="35"/>
  <c r="AW39" i="35"/>
  <c r="BD39" i="35"/>
  <c r="AN39" i="35"/>
  <c r="AY51" i="35"/>
  <c r="AQ51" i="35"/>
  <c r="AI51" i="35"/>
  <c r="AA51" i="35"/>
  <c r="AX51" i="35"/>
  <c r="AP51" i="35"/>
  <c r="AH51" i="35"/>
  <c r="AW51" i="35"/>
  <c r="AO51" i="35"/>
  <c r="AG51" i="35"/>
  <c r="BD51" i="35"/>
  <c r="AV51" i="35"/>
  <c r="AN51" i="35"/>
  <c r="AF51" i="35"/>
  <c r="AS51" i="35"/>
  <c r="AC51" i="35"/>
  <c r="AR51" i="35"/>
  <c r="AB51" i="35"/>
  <c r="BA51" i="35"/>
  <c r="AK51" i="35"/>
  <c r="AZ51" i="35"/>
  <c r="AJ51" i="35"/>
  <c r="BC51" i="35"/>
  <c r="BB51" i="35"/>
  <c r="AM51" i="35"/>
  <c r="AE51" i="35"/>
  <c r="AU51" i="35"/>
  <c r="AT51" i="35"/>
  <c r="AL51" i="35"/>
  <c r="AD51" i="35"/>
  <c r="Q60" i="33"/>
  <c r="Y60" i="33"/>
  <c r="N29" i="35"/>
  <c r="BC57" i="35"/>
  <c r="AU57" i="35"/>
  <c r="AM57" i="35"/>
  <c r="BD57" i="35"/>
  <c r="AV57" i="35"/>
  <c r="AN57" i="35"/>
  <c r="BA57" i="35"/>
  <c r="AS57" i="35"/>
  <c r="AK57" i="35"/>
  <c r="BB57" i="35"/>
  <c r="AT57" i="35"/>
  <c r="AL57" i="35"/>
  <c r="AW57" i="35"/>
  <c r="AG57" i="35"/>
  <c r="AP57" i="35"/>
  <c r="AO57" i="35"/>
  <c r="AX57" i="35"/>
  <c r="AH57" i="35"/>
  <c r="AZ57" i="35"/>
  <c r="AJ57" i="35"/>
  <c r="AY57" i="35"/>
  <c r="AR57" i="35"/>
  <c r="AQ57" i="35"/>
  <c r="AI57" i="35"/>
  <c r="BB35" i="35"/>
  <c r="AT35" i="35"/>
  <c r="AL35" i="35"/>
  <c r="AD35" i="35"/>
  <c r="V35" i="35"/>
  <c r="N35" i="35"/>
  <c r="AY35" i="35"/>
  <c r="AQ35" i="35"/>
  <c r="AI35" i="35"/>
  <c r="AA35" i="35"/>
  <c r="S35" i="35"/>
  <c r="K35" i="35"/>
  <c r="AX35" i="35"/>
  <c r="AP35" i="35"/>
  <c r="AH35" i="35"/>
  <c r="Z35" i="35"/>
  <c r="R35" i="35"/>
  <c r="BC35" i="35"/>
  <c r="AU35" i="35"/>
  <c r="AM35" i="35"/>
  <c r="AE35" i="35"/>
  <c r="W35" i="35"/>
  <c r="O35" i="35"/>
  <c r="AZ35" i="35"/>
  <c r="AJ35" i="35"/>
  <c r="T35" i="35"/>
  <c r="AW35" i="35"/>
  <c r="AG35" i="35"/>
  <c r="Q35" i="35"/>
  <c r="AB35" i="35"/>
  <c r="Y35" i="35"/>
  <c r="AN35" i="35"/>
  <c r="BA35" i="35"/>
  <c r="U35" i="35"/>
  <c r="AV35" i="35"/>
  <c r="AF35" i="35"/>
  <c r="P35" i="35"/>
  <c r="AS35" i="35"/>
  <c r="AC35" i="35"/>
  <c r="M35" i="35"/>
  <c r="AR35" i="35"/>
  <c r="L35" i="35"/>
  <c r="AO35" i="35"/>
  <c r="X35" i="35"/>
  <c r="AK35" i="35"/>
  <c r="AZ54" i="35"/>
  <c r="AR54" i="35"/>
  <c r="AJ54" i="35"/>
  <c r="BC54" i="35"/>
  <c r="AU54" i="35"/>
  <c r="AM54" i="35"/>
  <c r="AE54" i="35"/>
  <c r="AX54" i="35"/>
  <c r="AP54" i="35"/>
  <c r="AH54" i="35"/>
  <c r="BA54" i="35"/>
  <c r="AS54" i="35"/>
  <c r="AK54" i="35"/>
  <c r="AV54" i="35"/>
  <c r="AF54" i="35"/>
  <c r="AQ54" i="35"/>
  <c r="BD54" i="35"/>
  <c r="AN54" i="35"/>
  <c r="AY54" i="35"/>
  <c r="AI54" i="35"/>
  <c r="AL54" i="35"/>
  <c r="AG54" i="35"/>
  <c r="AW54" i="35"/>
  <c r="AO54" i="35"/>
  <c r="AD54" i="35"/>
  <c r="BB54" i="35"/>
  <c r="AT54" i="35"/>
  <c r="AA60" i="33"/>
  <c r="N60" i="33"/>
  <c r="V60" i="33"/>
  <c r="BD49" i="35"/>
  <c r="AV49" i="35"/>
  <c r="AN49" i="35"/>
  <c r="AF49" i="35"/>
  <c r="BC49" i="35"/>
  <c r="AU49" i="35"/>
  <c r="AM49" i="35"/>
  <c r="AE49" i="35"/>
  <c r="BB49" i="35"/>
  <c r="AT49" i="35"/>
  <c r="AL49" i="35"/>
  <c r="AD49" i="35"/>
  <c r="BA49" i="35"/>
  <c r="AS49" i="35"/>
  <c r="AK49" i="35"/>
  <c r="AC49" i="35"/>
  <c r="AP49" i="35"/>
  <c r="Z49" i="35"/>
  <c r="AO49" i="35"/>
  <c r="Y49" i="35"/>
  <c r="AX49" i="35"/>
  <c r="AH49" i="35"/>
  <c r="AW49" i="35"/>
  <c r="AG49" i="35"/>
  <c r="AZ49" i="35"/>
  <c r="AY49" i="35"/>
  <c r="AI49" i="35"/>
  <c r="AB49" i="35"/>
  <c r="AR49" i="35"/>
  <c r="AQ49" i="35"/>
  <c r="AJ49" i="35"/>
  <c r="AA49" i="35"/>
  <c r="BD37" i="35"/>
  <c r="AV37" i="35"/>
  <c r="AN37" i="35"/>
  <c r="AF37" i="35"/>
  <c r="X37" i="35"/>
  <c r="P37" i="35"/>
  <c r="AY37" i="35"/>
  <c r="AQ37" i="35"/>
  <c r="AI37" i="35"/>
  <c r="AA37" i="35"/>
  <c r="S37" i="35"/>
  <c r="AZ37" i="35"/>
  <c r="AR37" i="35"/>
  <c r="AJ37" i="35"/>
  <c r="AB37" i="35"/>
  <c r="T37" i="35"/>
  <c r="BC37" i="35"/>
  <c r="AU37" i="35"/>
  <c r="AM37" i="35"/>
  <c r="AE37" i="35"/>
  <c r="W37" i="35"/>
  <c r="O37" i="35"/>
  <c r="AT37" i="35"/>
  <c r="AD37" i="35"/>
  <c r="N37" i="35"/>
  <c r="AO37" i="35"/>
  <c r="Y37" i="35"/>
  <c r="AL37" i="35"/>
  <c r="AW37" i="35"/>
  <c r="Q37" i="35"/>
  <c r="AH37" i="35"/>
  <c r="AC37" i="35"/>
  <c r="AP37" i="35"/>
  <c r="Z37" i="35"/>
  <c r="BA37" i="35"/>
  <c r="AK37" i="35"/>
  <c r="U37" i="35"/>
  <c r="BB37" i="35"/>
  <c r="V37" i="35"/>
  <c r="AG37" i="35"/>
  <c r="AX37" i="35"/>
  <c r="R37" i="35"/>
  <c r="AS37" i="35"/>
  <c r="M37" i="35"/>
  <c r="BC47" i="35"/>
  <c r="AU47" i="35"/>
  <c r="AM47" i="35"/>
  <c r="AE47" i="35"/>
  <c r="W47" i="35"/>
  <c r="AX47" i="35"/>
  <c r="AP47" i="35"/>
  <c r="AH47" i="35"/>
  <c r="Z47" i="35"/>
  <c r="BA47" i="35"/>
  <c r="AS47" i="35"/>
  <c r="AK47" i="35"/>
  <c r="AC47" i="35"/>
  <c r="BD47" i="35"/>
  <c r="AV47" i="35"/>
  <c r="AN47" i="35"/>
  <c r="AF47" i="35"/>
  <c r="X47" i="35"/>
  <c r="AO47" i="35"/>
  <c r="Y47" i="35"/>
  <c r="AR47" i="35"/>
  <c r="AB47" i="35"/>
  <c r="AW47" i="35"/>
  <c r="AG47" i="35"/>
  <c r="AZ47" i="35"/>
  <c r="AJ47" i="35"/>
  <c r="AY47" i="35"/>
  <c r="BB47" i="35"/>
  <c r="AL47" i="35"/>
  <c r="AA47" i="35"/>
  <c r="AQ47" i="35"/>
  <c r="AT47" i="35"/>
  <c r="AI47" i="35"/>
  <c r="AD47" i="35"/>
  <c r="AF29" i="35"/>
  <c r="J29" i="35"/>
  <c r="AY43" i="35"/>
  <c r="AQ43" i="35"/>
  <c r="AI43" i="35"/>
  <c r="AA43" i="35"/>
  <c r="S43" i="35"/>
  <c r="AX43" i="35"/>
  <c r="AP43" i="35"/>
  <c r="AH43" i="35"/>
  <c r="Z43" i="35"/>
  <c r="AW43" i="35"/>
  <c r="AO43" i="35"/>
  <c r="AG43" i="35"/>
  <c r="Y43" i="35"/>
  <c r="BD43" i="35"/>
  <c r="AV43" i="35"/>
  <c r="AN43" i="35"/>
  <c r="AF43" i="35"/>
  <c r="X43" i="35"/>
  <c r="BA43" i="35"/>
  <c r="AK43" i="35"/>
  <c r="U43" i="35"/>
  <c r="AR43" i="35"/>
  <c r="AB43" i="35"/>
  <c r="AS43" i="35"/>
  <c r="AC43" i="35"/>
  <c r="AZ43" i="35"/>
  <c r="AJ43" i="35"/>
  <c r="T43" i="35"/>
  <c r="AE43" i="35"/>
  <c r="AL43" i="35"/>
  <c r="BB43" i="35"/>
  <c r="AM43" i="35"/>
  <c r="BC43" i="35"/>
  <c r="W43" i="35"/>
  <c r="AD43" i="35"/>
  <c r="AU43" i="35"/>
  <c r="V43" i="35"/>
  <c r="AT43" i="35"/>
  <c r="AT33" i="35"/>
  <c r="AL33" i="35"/>
  <c r="AD33" i="35"/>
  <c r="V33" i="35"/>
  <c r="N33" i="35"/>
  <c r="AY33" i="35"/>
  <c r="AQ33" i="35"/>
  <c r="AI33" i="35"/>
  <c r="AA33" i="35"/>
  <c r="S33" i="35"/>
  <c r="K33" i="35"/>
  <c r="AX33" i="35"/>
  <c r="AP33" i="35"/>
  <c r="AH33" i="35"/>
  <c r="Z33" i="35"/>
  <c r="R33" i="35"/>
  <c r="J33" i="35"/>
  <c r="AU33" i="35"/>
  <c r="AM33" i="35"/>
  <c r="AE33" i="35"/>
  <c r="W33" i="35"/>
  <c r="O33" i="35"/>
  <c r="AR33" i="35"/>
  <c r="AB33" i="35"/>
  <c r="L33" i="35"/>
  <c r="AO33" i="35"/>
  <c r="Y33" i="35"/>
  <c r="I33" i="35"/>
  <c r="AJ33" i="35"/>
  <c r="AW33" i="35"/>
  <c r="Q33" i="35"/>
  <c r="AF33" i="35"/>
  <c r="AS33" i="35"/>
  <c r="M33" i="35"/>
  <c r="AN33" i="35"/>
  <c r="X33" i="35"/>
  <c r="BA33" i="35"/>
  <c r="AK33" i="35"/>
  <c r="U33" i="35"/>
  <c r="AZ33" i="35"/>
  <c r="T33" i="35"/>
  <c r="AG33" i="35"/>
  <c r="AV33" i="35"/>
  <c r="P33" i="35"/>
  <c r="AC33" i="35"/>
  <c r="BD55" i="35"/>
  <c r="AV55" i="35"/>
  <c r="AN55" i="35"/>
  <c r="AF55" i="35"/>
  <c r="AW55" i="35"/>
  <c r="AO55" i="35"/>
  <c r="AG55" i="35"/>
  <c r="BB55" i="35"/>
  <c r="AT55" i="35"/>
  <c r="AL55" i="35"/>
  <c r="BC55" i="35"/>
  <c r="AU55" i="35"/>
  <c r="AM55" i="35"/>
  <c r="AE55" i="35"/>
  <c r="AX55" i="35"/>
  <c r="AH55" i="35"/>
  <c r="AQ55" i="35"/>
  <c r="AP55" i="35"/>
  <c r="AY55" i="35"/>
  <c r="AI55" i="35"/>
  <c r="AR55" i="35"/>
  <c r="AK55" i="35"/>
  <c r="AZ55" i="35"/>
  <c r="AJ55" i="35"/>
  <c r="BA55" i="35"/>
  <c r="AS55" i="35"/>
  <c r="I60" i="33"/>
  <c r="AB29" i="35"/>
  <c r="AD29" i="35"/>
  <c r="BD41" i="35"/>
  <c r="AV41" i="35"/>
  <c r="AN41" i="35"/>
  <c r="AF41" i="35"/>
  <c r="X41" i="35"/>
  <c r="BC41" i="35"/>
  <c r="AU41" i="35"/>
  <c r="AM41" i="35"/>
  <c r="BB41" i="35"/>
  <c r="AT41" i="35"/>
  <c r="AL41" i="35"/>
  <c r="AD41" i="35"/>
  <c r="V41" i="35"/>
  <c r="BA41" i="35"/>
  <c r="AS41" i="35"/>
  <c r="AK41" i="35"/>
  <c r="AC41" i="35"/>
  <c r="U41" i="35"/>
  <c r="AX41" i="35"/>
  <c r="AH41" i="35"/>
  <c r="R41" i="35"/>
  <c r="AO41" i="35"/>
  <c r="AA41" i="35"/>
  <c r="Q41" i="35"/>
  <c r="AP41" i="35"/>
  <c r="Z41" i="35"/>
  <c r="AW41" i="35"/>
  <c r="AG41" i="35"/>
  <c r="W41" i="35"/>
  <c r="AR41" i="35"/>
  <c r="AY41" i="35"/>
  <c r="Y41" i="35"/>
  <c r="AB41" i="35"/>
  <c r="AZ41" i="35"/>
  <c r="AE41" i="35"/>
  <c r="AJ41" i="35"/>
  <c r="AQ41" i="35"/>
  <c r="S41" i="35"/>
  <c r="AI41" i="35"/>
  <c r="T41" i="35"/>
  <c r="BD52" i="33"/>
  <c r="BA52" i="33"/>
  <c r="BA60" i="33" s="1"/>
  <c r="AS52" i="33"/>
  <c r="AS60" i="33" s="1"/>
  <c r="AK52" i="33"/>
  <c r="AK60" i="33" s="1"/>
  <c r="AN52" i="33"/>
  <c r="AN60" i="33" s="1"/>
  <c r="AC52" i="33"/>
  <c r="AC60" i="33" s="1"/>
  <c r="AL52" i="33"/>
  <c r="AL60" i="33" s="1"/>
  <c r="AB52" i="33"/>
  <c r="AB60" i="33" s="1"/>
  <c r="AZ52" i="33"/>
  <c r="AZ60" i="33" s="1"/>
  <c r="AW52" i="33"/>
  <c r="AW60" i="33" s="1"/>
  <c r="AO52" i="33"/>
  <c r="AO60" i="33" s="1"/>
  <c r="AV52" i="33"/>
  <c r="AV60" i="33" s="1"/>
  <c r="AG52" i="33"/>
  <c r="AG60" i="33" s="1"/>
  <c r="AT52" i="33"/>
  <c r="AT60" i="33" s="1"/>
  <c r="AF52" i="33"/>
  <c r="AF60" i="33" s="1"/>
  <c r="BB52" i="33"/>
  <c r="BB60" i="33" s="1"/>
  <c r="AQ52" i="33"/>
  <c r="AQ60" i="33" s="1"/>
  <c r="AJ52" i="33"/>
  <c r="AJ60" i="33" s="1"/>
  <c r="AH52" i="33"/>
  <c r="AH60" i="33" s="1"/>
  <c r="AY52" i="33"/>
  <c r="AY60" i="33" s="1"/>
  <c r="AX52" i="33"/>
  <c r="AX60" i="33" s="1"/>
  <c r="AU52" i="33"/>
  <c r="AU60" i="33" s="1"/>
  <c r="AR52" i="33"/>
  <c r="AR60" i="33" s="1"/>
  <c r="BC52" i="33"/>
  <c r="BC60" i="33" s="1"/>
  <c r="AM52" i="33"/>
  <c r="AM60" i="33" s="1"/>
  <c r="AE52" i="33"/>
  <c r="AE60" i="33" s="1"/>
  <c r="AD52" i="33"/>
  <c r="AD60" i="33" s="1"/>
  <c r="AI52" i="33"/>
  <c r="AI60" i="33" s="1"/>
  <c r="AP52" i="33"/>
  <c r="AP60" i="33" s="1"/>
  <c r="BD60" i="33"/>
  <c r="Z29" i="35"/>
  <c r="U60" i="33"/>
  <c r="P60" i="33"/>
  <c r="X60" i="33"/>
  <c r="AZ45" i="35"/>
  <c r="AR45" i="35"/>
  <c r="AJ45" i="35"/>
  <c r="AB45" i="35"/>
  <c r="BC45" i="35"/>
  <c r="AU45" i="35"/>
  <c r="AM45" i="35"/>
  <c r="AE45" i="35"/>
  <c r="W45" i="35"/>
  <c r="AX45" i="35"/>
  <c r="AP45" i="35"/>
  <c r="AH45" i="35"/>
  <c r="Z45" i="35"/>
  <c r="BA45" i="35"/>
  <c r="AS45" i="35"/>
  <c r="AK45" i="35"/>
  <c r="AC45" i="35"/>
  <c r="U45" i="35"/>
  <c r="AT45" i="35"/>
  <c r="AD45" i="35"/>
  <c r="AW45" i="35"/>
  <c r="AG45" i="35"/>
  <c r="BB45" i="35"/>
  <c r="AL45" i="35"/>
  <c r="V45" i="35"/>
  <c r="AO45" i="35"/>
  <c r="Y45" i="35"/>
  <c r="BD45" i="35"/>
  <c r="X45" i="35"/>
  <c r="AA45" i="35"/>
  <c r="AQ45" i="35"/>
  <c r="AF45" i="35"/>
  <c r="AV45" i="35"/>
  <c r="AY45" i="35"/>
  <c r="AN45" i="35"/>
  <c r="AI45" i="35"/>
  <c r="AZ59" i="35"/>
  <c r="AR59" i="35"/>
  <c r="AJ59" i="35"/>
  <c r="AW59" i="35"/>
  <c r="AO59" i="35"/>
  <c r="AX59" i="35"/>
  <c r="AP59" i="35"/>
  <c r="BC59" i="35"/>
  <c r="AU59" i="35"/>
  <c r="AM59" i="35"/>
  <c r="BB59" i="35"/>
  <c r="AL59" i="35"/>
  <c r="AQ59" i="35"/>
  <c r="AT59" i="35"/>
  <c r="AY59" i="35"/>
  <c r="AI59" i="35"/>
  <c r="AV59" i="35"/>
  <c r="AK59" i="35"/>
  <c r="BA59" i="35"/>
  <c r="AS59" i="35"/>
  <c r="AN59" i="35"/>
  <c r="BD59" i="35"/>
  <c r="AT31" i="35"/>
  <c r="AL31" i="35"/>
  <c r="AD31" i="35"/>
  <c r="V31" i="35"/>
  <c r="N31" i="35"/>
  <c r="AY31" i="35"/>
  <c r="AQ31" i="35"/>
  <c r="AI31" i="35"/>
  <c r="AA31" i="35"/>
  <c r="S31" i="35"/>
  <c r="K31" i="35"/>
  <c r="AR31" i="35"/>
  <c r="AJ31" i="35"/>
  <c r="AB31" i="35"/>
  <c r="T31" i="35"/>
  <c r="L31" i="35"/>
  <c r="AW31" i="35"/>
  <c r="AO31" i="35"/>
  <c r="AG31" i="35"/>
  <c r="Y31" i="35"/>
  <c r="Q31" i="35"/>
  <c r="I31" i="35"/>
  <c r="AX31" i="35"/>
  <c r="AP31" i="35"/>
  <c r="AH31" i="35"/>
  <c r="Z31" i="35"/>
  <c r="R31" i="35"/>
  <c r="J31" i="35"/>
  <c r="AU31" i="35"/>
  <c r="AM31" i="35"/>
  <c r="AE31" i="35"/>
  <c r="W31" i="35"/>
  <c r="O31" i="35"/>
  <c r="G31" i="35"/>
  <c r="G60" i="35" s="1"/>
  <c r="AV31" i="35"/>
  <c r="AN31" i="35"/>
  <c r="AF31" i="35"/>
  <c r="X31" i="35"/>
  <c r="P31" i="35"/>
  <c r="H31" i="35"/>
  <c r="H60" i="35" s="1"/>
  <c r="AS31" i="35"/>
  <c r="AK31" i="35"/>
  <c r="AC31" i="35"/>
  <c r="U31" i="35"/>
  <c r="M31" i="35"/>
  <c r="F29" i="35"/>
  <c r="E63" i="35"/>
  <c r="E64" i="35" s="1"/>
  <c r="F61" i="35"/>
  <c r="F62" i="35" s="1"/>
  <c r="G61" i="35" s="1"/>
  <c r="E63" i="33"/>
  <c r="E64" i="33" s="1"/>
  <c r="F61" i="33"/>
  <c r="F62" i="33" s="1"/>
  <c r="G61" i="33" s="1"/>
  <c r="G62" i="33" s="1"/>
  <c r="H61" i="33" s="1"/>
  <c r="AK60" i="35" l="1"/>
  <c r="S60" i="35"/>
  <c r="V60" i="35"/>
  <c r="AL60" i="35"/>
  <c r="X60" i="35"/>
  <c r="J60" i="35"/>
  <c r="U60" i="35"/>
  <c r="AN60" i="35"/>
  <c r="M60" i="35"/>
  <c r="AC60" i="35"/>
  <c r="P60" i="35"/>
  <c r="AV60" i="35"/>
  <c r="AE60" i="35"/>
  <c r="R60" i="35"/>
  <c r="AX60" i="35"/>
  <c r="AG60" i="35"/>
  <c r="T60" i="35"/>
  <c r="K60" i="35"/>
  <c r="AQ60" i="35"/>
  <c r="AD60" i="35"/>
  <c r="Z60" i="35"/>
  <c r="AO60" i="35"/>
  <c r="BD60" i="35"/>
  <c r="AS60" i="35"/>
  <c r="AF60" i="35"/>
  <c r="O60" i="35"/>
  <c r="AU60" i="35"/>
  <c r="AH60" i="35"/>
  <c r="Q60" i="35"/>
  <c r="AW60" i="35"/>
  <c r="AJ60" i="35"/>
  <c r="AA60" i="35"/>
  <c r="N60" i="35"/>
  <c r="AT60" i="35"/>
  <c r="AZ60" i="35"/>
  <c r="BC60" i="35"/>
  <c r="AM60" i="35"/>
  <c r="I60" i="35"/>
  <c r="AB60" i="35"/>
  <c r="AY60" i="35"/>
  <c r="BB60" i="35"/>
  <c r="W60" i="35"/>
  <c r="AP60" i="35"/>
  <c r="Y60" i="35"/>
  <c r="L60" i="35"/>
  <c r="AR60" i="35"/>
  <c r="AI60" i="35"/>
  <c r="BA60" i="35"/>
  <c r="G62" i="35"/>
  <c r="H61" i="35" s="1"/>
  <c r="F63" i="35"/>
  <c r="F64" i="35" s="1"/>
  <c r="H62" i="33"/>
  <c r="I61" i="33" s="1"/>
  <c r="F63" i="33"/>
  <c r="F64" i="33" s="1"/>
  <c r="G63" i="33"/>
  <c r="G64" i="33" s="1"/>
  <c r="H63" i="33" l="1"/>
  <c r="H64" i="33" s="1"/>
  <c r="G63" i="35"/>
  <c r="G64" i="35" s="1"/>
  <c r="H62" i="35"/>
  <c r="I61" i="35" s="1"/>
  <c r="I62" i="33"/>
  <c r="J61" i="33" s="1"/>
  <c r="I63" i="33" l="1"/>
  <c r="I64" i="33" s="1"/>
  <c r="H63" i="35"/>
  <c r="H64" i="35" s="1"/>
  <c r="I62" i="35"/>
  <c r="J61" i="35" s="1"/>
  <c r="J62" i="33"/>
  <c r="K61" i="33" s="1"/>
  <c r="I63" i="35" l="1"/>
  <c r="I64" i="35" s="1"/>
  <c r="J62" i="35"/>
  <c r="K61" i="35" s="1"/>
  <c r="J63" i="33"/>
  <c r="J64" i="33" s="1"/>
  <c r="K62" i="33"/>
  <c r="L61" i="33" s="1"/>
  <c r="J63" i="35" l="1"/>
  <c r="J64" i="35" s="1"/>
  <c r="K62" i="35"/>
  <c r="L61" i="35" s="1"/>
  <c r="K63" i="33"/>
  <c r="K64" i="33" s="1"/>
  <c r="L62" i="33"/>
  <c r="M61" i="33" s="1"/>
  <c r="K63" i="35" l="1"/>
  <c r="K64" i="35" s="1"/>
  <c r="L62" i="35"/>
  <c r="M61" i="35" s="1"/>
  <c r="M62" i="33"/>
  <c r="N61" i="33" s="1"/>
  <c r="L63" i="33"/>
  <c r="L64" i="33" s="1"/>
  <c r="L63" i="35" l="1"/>
  <c r="L64" i="35" s="1"/>
  <c r="M62" i="35"/>
  <c r="N61" i="35" s="1"/>
  <c r="M63" i="33"/>
  <c r="M64" i="33" s="1"/>
  <c r="N62" i="33"/>
  <c r="O61" i="33" s="1"/>
  <c r="N62" i="35" l="1"/>
  <c r="O61" i="35" s="1"/>
  <c r="M63" i="35"/>
  <c r="M64" i="35" s="1"/>
  <c r="O62" i="33"/>
  <c r="P61" i="33" s="1"/>
  <c r="N63" i="33"/>
  <c r="N64" i="33" s="1"/>
  <c r="O63" i="33" l="1"/>
  <c r="O64" i="33" s="1"/>
  <c r="N63" i="35"/>
  <c r="N64" i="35" s="1"/>
  <c r="O62" i="35"/>
  <c r="P61" i="35" s="1"/>
  <c r="P62" i="33"/>
  <c r="Q61" i="33" s="1"/>
  <c r="O63" i="35" l="1"/>
  <c r="O64" i="35" s="1"/>
  <c r="P62" i="35"/>
  <c r="Q61" i="35" s="1"/>
  <c r="Q62" i="33"/>
  <c r="R61" i="33" s="1"/>
  <c r="P63" i="33"/>
  <c r="P64" i="33" s="1"/>
  <c r="Q63" i="33" l="1"/>
  <c r="Q64" i="33" s="1"/>
  <c r="Q62" i="35"/>
  <c r="R61" i="35" s="1"/>
  <c r="P63" i="35"/>
  <c r="P64" i="35" s="1"/>
  <c r="R62" i="33"/>
  <c r="S61" i="33" s="1"/>
  <c r="Q63" i="35" l="1"/>
  <c r="Q64" i="35" s="1"/>
  <c r="R62" i="35"/>
  <c r="S61" i="35" s="1"/>
  <c r="R63" i="33"/>
  <c r="R64" i="33" s="1"/>
  <c r="S62" i="33"/>
  <c r="T61" i="33" s="1"/>
  <c r="S62" i="35" l="1"/>
  <c r="T61" i="35" s="1"/>
  <c r="R63" i="35"/>
  <c r="R64" i="35" s="1"/>
  <c r="T62" i="33"/>
  <c r="U61" i="33" s="1"/>
  <c r="S63" i="33"/>
  <c r="S64" i="33" s="1"/>
  <c r="T63" i="33" l="1"/>
  <c r="T64" i="33" s="1"/>
  <c r="S63" i="35"/>
  <c r="S64" i="35" s="1"/>
  <c r="T62" i="35"/>
  <c r="U61" i="35" s="1"/>
  <c r="U62" i="33"/>
  <c r="V61" i="33" s="1"/>
  <c r="T63" i="35" l="1"/>
  <c r="T64" i="35" s="1"/>
  <c r="U62" i="35"/>
  <c r="V61" i="35" s="1"/>
  <c r="U63" i="33"/>
  <c r="U64" i="33" s="1"/>
  <c r="V62" i="33"/>
  <c r="W61" i="33" s="1"/>
  <c r="U63" i="35" l="1"/>
  <c r="U64" i="35" s="1"/>
  <c r="V62" i="35"/>
  <c r="W61" i="35" s="1"/>
  <c r="W62" i="33"/>
  <c r="X61" i="33" s="1"/>
  <c r="V63" i="33"/>
  <c r="V64" i="33" s="1"/>
  <c r="W63" i="33" l="1"/>
  <c r="W64" i="33" s="1"/>
  <c r="V63" i="35"/>
  <c r="V64" i="35" s="1"/>
  <c r="W62" i="35"/>
  <c r="X61" i="35" s="1"/>
  <c r="X62" i="33"/>
  <c r="Y61" i="33" s="1"/>
  <c r="X63" i="33" l="1"/>
  <c r="X64" i="33" s="1"/>
  <c r="W63" i="35"/>
  <c r="W64" i="35" s="1"/>
  <c r="X62" i="35"/>
  <c r="Y61" i="35" s="1"/>
  <c r="Y62" i="33"/>
  <c r="Z61" i="33" s="1"/>
  <c r="X63" i="35" l="1"/>
  <c r="X64" i="35" s="1"/>
  <c r="Y62" i="35"/>
  <c r="Z61" i="35" s="1"/>
  <c r="Y63" i="33"/>
  <c r="Y64" i="33" s="1"/>
  <c r="Z62" i="33"/>
  <c r="AA61" i="33" s="1"/>
  <c r="Y63" i="35" l="1"/>
  <c r="Y64" i="35" s="1"/>
  <c r="Z62" i="35"/>
  <c r="AA61" i="35" s="1"/>
  <c r="Z63" i="33"/>
  <c r="Z64" i="33" s="1"/>
  <c r="AA62" i="33"/>
  <c r="AB61" i="33" s="1"/>
  <c r="AA63" i="33" l="1"/>
  <c r="AA64" i="33" s="1"/>
  <c r="Z63" i="35"/>
  <c r="Z64" i="35" s="1"/>
  <c r="AA62" i="35"/>
  <c r="AB61" i="35" s="1"/>
  <c r="AB62" i="33"/>
  <c r="AC61" i="33" s="1"/>
  <c r="AB63" i="33" l="1"/>
  <c r="AB64" i="33" s="1"/>
  <c r="AA63" i="35"/>
  <c r="AA64" i="35" s="1"/>
  <c r="AB62" i="35"/>
  <c r="AC61" i="35" s="1"/>
  <c r="AC62" i="33"/>
  <c r="AD61" i="33" s="1"/>
  <c r="AB63" i="35" l="1"/>
  <c r="AB64" i="35" s="1"/>
  <c r="AC62" i="35"/>
  <c r="AD61" i="35" s="1"/>
  <c r="AC63" i="33"/>
  <c r="AC64" i="33" s="1"/>
  <c r="AD62" i="33"/>
  <c r="AE61" i="33" s="1"/>
  <c r="AC63" i="35" l="1"/>
  <c r="AC64" i="35" s="1"/>
  <c r="AD62" i="35"/>
  <c r="AE61" i="35" s="1"/>
  <c r="AD63" i="33"/>
  <c r="AD64" i="33" s="1"/>
  <c r="AE62" i="33"/>
  <c r="AF61" i="33" s="1"/>
  <c r="AD63" i="35" l="1"/>
  <c r="AD64" i="35" s="1"/>
  <c r="AE62" i="35"/>
  <c r="AF61" i="35" s="1"/>
  <c r="AE63" i="33"/>
  <c r="AE64" i="33" s="1"/>
  <c r="AF62" i="33"/>
  <c r="AG61" i="33" s="1"/>
  <c r="AE63" i="35" l="1"/>
  <c r="AE64" i="35" s="1"/>
  <c r="AF62" i="35"/>
  <c r="AG61" i="35" s="1"/>
  <c r="AG62" i="33"/>
  <c r="AH61" i="33" s="1"/>
  <c r="AF63" i="33"/>
  <c r="AF64" i="33" s="1"/>
  <c r="AG62" i="35" l="1"/>
  <c r="AH61" i="35" s="1"/>
  <c r="AF63" i="35"/>
  <c r="AF64" i="35" s="1"/>
  <c r="AG63" i="33"/>
  <c r="AG64" i="33" s="1"/>
  <c r="AH62" i="33"/>
  <c r="AI61" i="33" s="1"/>
  <c r="AH63" i="33" l="1"/>
  <c r="AH64" i="33" s="1"/>
  <c r="AG63" i="35"/>
  <c r="AG64" i="35" s="1"/>
  <c r="AH62" i="35"/>
  <c r="AI61" i="35" s="1"/>
  <c r="AI62" i="33"/>
  <c r="AJ61" i="33" s="1"/>
  <c r="AH63" i="35" l="1"/>
  <c r="AH64" i="35" s="1"/>
  <c r="AI62" i="35"/>
  <c r="AJ61" i="35" s="1"/>
  <c r="AJ62" i="33"/>
  <c r="AK61" i="33" s="1"/>
  <c r="AI63" i="33"/>
  <c r="AI64" i="33" s="1"/>
  <c r="AJ63" i="33" l="1"/>
  <c r="AJ64" i="33" s="1"/>
  <c r="AI63" i="35"/>
  <c r="AI64" i="35" s="1"/>
  <c r="AJ62" i="35"/>
  <c r="AK61" i="35" s="1"/>
  <c r="AK62" i="33"/>
  <c r="AL61" i="33" s="1"/>
  <c r="AK63" i="33" l="1"/>
  <c r="AK64" i="33" s="1"/>
  <c r="AJ63" i="35"/>
  <c r="AJ64" i="35" s="1"/>
  <c r="AK62" i="35"/>
  <c r="AL61" i="35" s="1"/>
  <c r="AL62" i="33"/>
  <c r="AM61" i="33" s="1"/>
  <c r="AK63" i="35" l="1"/>
  <c r="AK64" i="35" s="1"/>
  <c r="AL62" i="35"/>
  <c r="AM61" i="35" s="1"/>
  <c r="AL63" i="33"/>
  <c r="AL64" i="33" s="1"/>
  <c r="AM62" i="33"/>
  <c r="AN61" i="33" s="1"/>
  <c r="AL63" i="35" l="1"/>
  <c r="AL64" i="35" s="1"/>
  <c r="AM62" i="35"/>
  <c r="AN61" i="35" s="1"/>
  <c r="AM63" i="33"/>
  <c r="AM64" i="33" s="1"/>
  <c r="AN62" i="33"/>
  <c r="AO61" i="33" s="1"/>
  <c r="AM63" i="35" l="1"/>
  <c r="AM64" i="35" s="1"/>
  <c r="AN62" i="35"/>
  <c r="AO61" i="35" s="1"/>
  <c r="AN63" i="33"/>
  <c r="AN64" i="33" s="1"/>
  <c r="AO62" i="33"/>
  <c r="AP61" i="33" s="1"/>
  <c r="AN63" i="35" l="1"/>
  <c r="AN64" i="35" s="1"/>
  <c r="AO62" i="35"/>
  <c r="AP61" i="35" s="1"/>
  <c r="AO63" i="33"/>
  <c r="AO64" i="33" s="1"/>
  <c r="AP62" i="33"/>
  <c r="AQ61" i="33" s="1"/>
  <c r="AO63" i="35" l="1"/>
  <c r="AO64" i="35" s="1"/>
  <c r="AP62" i="35"/>
  <c r="AQ61" i="35" s="1"/>
  <c r="AP63" i="33"/>
  <c r="AP64" i="33" s="1"/>
  <c r="AQ62" i="33"/>
  <c r="AR61" i="33" s="1"/>
  <c r="AQ63" i="33" l="1"/>
  <c r="AQ64" i="33" s="1"/>
  <c r="AP63" i="35"/>
  <c r="AP64" i="35" s="1"/>
  <c r="AQ62" i="35"/>
  <c r="AR61" i="35" s="1"/>
  <c r="AR62" i="33"/>
  <c r="AS61" i="33" s="1"/>
  <c r="AQ63" i="35" l="1"/>
  <c r="AQ64" i="35" s="1"/>
  <c r="AR63" i="33"/>
  <c r="AR64" i="33" s="1"/>
  <c r="AR62" i="35"/>
  <c r="AS61" i="35" s="1"/>
  <c r="AS62" i="33"/>
  <c r="AT61" i="33" s="1"/>
  <c r="AS62" i="35" l="1"/>
  <c r="AT61" i="35" s="1"/>
  <c r="AR63" i="35"/>
  <c r="AR64" i="35" s="1"/>
  <c r="AT62" i="33"/>
  <c r="AU61" i="33" s="1"/>
  <c r="AS63" i="33"/>
  <c r="AS64" i="33" s="1"/>
  <c r="AT63" i="33" l="1"/>
  <c r="AT64" i="33" s="1"/>
  <c r="AS63" i="35"/>
  <c r="AS64" i="35" s="1"/>
  <c r="AT62" i="35"/>
  <c r="AU61" i="35" s="1"/>
  <c r="AU62" i="33"/>
  <c r="AV61" i="33" s="1"/>
  <c r="AT63" i="35" l="1"/>
  <c r="AT64" i="35" s="1"/>
  <c r="AU62" i="35"/>
  <c r="AV61" i="35" s="1"/>
  <c r="AU63" i="33"/>
  <c r="AU64" i="33" s="1"/>
  <c r="AV62" i="33"/>
  <c r="AW61" i="33" s="1"/>
  <c r="AU63" i="35" l="1"/>
  <c r="AU64" i="35" s="1"/>
  <c r="AV62" i="35"/>
  <c r="AW61" i="35" s="1"/>
  <c r="AV63" i="33"/>
  <c r="AV64" i="33" s="1"/>
  <c r="AW62" i="33"/>
  <c r="AX61" i="33" s="1"/>
  <c r="AV63" i="35" l="1"/>
  <c r="AV64" i="35" s="1"/>
  <c r="AW62" i="35"/>
  <c r="AX61" i="35" s="1"/>
  <c r="AW63" i="33"/>
  <c r="AW64" i="33" s="1"/>
  <c r="AX62" i="33"/>
  <c r="AY61" i="33" s="1"/>
  <c r="AW63" i="35" l="1"/>
  <c r="AW64" i="35" s="1"/>
  <c r="AX62" i="35"/>
  <c r="AY61" i="35" s="1"/>
  <c r="AX63" i="33"/>
  <c r="AX64" i="33" s="1"/>
  <c r="AX77" i="33" s="1"/>
  <c r="AX80" i="33" s="1"/>
  <c r="AY62" i="33"/>
  <c r="AZ61" i="33" s="1"/>
  <c r="AX63" i="35" l="1"/>
  <c r="AX64" i="35" s="1"/>
  <c r="AX77" i="35" s="1"/>
  <c r="AX80" i="35" s="1"/>
  <c r="AY62" i="35"/>
  <c r="AZ61" i="35" s="1"/>
  <c r="AY63" i="33"/>
  <c r="AY64" i="33" s="1"/>
  <c r="AY77" i="33" s="1"/>
  <c r="AY80" i="33" s="1"/>
  <c r="AZ62" i="33"/>
  <c r="BA61" i="33" s="1"/>
  <c r="AY63" i="35" l="1"/>
  <c r="AY64" i="35" s="1"/>
  <c r="AY77" i="35" s="1"/>
  <c r="AY80" i="35" s="1"/>
  <c r="AZ62" i="35"/>
  <c r="BA61" i="35" s="1"/>
  <c r="AZ63" i="33"/>
  <c r="AZ64" i="33" s="1"/>
  <c r="AZ77" i="33" s="1"/>
  <c r="AZ80" i="33" s="1"/>
  <c r="BA62" i="33"/>
  <c r="BB61" i="33" s="1"/>
  <c r="AZ63" i="35" l="1"/>
  <c r="AZ64" i="35" s="1"/>
  <c r="AZ77" i="35" s="1"/>
  <c r="AZ80" i="35" s="1"/>
  <c r="BA62" i="35"/>
  <c r="BB61" i="35" s="1"/>
  <c r="BA63" i="33"/>
  <c r="BA64" i="33" s="1"/>
  <c r="BA77" i="33" s="1"/>
  <c r="BA80" i="33" s="1"/>
  <c r="BB62" i="33"/>
  <c r="BC61" i="33" s="1"/>
  <c r="BB62" i="35" l="1"/>
  <c r="BC61" i="35" s="1"/>
  <c r="BA63" i="35"/>
  <c r="BA64" i="35" s="1"/>
  <c r="BA77" i="35" s="1"/>
  <c r="BA80" i="35" s="1"/>
  <c r="BC62" i="33"/>
  <c r="BD61" i="33" s="1"/>
  <c r="BB63" i="33"/>
  <c r="BB64" i="33" s="1"/>
  <c r="BB77" i="33" s="1"/>
  <c r="BB80" i="33" s="1"/>
  <c r="BC63" i="33" l="1"/>
  <c r="BC64" i="33" s="1"/>
  <c r="BC77" i="33" s="1"/>
  <c r="BC80" i="33" s="1"/>
  <c r="BB63" i="35"/>
  <c r="BB64" i="35" s="1"/>
  <c r="BB77" i="35" s="1"/>
  <c r="BB80" i="35" s="1"/>
  <c r="BC62" i="35"/>
  <c r="BD61" i="35" s="1"/>
  <c r="BD62" i="33"/>
  <c r="BD63" i="33" s="1"/>
  <c r="BD64" i="33" s="1"/>
  <c r="BD77" i="33" s="1"/>
  <c r="BD80" i="33" s="1"/>
  <c r="BD62" i="35" l="1"/>
  <c r="BD63" i="35" s="1"/>
  <c r="BD64" i="35" s="1"/>
  <c r="BD77" i="35" s="1"/>
  <c r="BD80" i="35" s="1"/>
  <c r="BC63" i="35"/>
  <c r="BC64" i="35" s="1"/>
  <c r="BC77" i="35" s="1"/>
  <c r="BC80" i="35" s="1"/>
  <c r="E90" i="35" l="1"/>
  <c r="E69" i="35" s="1"/>
  <c r="E90" i="33"/>
  <c r="E69" i="33" s="1"/>
  <c r="AS93" i="35"/>
  <c r="AS72" i="35" s="1"/>
  <c r="AS93" i="33"/>
  <c r="AS72" i="33" s="1"/>
  <c r="AK93" i="35"/>
  <c r="AK72" i="35" s="1"/>
  <c r="AK93" i="33"/>
  <c r="AK72" i="33" s="1"/>
  <c r="E88" i="35"/>
  <c r="E67" i="35" s="1"/>
  <c r="E88" i="33"/>
  <c r="E67" i="33" s="1"/>
  <c r="E93" i="35"/>
  <c r="E72" i="35" s="1"/>
  <c r="E93" i="33"/>
  <c r="E72" i="33" s="1"/>
  <c r="AU93" i="35"/>
  <c r="AU72" i="35" s="1"/>
  <c r="AU93" i="33"/>
  <c r="AU72" i="33" s="1"/>
  <c r="AQ93" i="35"/>
  <c r="AQ72" i="35" s="1"/>
  <c r="AQ93" i="33"/>
  <c r="AQ72" i="33" s="1"/>
  <c r="AM93" i="35"/>
  <c r="AM72" i="35" s="1"/>
  <c r="AM93" i="33"/>
  <c r="AM72" i="33" s="1"/>
  <c r="AI93" i="35"/>
  <c r="AI72" i="35" s="1"/>
  <c r="AI93" i="33"/>
  <c r="AI72" i="33" s="1"/>
  <c r="AE93" i="35"/>
  <c r="AE72" i="35" s="1"/>
  <c r="AE93" i="33"/>
  <c r="AE72" i="33" s="1"/>
  <c r="AA93" i="35"/>
  <c r="AA72" i="35" s="1"/>
  <c r="AA93" i="33"/>
  <c r="AA72" i="33" s="1"/>
  <c r="W93" i="35"/>
  <c r="W72" i="35" s="1"/>
  <c r="W93" i="33"/>
  <c r="W72" i="33" s="1"/>
  <c r="S93" i="35"/>
  <c r="S72" i="35" s="1"/>
  <c r="S93" i="33"/>
  <c r="S72" i="33" s="1"/>
  <c r="O93" i="35"/>
  <c r="O72" i="35" s="1"/>
  <c r="O93" i="33"/>
  <c r="O72" i="33" s="1"/>
  <c r="K93" i="35"/>
  <c r="K72" i="35" s="1"/>
  <c r="K93" i="33"/>
  <c r="K72" i="33" s="1"/>
  <c r="G93" i="35"/>
  <c r="G72" i="35" s="1"/>
  <c r="G93" i="33"/>
  <c r="G72" i="33" s="1"/>
  <c r="AU92" i="33"/>
  <c r="AU71" i="33" s="1"/>
  <c r="AU92" i="35"/>
  <c r="AU71" i="35" s="1"/>
  <c r="AQ92" i="35"/>
  <c r="AQ71" i="35" s="1"/>
  <c r="AQ92" i="33"/>
  <c r="AQ71" i="33" s="1"/>
  <c r="AM92" i="33"/>
  <c r="AM71" i="33" s="1"/>
  <c r="AM92" i="35"/>
  <c r="AM71" i="35" s="1"/>
  <c r="AI92" i="35"/>
  <c r="AI71" i="35" s="1"/>
  <c r="AI92" i="33"/>
  <c r="AI71" i="33" s="1"/>
  <c r="AE92" i="33"/>
  <c r="AE71" i="33" s="1"/>
  <c r="AE92" i="35"/>
  <c r="AE71" i="35" s="1"/>
  <c r="AA92" i="35"/>
  <c r="AA71" i="35" s="1"/>
  <c r="AA92" i="33"/>
  <c r="AA71" i="33" s="1"/>
  <c r="W92" i="33"/>
  <c r="W71" i="33" s="1"/>
  <c r="W92" i="35"/>
  <c r="W71" i="35" s="1"/>
  <c r="S92" i="35"/>
  <c r="S71" i="35" s="1"/>
  <c r="S92" i="33"/>
  <c r="S71" i="33" s="1"/>
  <c r="O92" i="33"/>
  <c r="O71" i="33" s="1"/>
  <c r="O92" i="35"/>
  <c r="O71" i="35" s="1"/>
  <c r="K92" i="35"/>
  <c r="K71" i="35" s="1"/>
  <c r="K92" i="33"/>
  <c r="K71" i="33" s="1"/>
  <c r="G92" i="33"/>
  <c r="G71" i="33" s="1"/>
  <c r="G92" i="35"/>
  <c r="G71" i="35" s="1"/>
  <c r="AU91" i="35"/>
  <c r="AU70" i="35" s="1"/>
  <c r="AU91" i="33"/>
  <c r="AU70" i="33" s="1"/>
  <c r="AQ91" i="33"/>
  <c r="AQ70" i="33" s="1"/>
  <c r="AQ91" i="35"/>
  <c r="AQ70" i="35" s="1"/>
  <c r="AM91" i="35"/>
  <c r="AM70" i="35" s="1"/>
  <c r="AM91" i="33"/>
  <c r="AM70" i="33" s="1"/>
  <c r="AI91" i="35"/>
  <c r="AI70" i="35" s="1"/>
  <c r="AI91" i="33"/>
  <c r="AI70" i="33" s="1"/>
  <c r="AE91" i="35"/>
  <c r="AE70" i="35" s="1"/>
  <c r="AE91" i="33"/>
  <c r="AE70" i="33" s="1"/>
  <c r="AA91" i="33"/>
  <c r="AA70" i="33" s="1"/>
  <c r="AA91" i="35"/>
  <c r="AA70" i="35" s="1"/>
  <c r="W91" i="35"/>
  <c r="W70" i="35" s="1"/>
  <c r="W91" i="33"/>
  <c r="W70" i="33" s="1"/>
  <c r="S91" i="33"/>
  <c r="S70" i="33" s="1"/>
  <c r="S91" i="35"/>
  <c r="S70" i="35" s="1"/>
  <c r="O91" i="35"/>
  <c r="O70" i="35" s="1"/>
  <c r="O91" i="33"/>
  <c r="O70" i="33" s="1"/>
  <c r="K91" i="33"/>
  <c r="K70" i="33" s="1"/>
  <c r="K91" i="35"/>
  <c r="K70" i="35" s="1"/>
  <c r="G91" i="35"/>
  <c r="G70" i="35" s="1"/>
  <c r="G91" i="33"/>
  <c r="G70" i="33" s="1"/>
  <c r="AU90" i="33"/>
  <c r="AU69" i="33" s="1"/>
  <c r="AU90" i="35"/>
  <c r="AU69" i="35" s="1"/>
  <c r="AQ90" i="35"/>
  <c r="AQ69" i="35" s="1"/>
  <c r="AQ90" i="33"/>
  <c r="AQ69" i="33" s="1"/>
  <c r="AM90" i="33"/>
  <c r="AM69" i="33" s="1"/>
  <c r="AM90" i="35"/>
  <c r="AM69" i="35" s="1"/>
  <c r="AI90" i="33"/>
  <c r="AI69" i="33" s="1"/>
  <c r="AI90" i="35"/>
  <c r="AI69" i="35" s="1"/>
  <c r="AE90" i="33"/>
  <c r="AE69" i="33" s="1"/>
  <c r="AE90" i="35"/>
  <c r="AE69" i="35" s="1"/>
  <c r="AA90" i="35"/>
  <c r="AA69" i="35" s="1"/>
  <c r="AA90" i="33"/>
  <c r="AA69" i="33" s="1"/>
  <c r="W90" i="33"/>
  <c r="W69" i="33" s="1"/>
  <c r="W90" i="35"/>
  <c r="W69" i="35" s="1"/>
  <c r="S90" i="33"/>
  <c r="S69" i="33" s="1"/>
  <c r="S90" i="35"/>
  <c r="S69" i="35" s="1"/>
  <c r="O90" i="33"/>
  <c r="O69" i="33" s="1"/>
  <c r="O90" i="35"/>
  <c r="O69" i="35" s="1"/>
  <c r="K90" i="35"/>
  <c r="K69" i="35" s="1"/>
  <c r="K90" i="33"/>
  <c r="K69" i="33" s="1"/>
  <c r="G90" i="33"/>
  <c r="G69" i="33" s="1"/>
  <c r="G90" i="35"/>
  <c r="G69" i="35" s="1"/>
  <c r="AU89" i="35"/>
  <c r="AU68" i="35" s="1"/>
  <c r="AU89" i="33"/>
  <c r="AU68" i="33" s="1"/>
  <c r="AQ89" i="35"/>
  <c r="AQ68" i="35" s="1"/>
  <c r="AQ89" i="33"/>
  <c r="AQ68" i="33" s="1"/>
  <c r="AM89" i="35"/>
  <c r="AM68" i="35" s="1"/>
  <c r="AM89" i="33"/>
  <c r="AM68" i="33" s="1"/>
  <c r="AI89" i="35"/>
  <c r="AI68" i="35" s="1"/>
  <c r="AI89" i="33"/>
  <c r="AI68" i="33" s="1"/>
  <c r="AE89" i="35"/>
  <c r="AE68" i="35" s="1"/>
  <c r="AE89" i="33"/>
  <c r="AE68" i="33" s="1"/>
  <c r="AA89" i="35"/>
  <c r="AA68" i="35" s="1"/>
  <c r="AA89" i="33"/>
  <c r="AA68" i="33" s="1"/>
  <c r="W89" i="35"/>
  <c r="W68" i="35" s="1"/>
  <c r="W89" i="33"/>
  <c r="W68" i="33" s="1"/>
  <c r="S89" i="35"/>
  <c r="S68" i="35" s="1"/>
  <c r="S89" i="33"/>
  <c r="S68" i="33" s="1"/>
  <c r="O89" i="35"/>
  <c r="O68" i="35" s="1"/>
  <c r="O89" i="33"/>
  <c r="O68" i="33" s="1"/>
  <c r="K89" i="35"/>
  <c r="K68" i="35" s="1"/>
  <c r="K89" i="33"/>
  <c r="K68" i="33" s="1"/>
  <c r="G89" i="35"/>
  <c r="G68" i="35" s="1"/>
  <c r="G89" i="33"/>
  <c r="G68" i="33" s="1"/>
  <c r="AU88" i="33"/>
  <c r="AU67" i="33" s="1"/>
  <c r="AU88" i="35"/>
  <c r="AU67" i="35" s="1"/>
  <c r="AQ88" i="35"/>
  <c r="AQ67" i="35" s="1"/>
  <c r="AQ88" i="33"/>
  <c r="AQ67" i="33" s="1"/>
  <c r="AM88" i="33"/>
  <c r="AM67" i="33" s="1"/>
  <c r="AM88" i="35"/>
  <c r="AM67" i="35" s="1"/>
  <c r="AI88" i="35"/>
  <c r="AI67" i="35" s="1"/>
  <c r="AI88" i="33"/>
  <c r="AI67" i="33" s="1"/>
  <c r="AE88" i="33"/>
  <c r="AE67" i="33" s="1"/>
  <c r="AE88" i="35"/>
  <c r="AE67" i="35" s="1"/>
  <c r="AA88" i="35"/>
  <c r="AA67" i="35" s="1"/>
  <c r="AA88" i="33"/>
  <c r="AA67" i="33" s="1"/>
  <c r="W88" i="33"/>
  <c r="W67" i="33" s="1"/>
  <c r="W88" i="35"/>
  <c r="W67" i="35" s="1"/>
  <c r="S88" i="35"/>
  <c r="S67" i="35" s="1"/>
  <c r="S88" i="33"/>
  <c r="S67" i="33" s="1"/>
  <c r="O88" i="33"/>
  <c r="O67" i="33" s="1"/>
  <c r="O88" i="35"/>
  <c r="O67" i="35" s="1"/>
  <c r="K88" i="35"/>
  <c r="K67" i="35" s="1"/>
  <c r="K88" i="33"/>
  <c r="K67" i="33" s="1"/>
  <c r="G88" i="33"/>
  <c r="G67" i="33" s="1"/>
  <c r="G88" i="35"/>
  <c r="G67" i="35" s="1"/>
  <c r="E89" i="35"/>
  <c r="E68" i="35" s="1"/>
  <c r="E89" i="33"/>
  <c r="E68" i="33" s="1"/>
  <c r="E92" i="35"/>
  <c r="E71" i="35" s="1"/>
  <c r="E92" i="33"/>
  <c r="E71" i="33" s="1"/>
  <c r="AT93" i="35"/>
  <c r="AT72" i="35" s="1"/>
  <c r="AT93" i="33"/>
  <c r="AT72" i="33" s="1"/>
  <c r="AP93" i="35"/>
  <c r="AP72" i="35" s="1"/>
  <c r="AP93" i="33"/>
  <c r="AP72" i="33" s="1"/>
  <c r="AL93" i="35"/>
  <c r="AL72" i="35" s="1"/>
  <c r="AL93" i="33"/>
  <c r="AL72" i="33" s="1"/>
  <c r="AH93" i="35"/>
  <c r="AH72" i="35" s="1"/>
  <c r="AH93" i="33"/>
  <c r="AH72" i="33" s="1"/>
  <c r="AD93" i="35"/>
  <c r="AD72" i="35" s="1"/>
  <c r="AD93" i="33"/>
  <c r="AD72" i="33" s="1"/>
  <c r="Z93" i="35"/>
  <c r="Z72" i="35" s="1"/>
  <c r="Z93" i="33"/>
  <c r="Z72" i="33" s="1"/>
  <c r="V93" i="35"/>
  <c r="V72" i="35" s="1"/>
  <c r="V93" i="33"/>
  <c r="V72" i="33" s="1"/>
  <c r="R93" i="35"/>
  <c r="R72" i="35" s="1"/>
  <c r="R93" i="33"/>
  <c r="R72" i="33" s="1"/>
  <c r="N93" i="35"/>
  <c r="N72" i="35" s="1"/>
  <c r="N93" i="33"/>
  <c r="N72" i="33" s="1"/>
  <c r="J93" i="35"/>
  <c r="J72" i="35" s="1"/>
  <c r="J93" i="33"/>
  <c r="J72" i="33" s="1"/>
  <c r="F93" i="35"/>
  <c r="F72" i="35" s="1"/>
  <c r="F93" i="33"/>
  <c r="F72" i="33" s="1"/>
  <c r="AT92" i="35"/>
  <c r="AT71" i="35" s="1"/>
  <c r="AT92" i="33"/>
  <c r="AT71" i="33" s="1"/>
  <c r="AP92" i="35"/>
  <c r="AP71" i="35" s="1"/>
  <c r="AP92" i="33"/>
  <c r="AP71" i="33" s="1"/>
  <c r="AL92" i="35"/>
  <c r="AL71" i="35" s="1"/>
  <c r="AL92" i="33"/>
  <c r="AL71" i="33" s="1"/>
  <c r="AH92" i="35"/>
  <c r="AH71" i="35" s="1"/>
  <c r="AH92" i="33"/>
  <c r="AH71" i="33" s="1"/>
  <c r="AD92" i="35"/>
  <c r="AD71" i="35" s="1"/>
  <c r="AD92" i="33"/>
  <c r="AD71" i="33" s="1"/>
  <c r="Z92" i="35"/>
  <c r="Z71" i="35" s="1"/>
  <c r="Z92" i="33"/>
  <c r="Z71" i="33" s="1"/>
  <c r="V92" i="35"/>
  <c r="V71" i="35" s="1"/>
  <c r="V92" i="33"/>
  <c r="V71" i="33" s="1"/>
  <c r="R92" i="35"/>
  <c r="R71" i="35" s="1"/>
  <c r="R92" i="33"/>
  <c r="R71" i="33" s="1"/>
  <c r="N92" i="35"/>
  <c r="N71" i="35" s="1"/>
  <c r="N92" i="33"/>
  <c r="N71" i="33" s="1"/>
  <c r="J92" i="35"/>
  <c r="J71" i="35" s="1"/>
  <c r="J92" i="33"/>
  <c r="J71" i="33" s="1"/>
  <c r="F92" i="35"/>
  <c r="F71" i="35" s="1"/>
  <c r="F92" i="33"/>
  <c r="F71" i="33" s="1"/>
  <c r="AT91" i="35"/>
  <c r="AT70" i="35" s="1"/>
  <c r="AT91" i="33"/>
  <c r="AT70" i="33" s="1"/>
  <c r="AP91" i="35"/>
  <c r="AP70" i="35" s="1"/>
  <c r="AP91" i="33"/>
  <c r="AP70" i="33" s="1"/>
  <c r="AL91" i="35"/>
  <c r="AL70" i="35" s="1"/>
  <c r="AL91" i="33"/>
  <c r="AL70" i="33" s="1"/>
  <c r="AH91" i="35"/>
  <c r="AH70" i="35" s="1"/>
  <c r="AH91" i="33"/>
  <c r="AH70" i="33" s="1"/>
  <c r="AD91" i="35"/>
  <c r="AD70" i="35" s="1"/>
  <c r="AD91" i="33"/>
  <c r="AD70" i="33" s="1"/>
  <c r="Z91" i="35"/>
  <c r="Z70" i="35" s="1"/>
  <c r="Z91" i="33"/>
  <c r="Z70" i="33" s="1"/>
  <c r="V91" i="35"/>
  <c r="V70" i="35" s="1"/>
  <c r="V91" i="33"/>
  <c r="V70" i="33" s="1"/>
  <c r="R91" i="35"/>
  <c r="R70" i="35" s="1"/>
  <c r="R91" i="33"/>
  <c r="R70" i="33" s="1"/>
  <c r="N91" i="35"/>
  <c r="N70" i="35" s="1"/>
  <c r="N91" i="33"/>
  <c r="N70" i="33" s="1"/>
  <c r="J91" i="35"/>
  <c r="J70" i="35" s="1"/>
  <c r="J91" i="33"/>
  <c r="J70" i="33" s="1"/>
  <c r="F91" i="35"/>
  <c r="F70" i="35" s="1"/>
  <c r="F91" i="33"/>
  <c r="F70" i="33" s="1"/>
  <c r="AT90" i="35"/>
  <c r="AT69" i="35" s="1"/>
  <c r="AT90" i="33"/>
  <c r="AT69" i="33" s="1"/>
  <c r="AP90" i="35"/>
  <c r="AP69" i="35" s="1"/>
  <c r="AP90" i="33"/>
  <c r="AP69" i="33" s="1"/>
  <c r="AL90" i="35"/>
  <c r="AL69" i="35" s="1"/>
  <c r="AL90" i="33"/>
  <c r="AL69" i="33" s="1"/>
  <c r="AH90" i="35"/>
  <c r="AH69" i="35" s="1"/>
  <c r="AH90" i="33"/>
  <c r="AH69" i="33" s="1"/>
  <c r="AD90" i="35"/>
  <c r="AD69" i="35" s="1"/>
  <c r="AD90" i="33"/>
  <c r="AD69" i="33" s="1"/>
  <c r="Z90" i="35"/>
  <c r="Z69" i="35" s="1"/>
  <c r="Z90" i="33"/>
  <c r="Z69" i="33" s="1"/>
  <c r="V90" i="35"/>
  <c r="V69" i="35" s="1"/>
  <c r="V90" i="33"/>
  <c r="V69" i="33" s="1"/>
  <c r="R90" i="35"/>
  <c r="R69" i="35" s="1"/>
  <c r="R90" i="33"/>
  <c r="R69" i="33" s="1"/>
  <c r="N90" i="35"/>
  <c r="N69" i="35" s="1"/>
  <c r="N90" i="33"/>
  <c r="N69" i="33" s="1"/>
  <c r="J90" i="35"/>
  <c r="J69" i="35" s="1"/>
  <c r="J90" i="33"/>
  <c r="J69" i="33" s="1"/>
  <c r="F90" i="35"/>
  <c r="F69" i="35" s="1"/>
  <c r="F90" i="33"/>
  <c r="F69" i="33" s="1"/>
  <c r="AT89" i="35"/>
  <c r="AT68" i="35" s="1"/>
  <c r="AT89" i="33"/>
  <c r="AT68" i="33" s="1"/>
  <c r="AP89" i="35"/>
  <c r="AP68" i="35" s="1"/>
  <c r="AP89" i="33"/>
  <c r="AP68" i="33" s="1"/>
  <c r="AL89" i="35"/>
  <c r="AL68" i="35" s="1"/>
  <c r="AL89" i="33"/>
  <c r="AL68" i="33" s="1"/>
  <c r="AH89" i="35"/>
  <c r="AH68" i="35" s="1"/>
  <c r="AH89" i="33"/>
  <c r="AH68" i="33" s="1"/>
  <c r="AD89" i="35"/>
  <c r="AD68" i="35" s="1"/>
  <c r="AD89" i="33"/>
  <c r="AD68" i="33" s="1"/>
  <c r="Z89" i="35"/>
  <c r="Z68" i="35" s="1"/>
  <c r="Z89" i="33"/>
  <c r="Z68" i="33" s="1"/>
  <c r="V89" i="35"/>
  <c r="V68" i="35" s="1"/>
  <c r="V89" i="33"/>
  <c r="V68" i="33" s="1"/>
  <c r="R89" i="35"/>
  <c r="R68" i="35" s="1"/>
  <c r="R89" i="33"/>
  <c r="R68" i="33" s="1"/>
  <c r="N89" i="35"/>
  <c r="N68" i="35" s="1"/>
  <c r="N89" i="33"/>
  <c r="N68" i="33" s="1"/>
  <c r="J89" i="35"/>
  <c r="J68" i="35" s="1"/>
  <c r="J89" i="33"/>
  <c r="J68" i="33" s="1"/>
  <c r="F89" i="35"/>
  <c r="F68" i="35" s="1"/>
  <c r="F89" i="33"/>
  <c r="F68" i="33" s="1"/>
  <c r="AT88" i="35"/>
  <c r="AT67" i="35" s="1"/>
  <c r="AT88" i="33"/>
  <c r="AT67" i="33" s="1"/>
  <c r="AP88" i="35"/>
  <c r="AP67" i="35" s="1"/>
  <c r="AP88" i="33"/>
  <c r="AP67" i="33" s="1"/>
  <c r="AL88" i="35"/>
  <c r="AL67" i="35" s="1"/>
  <c r="AL88" i="33"/>
  <c r="AL67" i="33" s="1"/>
  <c r="AH88" i="35"/>
  <c r="AH67" i="35" s="1"/>
  <c r="AH88" i="33"/>
  <c r="AH67" i="33" s="1"/>
  <c r="AD88" i="35"/>
  <c r="AD67" i="35" s="1"/>
  <c r="AD88" i="33"/>
  <c r="AD67" i="33" s="1"/>
  <c r="Z88" i="35"/>
  <c r="Z67" i="35" s="1"/>
  <c r="Z88" i="33"/>
  <c r="Z67" i="33" s="1"/>
  <c r="V88" i="35"/>
  <c r="V67" i="35" s="1"/>
  <c r="V88" i="33"/>
  <c r="V67" i="33" s="1"/>
  <c r="R88" i="35"/>
  <c r="R67" i="35" s="1"/>
  <c r="R88" i="33"/>
  <c r="R67" i="33" s="1"/>
  <c r="N88" i="35"/>
  <c r="N67" i="35" s="1"/>
  <c r="N88" i="33"/>
  <c r="N67" i="33" s="1"/>
  <c r="J88" i="35"/>
  <c r="J67" i="35" s="1"/>
  <c r="J88" i="33"/>
  <c r="J67" i="33" s="1"/>
  <c r="F88" i="35"/>
  <c r="F67" i="35" s="1"/>
  <c r="F88" i="33"/>
  <c r="F67" i="33" s="1"/>
  <c r="AW93" i="35"/>
  <c r="AW72" i="35" s="1"/>
  <c r="AW93" i="33"/>
  <c r="AW72" i="33" s="1"/>
  <c r="AO93" i="35"/>
  <c r="AO72" i="35" s="1"/>
  <c r="AO93" i="33"/>
  <c r="AO72" i="33" s="1"/>
  <c r="AG93" i="35"/>
  <c r="AG72" i="35" s="1"/>
  <c r="AG93" i="33"/>
  <c r="AG72" i="33" s="1"/>
  <c r="AC93" i="35"/>
  <c r="AC72" i="35" s="1"/>
  <c r="AC93" i="33"/>
  <c r="AC72" i="33" s="1"/>
  <c r="Y93" i="35"/>
  <c r="Y72" i="35" s="1"/>
  <c r="Y93" i="33"/>
  <c r="Y72" i="33" s="1"/>
  <c r="U93" i="35"/>
  <c r="U72" i="35" s="1"/>
  <c r="U93" i="33"/>
  <c r="U72" i="33" s="1"/>
  <c r="Q93" i="35"/>
  <c r="Q72" i="35" s="1"/>
  <c r="Q93" i="33"/>
  <c r="Q72" i="33" s="1"/>
  <c r="M93" i="35"/>
  <c r="M72" i="35" s="1"/>
  <c r="M93" i="33"/>
  <c r="M72" i="33" s="1"/>
  <c r="I93" i="35"/>
  <c r="I72" i="35" s="1"/>
  <c r="I93" i="33"/>
  <c r="I72" i="33" s="1"/>
  <c r="AW92" i="35"/>
  <c r="AW71" i="35" s="1"/>
  <c r="AW92" i="33"/>
  <c r="AW71" i="33" s="1"/>
  <c r="AS92" i="35"/>
  <c r="AS71" i="35" s="1"/>
  <c r="AS92" i="33"/>
  <c r="AS71" i="33" s="1"/>
  <c r="AO92" i="35"/>
  <c r="AO71" i="35" s="1"/>
  <c r="AO92" i="33"/>
  <c r="AO71" i="33" s="1"/>
  <c r="AK92" i="35"/>
  <c r="AK71" i="35" s="1"/>
  <c r="AK92" i="33"/>
  <c r="AK71" i="33" s="1"/>
  <c r="AG92" i="35"/>
  <c r="AG71" i="35" s="1"/>
  <c r="AG92" i="33"/>
  <c r="AG71" i="33" s="1"/>
  <c r="AC92" i="35"/>
  <c r="AC71" i="35" s="1"/>
  <c r="AC92" i="33"/>
  <c r="AC71" i="33" s="1"/>
  <c r="Y92" i="35"/>
  <c r="Y71" i="35" s="1"/>
  <c r="Y92" i="33"/>
  <c r="Y71" i="33" s="1"/>
  <c r="U92" i="35"/>
  <c r="U71" i="35" s="1"/>
  <c r="U92" i="33"/>
  <c r="U71" i="33" s="1"/>
  <c r="Q92" i="35"/>
  <c r="Q71" i="35" s="1"/>
  <c r="Q92" i="33"/>
  <c r="Q71" i="33" s="1"/>
  <c r="M92" i="35"/>
  <c r="M71" i="35" s="1"/>
  <c r="M92" i="33"/>
  <c r="M71" i="33" s="1"/>
  <c r="I92" i="35"/>
  <c r="I71" i="35" s="1"/>
  <c r="I92" i="33"/>
  <c r="I71" i="33" s="1"/>
  <c r="AW91" i="35"/>
  <c r="AW70" i="35" s="1"/>
  <c r="AW91" i="33"/>
  <c r="AW70" i="33" s="1"/>
  <c r="AS91" i="35"/>
  <c r="AS70" i="35" s="1"/>
  <c r="AS91" i="33"/>
  <c r="AS70" i="33" s="1"/>
  <c r="AO91" i="35"/>
  <c r="AO70" i="35" s="1"/>
  <c r="AO91" i="33"/>
  <c r="AO70" i="33" s="1"/>
  <c r="AK91" i="35"/>
  <c r="AK70" i="35" s="1"/>
  <c r="AK91" i="33"/>
  <c r="AK70" i="33" s="1"/>
  <c r="AG91" i="35"/>
  <c r="AG70" i="35" s="1"/>
  <c r="AG91" i="33"/>
  <c r="AG70" i="33" s="1"/>
  <c r="AC91" i="35"/>
  <c r="AC70" i="35" s="1"/>
  <c r="AC91" i="33"/>
  <c r="AC70" i="33" s="1"/>
  <c r="Y91" i="35"/>
  <c r="Y70" i="35" s="1"/>
  <c r="Y91" i="33"/>
  <c r="Y70" i="33" s="1"/>
  <c r="U91" i="35"/>
  <c r="U70" i="35" s="1"/>
  <c r="U91" i="33"/>
  <c r="U70" i="33" s="1"/>
  <c r="Q91" i="35"/>
  <c r="Q70" i="35" s="1"/>
  <c r="Q91" i="33"/>
  <c r="Q70" i="33" s="1"/>
  <c r="M91" i="35"/>
  <c r="M70" i="35" s="1"/>
  <c r="M91" i="33"/>
  <c r="M70" i="33" s="1"/>
  <c r="I91" i="35"/>
  <c r="I70" i="35" s="1"/>
  <c r="I91" i="33"/>
  <c r="I70" i="33" s="1"/>
  <c r="AW90" i="35"/>
  <c r="AW69" i="35" s="1"/>
  <c r="AW90" i="33"/>
  <c r="AW69" i="33" s="1"/>
  <c r="AS90" i="35"/>
  <c r="AS69" i="35" s="1"/>
  <c r="AS90" i="33"/>
  <c r="AS69" i="33" s="1"/>
  <c r="AO90" i="35"/>
  <c r="AO69" i="35" s="1"/>
  <c r="AO90" i="33"/>
  <c r="AO69" i="33" s="1"/>
  <c r="AK90" i="35"/>
  <c r="AK69" i="35" s="1"/>
  <c r="AK90" i="33"/>
  <c r="AK69" i="33" s="1"/>
  <c r="AG90" i="35"/>
  <c r="AG69" i="35" s="1"/>
  <c r="AG90" i="33"/>
  <c r="AG69" i="33" s="1"/>
  <c r="AC90" i="35"/>
  <c r="AC69" i="35" s="1"/>
  <c r="AC90" i="33"/>
  <c r="AC69" i="33" s="1"/>
  <c r="Y90" i="35"/>
  <c r="Y69" i="35" s="1"/>
  <c r="Y90" i="33"/>
  <c r="Y69" i="33" s="1"/>
  <c r="U90" i="35"/>
  <c r="U69" i="35" s="1"/>
  <c r="U90" i="33"/>
  <c r="U69" i="33" s="1"/>
  <c r="Q90" i="35"/>
  <c r="Q69" i="35" s="1"/>
  <c r="Q90" i="33"/>
  <c r="Q69" i="33" s="1"/>
  <c r="M90" i="35"/>
  <c r="M69" i="35" s="1"/>
  <c r="M90" i="33"/>
  <c r="M69" i="33" s="1"/>
  <c r="I90" i="35"/>
  <c r="I69" i="35" s="1"/>
  <c r="I90" i="33"/>
  <c r="I69" i="33" s="1"/>
  <c r="AW89" i="35"/>
  <c r="AW68" i="35" s="1"/>
  <c r="AW89" i="33"/>
  <c r="AW68" i="33" s="1"/>
  <c r="AS89" i="35"/>
  <c r="AS68" i="35" s="1"/>
  <c r="AS89" i="33"/>
  <c r="AS68" i="33" s="1"/>
  <c r="AO89" i="35"/>
  <c r="AO68" i="35" s="1"/>
  <c r="AO89" i="33"/>
  <c r="AO68" i="33" s="1"/>
  <c r="AK89" i="35"/>
  <c r="AK68" i="35" s="1"/>
  <c r="AK89" i="33"/>
  <c r="AK68" i="33" s="1"/>
  <c r="AG89" i="35"/>
  <c r="AG68" i="35" s="1"/>
  <c r="AG89" i="33"/>
  <c r="AG68" i="33" s="1"/>
  <c r="AC89" i="35"/>
  <c r="AC68" i="35" s="1"/>
  <c r="AC89" i="33"/>
  <c r="AC68" i="33" s="1"/>
  <c r="Y89" i="35"/>
  <c r="Y68" i="35" s="1"/>
  <c r="Y89" i="33"/>
  <c r="Y68" i="33" s="1"/>
  <c r="U89" i="35"/>
  <c r="U68" i="35" s="1"/>
  <c r="U89" i="33"/>
  <c r="U68" i="33" s="1"/>
  <c r="Q89" i="35"/>
  <c r="Q68" i="35" s="1"/>
  <c r="Q89" i="33"/>
  <c r="Q68" i="33" s="1"/>
  <c r="M89" i="35"/>
  <c r="M68" i="35" s="1"/>
  <c r="M89" i="33"/>
  <c r="M68" i="33" s="1"/>
  <c r="I89" i="35"/>
  <c r="I68" i="35" s="1"/>
  <c r="I89" i="33"/>
  <c r="I68" i="33" s="1"/>
  <c r="AW88" i="35"/>
  <c r="AW67" i="35" s="1"/>
  <c r="AW88" i="33"/>
  <c r="AW67" i="33" s="1"/>
  <c r="AS88" i="35"/>
  <c r="AS67" i="35" s="1"/>
  <c r="AS88" i="33"/>
  <c r="AS67" i="33" s="1"/>
  <c r="AO88" i="35"/>
  <c r="AO67" i="35" s="1"/>
  <c r="AO88" i="33"/>
  <c r="AO67" i="33" s="1"/>
  <c r="AK88" i="35"/>
  <c r="AK67" i="35" s="1"/>
  <c r="AK88" i="33"/>
  <c r="AK67" i="33" s="1"/>
  <c r="AG88" i="35"/>
  <c r="AG67" i="35" s="1"/>
  <c r="AG88" i="33"/>
  <c r="AG67" i="33" s="1"/>
  <c r="AC88" i="35"/>
  <c r="AC67" i="35" s="1"/>
  <c r="AC88" i="33"/>
  <c r="AC67" i="33" s="1"/>
  <c r="Y88" i="35"/>
  <c r="Y67" i="35" s="1"/>
  <c r="Y88" i="33"/>
  <c r="Y67" i="33" s="1"/>
  <c r="U88" i="35"/>
  <c r="U67" i="35" s="1"/>
  <c r="U88" i="33"/>
  <c r="U67" i="33" s="1"/>
  <c r="Q88" i="35"/>
  <c r="Q67" i="35" s="1"/>
  <c r="Q88" i="33"/>
  <c r="Q67" i="33" s="1"/>
  <c r="M88" i="35"/>
  <c r="M67" i="35" s="1"/>
  <c r="M88" i="33"/>
  <c r="M67" i="33" s="1"/>
  <c r="I88" i="35"/>
  <c r="I67" i="35" s="1"/>
  <c r="I88" i="33"/>
  <c r="I67" i="33" s="1"/>
  <c r="E91" i="35"/>
  <c r="E70" i="35" s="1"/>
  <c r="E91" i="33"/>
  <c r="E70" i="33" s="1"/>
  <c r="AV93" i="35"/>
  <c r="AV72" i="35" s="1"/>
  <c r="AV93" i="33"/>
  <c r="AV72" i="33" s="1"/>
  <c r="AR93" i="35"/>
  <c r="AR72" i="35" s="1"/>
  <c r="AR93" i="33"/>
  <c r="AR72" i="33" s="1"/>
  <c r="AN93" i="35"/>
  <c r="AN72" i="35" s="1"/>
  <c r="AN93" i="33"/>
  <c r="AN72" i="33" s="1"/>
  <c r="AJ93" i="35"/>
  <c r="AJ72" i="35" s="1"/>
  <c r="AJ93" i="33"/>
  <c r="AJ72" i="33" s="1"/>
  <c r="AF93" i="35"/>
  <c r="AF72" i="35" s="1"/>
  <c r="AF93" i="33"/>
  <c r="AF72" i="33" s="1"/>
  <c r="AB93" i="35"/>
  <c r="AB72" i="35" s="1"/>
  <c r="AB93" i="33"/>
  <c r="AB72" i="33" s="1"/>
  <c r="X93" i="35"/>
  <c r="X72" i="35" s="1"/>
  <c r="X93" i="33"/>
  <c r="X72" i="33" s="1"/>
  <c r="T93" i="35"/>
  <c r="T72" i="35" s="1"/>
  <c r="T93" i="33"/>
  <c r="T72" i="33" s="1"/>
  <c r="P93" i="35"/>
  <c r="P72" i="35" s="1"/>
  <c r="P93" i="33"/>
  <c r="P72" i="33" s="1"/>
  <c r="L93" i="35"/>
  <c r="L72" i="35" s="1"/>
  <c r="L93" i="33"/>
  <c r="L72" i="33" s="1"/>
  <c r="H93" i="35"/>
  <c r="H72" i="35" s="1"/>
  <c r="H93" i="33"/>
  <c r="H72" i="33" s="1"/>
  <c r="AV92" i="35"/>
  <c r="AV71" i="35" s="1"/>
  <c r="AV92" i="33"/>
  <c r="AV71" i="33" s="1"/>
  <c r="AR92" i="35"/>
  <c r="AR71" i="35" s="1"/>
  <c r="AR92" i="33"/>
  <c r="AR71" i="33" s="1"/>
  <c r="AN92" i="35"/>
  <c r="AN71" i="35" s="1"/>
  <c r="AN92" i="33"/>
  <c r="AN71" i="33" s="1"/>
  <c r="AJ92" i="35"/>
  <c r="AJ71" i="35" s="1"/>
  <c r="AJ92" i="33"/>
  <c r="AJ71" i="33" s="1"/>
  <c r="AF92" i="35"/>
  <c r="AF71" i="35" s="1"/>
  <c r="AF92" i="33"/>
  <c r="AF71" i="33" s="1"/>
  <c r="AB92" i="35"/>
  <c r="AB71" i="35" s="1"/>
  <c r="AB92" i="33"/>
  <c r="AB71" i="33" s="1"/>
  <c r="X92" i="35"/>
  <c r="X71" i="35" s="1"/>
  <c r="X92" i="33"/>
  <c r="X71" i="33" s="1"/>
  <c r="T92" i="35"/>
  <c r="T71" i="35" s="1"/>
  <c r="T92" i="33"/>
  <c r="T71" i="33" s="1"/>
  <c r="P92" i="35"/>
  <c r="P71" i="35" s="1"/>
  <c r="P92" i="33"/>
  <c r="P71" i="33" s="1"/>
  <c r="L92" i="35"/>
  <c r="L71" i="35" s="1"/>
  <c r="L92" i="33"/>
  <c r="L71" i="33" s="1"/>
  <c r="H92" i="35"/>
  <c r="H71" i="35" s="1"/>
  <c r="H92" i="33"/>
  <c r="H71" i="33" s="1"/>
  <c r="AV91" i="35"/>
  <c r="AV70" i="35" s="1"/>
  <c r="AV91" i="33"/>
  <c r="AV70" i="33" s="1"/>
  <c r="AR91" i="35"/>
  <c r="AR70" i="35" s="1"/>
  <c r="AR91" i="33"/>
  <c r="AR70" i="33" s="1"/>
  <c r="AN91" i="35"/>
  <c r="AN70" i="35" s="1"/>
  <c r="AN91" i="33"/>
  <c r="AN70" i="33" s="1"/>
  <c r="AJ91" i="35"/>
  <c r="AJ70" i="35" s="1"/>
  <c r="AJ91" i="33"/>
  <c r="AJ70" i="33" s="1"/>
  <c r="AF91" i="35"/>
  <c r="AF70" i="35" s="1"/>
  <c r="AF91" i="33"/>
  <c r="AF70" i="33" s="1"/>
  <c r="AB91" i="35"/>
  <c r="AB70" i="35" s="1"/>
  <c r="AB91" i="33"/>
  <c r="AB70" i="33" s="1"/>
  <c r="X91" i="35"/>
  <c r="X70" i="35" s="1"/>
  <c r="X91" i="33"/>
  <c r="X70" i="33" s="1"/>
  <c r="T91" i="35"/>
  <c r="T70" i="35" s="1"/>
  <c r="T91" i="33"/>
  <c r="T70" i="33" s="1"/>
  <c r="P91" i="35"/>
  <c r="P70" i="35" s="1"/>
  <c r="P91" i="33"/>
  <c r="P70" i="33" s="1"/>
  <c r="L91" i="35"/>
  <c r="L70" i="35" s="1"/>
  <c r="L91" i="33"/>
  <c r="L70" i="33" s="1"/>
  <c r="H91" i="35"/>
  <c r="H70" i="35" s="1"/>
  <c r="H91" i="33"/>
  <c r="H70" i="33" s="1"/>
  <c r="AV90" i="35"/>
  <c r="AV69" i="35" s="1"/>
  <c r="AV90" i="33"/>
  <c r="AV69" i="33" s="1"/>
  <c r="AR90" i="35"/>
  <c r="AR69" i="35" s="1"/>
  <c r="AR90" i="33"/>
  <c r="AR69" i="33" s="1"/>
  <c r="AN90" i="35"/>
  <c r="AN69" i="35" s="1"/>
  <c r="AN90" i="33"/>
  <c r="AN69" i="33" s="1"/>
  <c r="AJ90" i="35"/>
  <c r="AJ69" i="35" s="1"/>
  <c r="AJ90" i="33"/>
  <c r="AJ69" i="33" s="1"/>
  <c r="AF90" i="35"/>
  <c r="AF69" i="35" s="1"/>
  <c r="AF90" i="33"/>
  <c r="AF69" i="33" s="1"/>
  <c r="AB90" i="35"/>
  <c r="AB69" i="35" s="1"/>
  <c r="AB90" i="33"/>
  <c r="AB69" i="33" s="1"/>
  <c r="X90" i="35"/>
  <c r="X69" i="35" s="1"/>
  <c r="X90" i="33"/>
  <c r="X69" i="33" s="1"/>
  <c r="T90" i="35"/>
  <c r="T69" i="35" s="1"/>
  <c r="T90" i="33"/>
  <c r="T69" i="33" s="1"/>
  <c r="P90" i="35"/>
  <c r="P69" i="35" s="1"/>
  <c r="P90" i="33"/>
  <c r="P69" i="33" s="1"/>
  <c r="L90" i="35"/>
  <c r="L69" i="35" s="1"/>
  <c r="L90" i="33"/>
  <c r="L69" i="33" s="1"/>
  <c r="H90" i="35"/>
  <c r="H69" i="35" s="1"/>
  <c r="H90" i="33"/>
  <c r="H69" i="33" s="1"/>
  <c r="AV89" i="35"/>
  <c r="AV68" i="35" s="1"/>
  <c r="AV89" i="33"/>
  <c r="AV68" i="33" s="1"/>
  <c r="AR89" i="35"/>
  <c r="AR68" i="35" s="1"/>
  <c r="AR89" i="33"/>
  <c r="AR68" i="33" s="1"/>
  <c r="AN89" i="35"/>
  <c r="AN68" i="35" s="1"/>
  <c r="AN89" i="33"/>
  <c r="AN68" i="33" s="1"/>
  <c r="AJ89" i="35"/>
  <c r="AJ68" i="35" s="1"/>
  <c r="AJ89" i="33"/>
  <c r="AJ68" i="33" s="1"/>
  <c r="AF89" i="35"/>
  <c r="AF68" i="35" s="1"/>
  <c r="AF89" i="33"/>
  <c r="AF68" i="33" s="1"/>
  <c r="AB89" i="35"/>
  <c r="AB68" i="35" s="1"/>
  <c r="AB89" i="33"/>
  <c r="AB68" i="33" s="1"/>
  <c r="X89" i="35"/>
  <c r="X68" i="35" s="1"/>
  <c r="X89" i="33"/>
  <c r="X68" i="33" s="1"/>
  <c r="T89" i="35"/>
  <c r="T68" i="35" s="1"/>
  <c r="T89" i="33"/>
  <c r="T68" i="33" s="1"/>
  <c r="P89" i="35"/>
  <c r="P68" i="35" s="1"/>
  <c r="P89" i="33"/>
  <c r="P68" i="33" s="1"/>
  <c r="L89" i="35"/>
  <c r="L68" i="35" s="1"/>
  <c r="L89" i="33"/>
  <c r="L68" i="33" s="1"/>
  <c r="H89" i="35"/>
  <c r="H68" i="35" s="1"/>
  <c r="H89" i="33"/>
  <c r="H68" i="33" s="1"/>
  <c r="AV88" i="35"/>
  <c r="AV67" i="35" s="1"/>
  <c r="AV88" i="33"/>
  <c r="AV67" i="33" s="1"/>
  <c r="AR88" i="35"/>
  <c r="AR67" i="35" s="1"/>
  <c r="AR88" i="33"/>
  <c r="AR67" i="33" s="1"/>
  <c r="AN88" i="35"/>
  <c r="AN67" i="35" s="1"/>
  <c r="AN88" i="33"/>
  <c r="AN67" i="33" s="1"/>
  <c r="AJ88" i="35"/>
  <c r="AJ67" i="35" s="1"/>
  <c r="AJ88" i="33"/>
  <c r="AJ67" i="33" s="1"/>
  <c r="AF88" i="35"/>
  <c r="AF67" i="35" s="1"/>
  <c r="AF88" i="33"/>
  <c r="AF67" i="33" s="1"/>
  <c r="AB88" i="35"/>
  <c r="AB67" i="35" s="1"/>
  <c r="AB88" i="33"/>
  <c r="AB67" i="33" s="1"/>
  <c r="X88" i="35"/>
  <c r="X67" i="35" s="1"/>
  <c r="X88" i="33"/>
  <c r="X67" i="33" s="1"/>
  <c r="T88" i="35"/>
  <c r="T67" i="35" s="1"/>
  <c r="T88" i="33"/>
  <c r="T67" i="33" s="1"/>
  <c r="P88" i="35"/>
  <c r="P67" i="35" s="1"/>
  <c r="P88" i="33"/>
  <c r="P67" i="33" s="1"/>
  <c r="L88" i="35"/>
  <c r="L67" i="35" s="1"/>
  <c r="L88" i="33"/>
  <c r="L67" i="33" s="1"/>
  <c r="H88" i="35"/>
  <c r="H67" i="35" s="1"/>
  <c r="H88" i="33"/>
  <c r="H67" i="33" s="1"/>
  <c r="H76" i="33" l="1"/>
  <c r="H77" i="33" s="1"/>
  <c r="H80" i="33" s="1"/>
  <c r="X76" i="33"/>
  <c r="X77" i="33" s="1"/>
  <c r="X80" i="33" s="1"/>
  <c r="AV76" i="33"/>
  <c r="AV77" i="33" s="1"/>
  <c r="AV80" i="33" s="1"/>
  <c r="U76" i="33"/>
  <c r="U77" i="33" s="1"/>
  <c r="U80" i="33" s="1"/>
  <c r="AK76" i="33"/>
  <c r="AK77" i="33" s="1"/>
  <c r="AK80" i="33" s="1"/>
  <c r="AS76" i="33"/>
  <c r="AS77" i="33" s="1"/>
  <c r="AS80" i="33" s="1"/>
  <c r="J76" i="33"/>
  <c r="J77" i="33" s="1"/>
  <c r="J80" i="33" s="1"/>
  <c r="R76" i="33"/>
  <c r="R77" i="33" s="1"/>
  <c r="R80" i="33" s="1"/>
  <c r="Z76" i="33"/>
  <c r="Z77" i="33" s="1"/>
  <c r="Z80" i="33" s="1"/>
  <c r="AH76" i="33"/>
  <c r="AH77" i="33" s="1"/>
  <c r="AH80" i="33" s="1"/>
  <c r="AP76" i="33"/>
  <c r="AP77" i="33" s="1"/>
  <c r="AP80" i="33" s="1"/>
  <c r="AI76" i="33"/>
  <c r="AI77" i="33" s="1"/>
  <c r="AI80" i="33" s="1"/>
  <c r="P76" i="33"/>
  <c r="P77" i="33" s="1"/>
  <c r="P80" i="33" s="1"/>
  <c r="AF76" i="33"/>
  <c r="AF77" i="33" s="1"/>
  <c r="AF80" i="33" s="1"/>
  <c r="AN76" i="33"/>
  <c r="AN77" i="33" s="1"/>
  <c r="AN80" i="33" s="1"/>
  <c r="M76" i="33"/>
  <c r="M77" i="33" s="1"/>
  <c r="M80" i="33" s="1"/>
  <c r="AC76" i="33"/>
  <c r="AC77" i="33" s="1"/>
  <c r="AC80" i="33" s="1"/>
  <c r="K76" i="33"/>
  <c r="K77" i="33" s="1"/>
  <c r="K80" i="33" s="1"/>
  <c r="S76" i="33"/>
  <c r="S77" i="33" s="1"/>
  <c r="S80" i="33" s="1"/>
  <c r="AA76" i="33"/>
  <c r="AA77" i="33" s="1"/>
  <c r="AA80" i="33" s="1"/>
  <c r="AQ76" i="33"/>
  <c r="AQ77" i="33" s="1"/>
  <c r="AQ80" i="33" s="1"/>
  <c r="H76" i="35"/>
  <c r="H77" i="35" s="1"/>
  <c r="H80" i="35" s="1"/>
  <c r="P76" i="35"/>
  <c r="P77" i="35" s="1"/>
  <c r="P80" i="35" s="1"/>
  <c r="X76" i="35"/>
  <c r="X77" i="35" s="1"/>
  <c r="X80" i="35" s="1"/>
  <c r="AF76" i="35"/>
  <c r="AF77" i="35" s="1"/>
  <c r="AF80" i="35" s="1"/>
  <c r="AN76" i="35"/>
  <c r="AN77" i="35" s="1"/>
  <c r="AN80" i="35" s="1"/>
  <c r="AV76" i="35"/>
  <c r="AV77" i="35" s="1"/>
  <c r="AV80" i="35" s="1"/>
  <c r="M76" i="35"/>
  <c r="M77" i="35" s="1"/>
  <c r="M80" i="35" s="1"/>
  <c r="U76" i="35"/>
  <c r="U77" i="35" s="1"/>
  <c r="U80" i="35" s="1"/>
  <c r="AC76" i="35"/>
  <c r="AC77" i="35" s="1"/>
  <c r="AC80" i="35" s="1"/>
  <c r="AK76" i="35"/>
  <c r="AK77" i="35" s="1"/>
  <c r="AK80" i="35" s="1"/>
  <c r="AS76" i="35"/>
  <c r="AS77" i="35" s="1"/>
  <c r="AS80" i="35" s="1"/>
  <c r="J76" i="35"/>
  <c r="J77" i="35" s="1"/>
  <c r="J80" i="35" s="1"/>
  <c r="R76" i="35"/>
  <c r="R77" i="35" s="1"/>
  <c r="R80" i="35" s="1"/>
  <c r="Z76" i="35"/>
  <c r="Z77" i="35" s="1"/>
  <c r="Z80" i="35" s="1"/>
  <c r="AH76" i="35"/>
  <c r="AH77" i="35" s="1"/>
  <c r="AH80" i="35" s="1"/>
  <c r="AP76" i="35"/>
  <c r="AP77" i="35" s="1"/>
  <c r="AP80" i="35" s="1"/>
  <c r="G76" i="35"/>
  <c r="G77" i="35" s="1"/>
  <c r="G80" i="35" s="1"/>
  <c r="O76" i="35"/>
  <c r="O77" i="35" s="1"/>
  <c r="O80" i="35" s="1"/>
  <c r="W76" i="35"/>
  <c r="W77" i="35" s="1"/>
  <c r="W80" i="35" s="1"/>
  <c r="AE76" i="35"/>
  <c r="AE77" i="35" s="1"/>
  <c r="AE80" i="35" s="1"/>
  <c r="AM76" i="35"/>
  <c r="AM77" i="35" s="1"/>
  <c r="AM80" i="35" s="1"/>
  <c r="AU76" i="35"/>
  <c r="AU77" i="35" s="1"/>
  <c r="AU80" i="35" s="1"/>
  <c r="E76" i="33"/>
  <c r="E77" i="33" s="1"/>
  <c r="E80" i="33" s="1"/>
  <c r="E81" i="33" s="1"/>
  <c r="K76" i="35"/>
  <c r="K77" i="35" s="1"/>
  <c r="K80" i="35" s="1"/>
  <c r="S76" i="35"/>
  <c r="S77" i="35" s="1"/>
  <c r="S80" i="35" s="1"/>
  <c r="AA76" i="35"/>
  <c r="AA77" i="35" s="1"/>
  <c r="AA80" i="35" s="1"/>
  <c r="AI76" i="35"/>
  <c r="AI77" i="35" s="1"/>
  <c r="AI80" i="35" s="1"/>
  <c r="AQ76" i="35"/>
  <c r="AQ77" i="35" s="1"/>
  <c r="AQ80" i="35" s="1"/>
  <c r="E76" i="35"/>
  <c r="E77" i="35" s="1"/>
  <c r="E80" i="35" s="1"/>
  <c r="E81" i="35" s="1"/>
  <c r="L76" i="33"/>
  <c r="L77" i="33" s="1"/>
  <c r="L80" i="33" s="1"/>
  <c r="T76" i="33"/>
  <c r="T77" i="33" s="1"/>
  <c r="T80" i="33" s="1"/>
  <c r="AB76" i="33"/>
  <c r="AB77" i="33" s="1"/>
  <c r="AB80" i="33" s="1"/>
  <c r="AJ76" i="33"/>
  <c r="AJ77" i="33" s="1"/>
  <c r="AJ80" i="33" s="1"/>
  <c r="AR76" i="33"/>
  <c r="AR77" i="33" s="1"/>
  <c r="AR80" i="33" s="1"/>
  <c r="I76" i="33"/>
  <c r="I77" i="33" s="1"/>
  <c r="I80" i="33" s="1"/>
  <c r="Q76" i="33"/>
  <c r="Q77" i="33" s="1"/>
  <c r="Q80" i="33" s="1"/>
  <c r="Y76" i="33"/>
  <c r="Y77" i="33" s="1"/>
  <c r="Y80" i="33" s="1"/>
  <c r="AG76" i="33"/>
  <c r="AG77" i="33" s="1"/>
  <c r="AG80" i="33" s="1"/>
  <c r="AO76" i="33"/>
  <c r="AO77" i="33" s="1"/>
  <c r="AO80" i="33" s="1"/>
  <c r="AW76" i="33"/>
  <c r="AW77" i="33" s="1"/>
  <c r="AW80" i="33" s="1"/>
  <c r="F76" i="33"/>
  <c r="F77" i="33" s="1"/>
  <c r="F80" i="33" s="1"/>
  <c r="N76" i="33"/>
  <c r="N77" i="33" s="1"/>
  <c r="N80" i="33" s="1"/>
  <c r="V76" i="33"/>
  <c r="V77" i="33" s="1"/>
  <c r="V80" i="33" s="1"/>
  <c r="AD76" i="33"/>
  <c r="AD77" i="33" s="1"/>
  <c r="AD80" i="33" s="1"/>
  <c r="AL76" i="33"/>
  <c r="AL77" i="33" s="1"/>
  <c r="AL80" i="33" s="1"/>
  <c r="AT76" i="33"/>
  <c r="AT77" i="33" s="1"/>
  <c r="AT80" i="33" s="1"/>
  <c r="L76" i="35"/>
  <c r="L77" i="35" s="1"/>
  <c r="L80" i="35" s="1"/>
  <c r="T76" i="35"/>
  <c r="T77" i="35" s="1"/>
  <c r="T80" i="35" s="1"/>
  <c r="AB76" i="35"/>
  <c r="AB77" i="35" s="1"/>
  <c r="AB80" i="35" s="1"/>
  <c r="AJ76" i="35"/>
  <c r="AJ77" i="35" s="1"/>
  <c r="AJ80" i="35" s="1"/>
  <c r="AR76" i="35"/>
  <c r="AR77" i="35" s="1"/>
  <c r="AR80" i="35" s="1"/>
  <c r="I76" i="35"/>
  <c r="I77" i="35" s="1"/>
  <c r="I80" i="35" s="1"/>
  <c r="Q76" i="35"/>
  <c r="Q77" i="35" s="1"/>
  <c r="Q80" i="35" s="1"/>
  <c r="Y76" i="35"/>
  <c r="Y77" i="35" s="1"/>
  <c r="Y80" i="35" s="1"/>
  <c r="AG76" i="35"/>
  <c r="AG77" i="35" s="1"/>
  <c r="AG80" i="35" s="1"/>
  <c r="AO76" i="35"/>
  <c r="AO77" i="35" s="1"/>
  <c r="AO80" i="35" s="1"/>
  <c r="AW76" i="35"/>
  <c r="AW77" i="35" s="1"/>
  <c r="AW80" i="35" s="1"/>
  <c r="F76" i="35"/>
  <c r="F77" i="35" s="1"/>
  <c r="F80" i="35" s="1"/>
  <c r="N76" i="35"/>
  <c r="N77" i="35" s="1"/>
  <c r="N80" i="35" s="1"/>
  <c r="V76" i="35"/>
  <c r="V77" i="35" s="1"/>
  <c r="V80" i="35" s="1"/>
  <c r="AD76" i="35"/>
  <c r="AD77" i="35" s="1"/>
  <c r="AD80" i="35" s="1"/>
  <c r="AL76" i="35"/>
  <c r="AL77" i="35" s="1"/>
  <c r="AL80" i="35" s="1"/>
  <c r="AT76" i="35"/>
  <c r="AT77" i="35" s="1"/>
  <c r="AT80" i="35" s="1"/>
  <c r="G76" i="33"/>
  <c r="G77" i="33" s="1"/>
  <c r="G80" i="33" s="1"/>
  <c r="O76" i="33"/>
  <c r="O77" i="33" s="1"/>
  <c r="O80" i="33" s="1"/>
  <c r="W76" i="33"/>
  <c r="W77" i="33" s="1"/>
  <c r="W80" i="33" s="1"/>
  <c r="AE76" i="33"/>
  <c r="AE77" i="33" s="1"/>
  <c r="AE80" i="33" s="1"/>
  <c r="AM76" i="33"/>
  <c r="AM77" i="33" s="1"/>
  <c r="AM80" i="33" s="1"/>
  <c r="AU76" i="33"/>
  <c r="AU77" i="33" s="1"/>
  <c r="AU80" i="33" s="1"/>
  <c r="D10" i="29"/>
  <c r="C29" i="29" s="1"/>
  <c r="D9" i="29"/>
  <c r="C28" i="29" s="1"/>
  <c r="F81" i="35" l="1"/>
  <c r="G81" i="35" s="1"/>
  <c r="H81" i="35" s="1"/>
  <c r="I81" i="35" s="1"/>
  <c r="J81" i="35" s="1"/>
  <c r="K81" i="35" s="1"/>
  <c r="L81" i="35" s="1"/>
  <c r="M81" i="35" s="1"/>
  <c r="N81" i="35" s="1"/>
  <c r="O81" i="35" s="1"/>
  <c r="P81" i="35" s="1"/>
  <c r="Q81" i="35" s="1"/>
  <c r="R81" i="35" s="1"/>
  <c r="S81" i="35" s="1"/>
  <c r="T81" i="35" s="1"/>
  <c r="F81" i="33"/>
  <c r="G81" i="33" s="1"/>
  <c r="H81" i="33" s="1"/>
  <c r="I81" i="33" s="1"/>
  <c r="J81" i="33" s="1"/>
  <c r="K81" i="33" s="1"/>
  <c r="L81" i="33" s="1"/>
  <c r="M81" i="33" s="1"/>
  <c r="N81" i="33" s="1"/>
  <c r="O81" i="33" s="1"/>
  <c r="P81" i="33" s="1"/>
  <c r="Q81" i="33" s="1"/>
  <c r="R81" i="33" s="1"/>
  <c r="S81" i="33" s="1"/>
  <c r="T81" i="33" s="1"/>
  <c r="G27" i="31"/>
  <c r="H27" i="31"/>
  <c r="I27" i="31" s="1"/>
  <c r="J27" i="31" s="1"/>
  <c r="K27" i="31" s="1"/>
  <c r="L27" i="31" s="1"/>
  <c r="M27" i="31" s="1"/>
  <c r="N27" i="31" s="1"/>
  <c r="O27" i="31" s="1"/>
  <c r="P27" i="31" s="1"/>
  <c r="Q27" i="31" s="1"/>
  <c r="R27" i="31" s="1"/>
  <c r="S27" i="31" s="1"/>
  <c r="T27" i="31" s="1"/>
  <c r="U27" i="31" s="1"/>
  <c r="V27" i="31" s="1"/>
  <c r="W27" i="31" s="1"/>
  <c r="X27" i="31" s="1"/>
  <c r="Y27" i="31" s="1"/>
  <c r="Z27" i="31" s="1"/>
  <c r="AA27" i="31" s="1"/>
  <c r="AB27" i="31" s="1"/>
  <c r="AC27" i="31" s="1"/>
  <c r="AD27" i="31" s="1"/>
  <c r="AE27" i="31" s="1"/>
  <c r="AF27" i="31" s="1"/>
  <c r="AG27" i="31" s="1"/>
  <c r="AH27" i="31" s="1"/>
  <c r="AI27" i="31" s="1"/>
  <c r="AJ27" i="31" s="1"/>
  <c r="AK27" i="31" s="1"/>
  <c r="AL27" i="31" s="1"/>
  <c r="AM27" i="31" s="1"/>
  <c r="AN27" i="31" s="1"/>
  <c r="AO27" i="31" s="1"/>
  <c r="AP27" i="31" s="1"/>
  <c r="AQ27" i="31" s="1"/>
  <c r="AR27" i="31" s="1"/>
  <c r="AS27" i="31" s="1"/>
  <c r="AT27" i="31" s="1"/>
  <c r="AU27" i="31" s="1"/>
  <c r="AV27" i="31" s="1"/>
  <c r="AW27" i="31" s="1"/>
  <c r="F27" i="31"/>
  <c r="U81" i="33" l="1"/>
  <c r="V81" i="33" s="1"/>
  <c r="W81" i="33" s="1"/>
  <c r="X81" i="33" s="1"/>
  <c r="Y81" i="33" s="1"/>
  <c r="Z81" i="33" s="1"/>
  <c r="AA81" i="33" s="1"/>
  <c r="AB81" i="33" s="1"/>
  <c r="U81" i="35"/>
  <c r="V81" i="35" s="1"/>
  <c r="W81" i="35" s="1"/>
  <c r="X81" i="35" s="1"/>
  <c r="Y81" i="35" s="1"/>
  <c r="Z81" i="35" s="1"/>
  <c r="AA81" i="35" s="1"/>
  <c r="AB81" i="35" s="1"/>
  <c r="I5" i="20"/>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25" i="31"/>
  <c r="AV25" i="31"/>
  <c r="AU25" i="31"/>
  <c r="AT25" i="31"/>
  <c r="AS25" i="31"/>
  <c r="AR25" i="31"/>
  <c r="AQ25" i="31"/>
  <c r="AP25" i="31"/>
  <c r="AO25" i="31"/>
  <c r="AN25" i="31"/>
  <c r="AM25" i="31"/>
  <c r="AL25" i="31"/>
  <c r="AK25" i="31"/>
  <c r="AJ25" i="31"/>
  <c r="AI25" i="31"/>
  <c r="AH25" i="31"/>
  <c r="AG25" i="31"/>
  <c r="AF25" i="31"/>
  <c r="AE25" i="31"/>
  <c r="AD25" i="31"/>
  <c r="AC25" i="31"/>
  <c r="AB25" i="31"/>
  <c r="AA25" i="31"/>
  <c r="Z25" i="31"/>
  <c r="Y25" i="31"/>
  <c r="X25" i="31"/>
  <c r="W25" i="31"/>
  <c r="V25" i="31"/>
  <c r="U25" i="31"/>
  <c r="T25" i="31"/>
  <c r="S25" i="31"/>
  <c r="R25" i="31"/>
  <c r="Q25" i="31"/>
  <c r="P25" i="31"/>
  <c r="O25" i="31"/>
  <c r="N25" i="31"/>
  <c r="M25" i="31"/>
  <c r="L25" i="31"/>
  <c r="K25" i="31"/>
  <c r="J25" i="31"/>
  <c r="I25" i="31"/>
  <c r="H25" i="31"/>
  <c r="G25" i="31"/>
  <c r="F25" i="31"/>
  <c r="E25" i="31"/>
  <c r="AW18" i="31"/>
  <c r="AW26" i="31" s="1"/>
  <c r="AV18" i="31"/>
  <c r="AU18" i="31"/>
  <c r="AT18" i="31"/>
  <c r="AS18" i="31"/>
  <c r="AS26" i="31" s="1"/>
  <c r="AR18" i="31"/>
  <c r="AQ18" i="31"/>
  <c r="AP18" i="31"/>
  <c r="AO18" i="31"/>
  <c r="AO26" i="31" s="1"/>
  <c r="AN18" i="31"/>
  <c r="AM18" i="31"/>
  <c r="AL18" i="31"/>
  <c r="AK18" i="31"/>
  <c r="AK26" i="31" s="1"/>
  <c r="AJ18" i="31"/>
  <c r="AI18" i="31"/>
  <c r="AH18" i="31"/>
  <c r="AG18" i="31"/>
  <c r="AG26" i="31" s="1"/>
  <c r="AF18" i="31"/>
  <c r="AE18" i="31"/>
  <c r="AD18" i="31"/>
  <c r="AC18" i="31"/>
  <c r="AC26" i="31" s="1"/>
  <c r="AB18" i="31"/>
  <c r="AA18" i="31"/>
  <c r="Z18" i="31"/>
  <c r="Y18" i="31"/>
  <c r="X18" i="31"/>
  <c r="W18" i="31"/>
  <c r="V18" i="31"/>
  <c r="U18" i="31"/>
  <c r="U26" i="31" s="1"/>
  <c r="T18" i="31"/>
  <c r="S18" i="31"/>
  <c r="R18" i="31"/>
  <c r="Q18" i="31"/>
  <c r="Q26" i="31" s="1"/>
  <c r="P18" i="31"/>
  <c r="O18" i="31"/>
  <c r="N18" i="31"/>
  <c r="M18" i="31"/>
  <c r="M26" i="31" s="1"/>
  <c r="L18" i="31"/>
  <c r="K18" i="31"/>
  <c r="J18" i="31"/>
  <c r="I18" i="31"/>
  <c r="I26" i="31" s="1"/>
  <c r="H18" i="31"/>
  <c r="G18" i="31"/>
  <c r="F18" i="31"/>
  <c r="E18" i="31"/>
  <c r="BD72" i="31"/>
  <c r="G19" i="10"/>
  <c r="BD70" i="31"/>
  <c r="BD68" i="31"/>
  <c r="BD67" i="31"/>
  <c r="BD65" i="31"/>
  <c r="F19" i="10"/>
  <c r="I19" i="10"/>
  <c r="K19" i="10"/>
  <c r="M19" i="10"/>
  <c r="N19" i="10"/>
  <c r="O19" i="10"/>
  <c r="P19" i="10"/>
  <c r="Q19" i="10"/>
  <c r="R19" i="10"/>
  <c r="S19" i="10"/>
  <c r="T19" i="10"/>
  <c r="U19" i="10"/>
  <c r="V19" i="10"/>
  <c r="W19" i="10"/>
  <c r="X19" i="10"/>
  <c r="Y19" i="10"/>
  <c r="Z19" i="10"/>
  <c r="AA19" i="10"/>
  <c r="AB19" i="10"/>
  <c r="AC19" i="10"/>
  <c r="AD19" i="10"/>
  <c r="AE19" i="10"/>
  <c r="AF19" i="10"/>
  <c r="AG19" i="10"/>
  <c r="AH19" i="10"/>
  <c r="AI19" i="10"/>
  <c r="AJ19" i="10"/>
  <c r="AK19" i="10"/>
  <c r="AL19" i="10"/>
  <c r="AM19" i="10"/>
  <c r="AN19" i="10"/>
  <c r="AO19" i="10"/>
  <c r="AP19" i="10"/>
  <c r="AQ19" i="10"/>
  <c r="AR19" i="10"/>
  <c r="AS19" i="10"/>
  <c r="AT19" i="10"/>
  <c r="AU19" i="10"/>
  <c r="AV19" i="10"/>
  <c r="AW19" i="10"/>
  <c r="AX19" i="10"/>
  <c r="AY19" i="10"/>
  <c r="AZ19" i="10"/>
  <c r="BA19" i="10"/>
  <c r="BB19" i="10"/>
  <c r="BC19" i="10"/>
  <c r="BD19" i="10"/>
  <c r="F18" i="10"/>
  <c r="G18" i="10"/>
  <c r="H18" i="10"/>
  <c r="I18" i="10"/>
  <c r="J18" i="10"/>
  <c r="K18" i="10"/>
  <c r="L18" i="10"/>
  <c r="M18" i="10"/>
  <c r="N18" i="10"/>
  <c r="O18" i="10"/>
  <c r="P18" i="10"/>
  <c r="Q18" i="10"/>
  <c r="R18" i="10"/>
  <c r="S18" i="10"/>
  <c r="T18" i="10"/>
  <c r="U18" i="10"/>
  <c r="V18" i="10"/>
  <c r="W18" i="10"/>
  <c r="X18" i="10"/>
  <c r="Y18" i="10"/>
  <c r="Z18" i="10"/>
  <c r="AA18" i="10"/>
  <c r="AB18" i="10"/>
  <c r="AC18" i="10"/>
  <c r="AD18" i="10"/>
  <c r="AE18" i="10"/>
  <c r="AF18" i="10"/>
  <c r="AG18" i="10"/>
  <c r="AH18" i="10"/>
  <c r="AI18" i="10"/>
  <c r="AJ18" i="10"/>
  <c r="AK18" i="10"/>
  <c r="AL18" i="10"/>
  <c r="AM18" i="10"/>
  <c r="AN18" i="10"/>
  <c r="AO18" i="10"/>
  <c r="AP18" i="10"/>
  <c r="AQ18" i="10"/>
  <c r="AR18" i="10"/>
  <c r="AS18" i="10"/>
  <c r="AT18" i="10"/>
  <c r="AU18" i="10"/>
  <c r="AV18" i="10"/>
  <c r="AW18" i="10"/>
  <c r="AX18" i="10"/>
  <c r="AY18" i="10"/>
  <c r="AZ18" i="10"/>
  <c r="BA18" i="10"/>
  <c r="BB18" i="10"/>
  <c r="BC18" i="10"/>
  <c r="BD18" i="10"/>
  <c r="AP12" i="20"/>
  <c r="AM87" i="31" s="1"/>
  <c r="D34" i="20"/>
  <c r="G26" i="31" l="1"/>
  <c r="K26" i="31"/>
  <c r="K28" i="31" s="1"/>
  <c r="K29" i="31" s="1"/>
  <c r="O26" i="31"/>
  <c r="O28" i="31" s="1"/>
  <c r="O29" i="31" s="1"/>
  <c r="S26" i="31"/>
  <c r="S28" i="31" s="1"/>
  <c r="S29" i="31" s="1"/>
  <c r="W26" i="31"/>
  <c r="AA26" i="31"/>
  <c r="AA28" i="31" s="1"/>
  <c r="AA29" i="31" s="1"/>
  <c r="AE26" i="31"/>
  <c r="AI26" i="31"/>
  <c r="AI28" i="31" s="1"/>
  <c r="AI29" i="31" s="1"/>
  <c r="AM26" i="31"/>
  <c r="AQ26" i="31"/>
  <c r="AQ28" i="31" s="1"/>
  <c r="AQ29" i="31" s="1"/>
  <c r="AU26" i="31"/>
  <c r="AU28" i="31" s="1"/>
  <c r="AU29" i="31" s="1"/>
  <c r="C9" i="31"/>
  <c r="C4" i="35"/>
  <c r="G31" i="29" s="1"/>
  <c r="C4" i="33"/>
  <c r="G30" i="29" s="1"/>
  <c r="AC81" i="35"/>
  <c r="AD81" i="35" s="1"/>
  <c r="AE81" i="35" s="1"/>
  <c r="AF81" i="35" s="1"/>
  <c r="AG81" i="35" s="1"/>
  <c r="AH81" i="35" s="1"/>
  <c r="AI81" i="35" s="1"/>
  <c r="AJ81" i="35" s="1"/>
  <c r="AC81" i="33"/>
  <c r="AD81" i="33" s="1"/>
  <c r="AE81" i="33" s="1"/>
  <c r="AF81" i="33" s="1"/>
  <c r="AG81" i="33" s="1"/>
  <c r="AH81" i="33" s="1"/>
  <c r="AI81" i="33" s="1"/>
  <c r="AJ81" i="33" s="1"/>
  <c r="H26" i="31"/>
  <c r="L26" i="31"/>
  <c r="L28" i="31" s="1"/>
  <c r="L29" i="31" s="1"/>
  <c r="P26" i="31"/>
  <c r="P28" i="31" s="1"/>
  <c r="P29" i="31" s="1"/>
  <c r="T26" i="31"/>
  <c r="T28" i="31" s="1"/>
  <c r="T29" i="31" s="1"/>
  <c r="X26" i="31"/>
  <c r="X28" i="31" s="1"/>
  <c r="X29" i="31" s="1"/>
  <c r="AB26" i="31"/>
  <c r="AF26" i="31"/>
  <c r="AF28" i="31" s="1"/>
  <c r="AF29" i="31" s="1"/>
  <c r="AJ26" i="31"/>
  <c r="AJ28" i="31" s="1"/>
  <c r="AJ29" i="31" s="1"/>
  <c r="AN26" i="31"/>
  <c r="AN28" i="31" s="1"/>
  <c r="AN29" i="31" s="1"/>
  <c r="AR26" i="31"/>
  <c r="AR28" i="31" s="1"/>
  <c r="AR29" i="31" s="1"/>
  <c r="AV26" i="31"/>
  <c r="AV28" i="31" s="1"/>
  <c r="AV29" i="31" s="1"/>
  <c r="J26" i="31"/>
  <c r="J28" i="31" s="1"/>
  <c r="J29" i="31" s="1"/>
  <c r="N26" i="31"/>
  <c r="N28" i="31" s="1"/>
  <c r="N29" i="31" s="1"/>
  <c r="R26" i="31"/>
  <c r="R28" i="31" s="1"/>
  <c r="R29" i="31" s="1"/>
  <c r="V26" i="31"/>
  <c r="V28" i="31" s="1"/>
  <c r="V29" i="31" s="1"/>
  <c r="Z26" i="31"/>
  <c r="Z28" i="31" s="1"/>
  <c r="Z29" i="31" s="1"/>
  <c r="AD26" i="31"/>
  <c r="AH26" i="31"/>
  <c r="AH28" i="31" s="1"/>
  <c r="AH29" i="31" s="1"/>
  <c r="AL26" i="31"/>
  <c r="AL28" i="31" s="1"/>
  <c r="AL29" i="31" s="1"/>
  <c r="AP26" i="31"/>
  <c r="AP28" i="31" s="1"/>
  <c r="AP29" i="31" s="1"/>
  <c r="AT26" i="31"/>
  <c r="AT28" i="31" s="1"/>
  <c r="AT29" i="31" s="1"/>
  <c r="F26" i="31"/>
  <c r="F28" i="31" s="1"/>
  <c r="F29" i="31" s="1"/>
  <c r="AQ12" i="20"/>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E67" i="31"/>
  <c r="G67" i="31"/>
  <c r="I67" i="31"/>
  <c r="K67" i="31"/>
  <c r="M67" i="31"/>
  <c r="O67" i="31"/>
  <c r="Q67" i="31"/>
  <c r="S67" i="31"/>
  <c r="U67" i="31"/>
  <c r="W67" i="31"/>
  <c r="Y67" i="31"/>
  <c r="AA67" i="31"/>
  <c r="AC67" i="31"/>
  <c r="AE67" i="31"/>
  <c r="AG67" i="31"/>
  <c r="AI67" i="31"/>
  <c r="AK67" i="31"/>
  <c r="AM67" i="31"/>
  <c r="AO67" i="31"/>
  <c r="AQ67" i="31"/>
  <c r="AS67" i="31"/>
  <c r="AU67" i="31"/>
  <c r="AW67" i="31"/>
  <c r="AY67" i="31"/>
  <c r="BA67" i="31"/>
  <c r="BC67" i="31"/>
  <c r="E68" i="31"/>
  <c r="G68" i="31"/>
  <c r="I68" i="31"/>
  <c r="K68" i="31"/>
  <c r="M68" i="31"/>
  <c r="O68" i="31"/>
  <c r="Q68" i="31"/>
  <c r="S68" i="31"/>
  <c r="U68" i="31"/>
  <c r="W68" i="31"/>
  <c r="Y68" i="31"/>
  <c r="AA68" i="31"/>
  <c r="AC68" i="31"/>
  <c r="AE68" i="31"/>
  <c r="AG68" i="31"/>
  <c r="AI68" i="31"/>
  <c r="AK68" i="31"/>
  <c r="AM68" i="31"/>
  <c r="AO68" i="31"/>
  <c r="AQ68" i="31"/>
  <c r="AS68" i="31"/>
  <c r="AU68" i="31"/>
  <c r="AW68" i="31"/>
  <c r="AY68" i="31"/>
  <c r="BA68" i="31"/>
  <c r="BC68" i="31"/>
  <c r="E70" i="31"/>
  <c r="G70" i="31"/>
  <c r="I70" i="31"/>
  <c r="K70" i="31"/>
  <c r="M70" i="31"/>
  <c r="O70" i="31"/>
  <c r="Q70" i="31"/>
  <c r="S70" i="31"/>
  <c r="U70" i="31"/>
  <c r="W70" i="31"/>
  <c r="Y70" i="31"/>
  <c r="AA70" i="31"/>
  <c r="AC70" i="31"/>
  <c r="AE70" i="31"/>
  <c r="AG70" i="31"/>
  <c r="AI70" i="31"/>
  <c r="AK70" i="31"/>
  <c r="AM70" i="31"/>
  <c r="AO70" i="31"/>
  <c r="AQ70" i="31"/>
  <c r="AS70" i="31"/>
  <c r="AU70" i="31"/>
  <c r="AW70" i="31"/>
  <c r="AY70" i="31"/>
  <c r="BA70" i="31"/>
  <c r="BC70" i="31"/>
  <c r="E71" i="31"/>
  <c r="G71" i="31"/>
  <c r="I71" i="31"/>
  <c r="K71" i="31"/>
  <c r="M71" i="31"/>
  <c r="O71" i="31"/>
  <c r="Q71" i="31"/>
  <c r="S71" i="31"/>
  <c r="U71" i="31"/>
  <c r="W71" i="31"/>
  <c r="Y71" i="31"/>
  <c r="AA71" i="31"/>
  <c r="AC71" i="31"/>
  <c r="AE71" i="31"/>
  <c r="AG71" i="31"/>
  <c r="AI71" i="31"/>
  <c r="AK71" i="31"/>
  <c r="AM71" i="31"/>
  <c r="AO71" i="31"/>
  <c r="AQ71" i="31"/>
  <c r="AS71" i="31"/>
  <c r="AU71" i="31"/>
  <c r="AW71" i="31"/>
  <c r="AY71" i="31"/>
  <c r="BA71" i="31"/>
  <c r="BC71" i="31"/>
  <c r="E72" i="31"/>
  <c r="G72" i="31"/>
  <c r="I72" i="31"/>
  <c r="K72" i="31"/>
  <c r="M72" i="31"/>
  <c r="O72" i="31"/>
  <c r="Q72" i="31"/>
  <c r="S72" i="31"/>
  <c r="U72" i="31"/>
  <c r="W72" i="31"/>
  <c r="Y72" i="31"/>
  <c r="AA72" i="31"/>
  <c r="AC72" i="31"/>
  <c r="AE72" i="31"/>
  <c r="AG72" i="31"/>
  <c r="AI72" i="31"/>
  <c r="AK72" i="31"/>
  <c r="AM72" i="31"/>
  <c r="AO72" i="31"/>
  <c r="AQ72" i="31"/>
  <c r="AS72" i="31"/>
  <c r="AU72" i="31"/>
  <c r="AW72" i="31"/>
  <c r="AY72" i="31"/>
  <c r="BA72" i="31"/>
  <c r="BC72" i="31"/>
  <c r="L19" i="10"/>
  <c r="J19" i="10"/>
  <c r="H19" i="10"/>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F67" i="31"/>
  <c r="H67" i="31"/>
  <c r="J67" i="31"/>
  <c r="L67" i="31"/>
  <c r="N67" i="31"/>
  <c r="P67" i="31"/>
  <c r="R67" i="31"/>
  <c r="T67" i="31"/>
  <c r="V67" i="31"/>
  <c r="X67" i="31"/>
  <c r="Z67" i="31"/>
  <c r="AB67" i="31"/>
  <c r="AD67" i="31"/>
  <c r="AF67" i="31"/>
  <c r="AH67" i="31"/>
  <c r="AJ67" i="31"/>
  <c r="AL67" i="31"/>
  <c r="AN67" i="31"/>
  <c r="AP67" i="31"/>
  <c r="AR67" i="31"/>
  <c r="AT67" i="31"/>
  <c r="AV67" i="31"/>
  <c r="AX67" i="31"/>
  <c r="AZ67" i="31"/>
  <c r="BB67" i="31"/>
  <c r="F68" i="31"/>
  <c r="H68" i="31"/>
  <c r="J68" i="31"/>
  <c r="L68" i="31"/>
  <c r="N68" i="31"/>
  <c r="P68" i="31"/>
  <c r="R68" i="31"/>
  <c r="T68" i="31"/>
  <c r="V68" i="31"/>
  <c r="X68" i="31"/>
  <c r="Z68" i="31"/>
  <c r="AB68" i="31"/>
  <c r="AD68" i="31"/>
  <c r="AF68" i="31"/>
  <c r="AH68" i="31"/>
  <c r="AJ68" i="31"/>
  <c r="AL68" i="31"/>
  <c r="AN68" i="31"/>
  <c r="AP68" i="31"/>
  <c r="AR68" i="31"/>
  <c r="AT68" i="31"/>
  <c r="AV68" i="31"/>
  <c r="AX68" i="31"/>
  <c r="AZ68" i="31"/>
  <c r="BB68" i="31"/>
  <c r="F70" i="31"/>
  <c r="H70" i="31"/>
  <c r="J70" i="31"/>
  <c r="L70" i="31"/>
  <c r="N70" i="31"/>
  <c r="P70" i="31"/>
  <c r="R70" i="31"/>
  <c r="T70" i="31"/>
  <c r="V70" i="31"/>
  <c r="X70" i="31"/>
  <c r="Z70" i="31"/>
  <c r="AB70" i="31"/>
  <c r="AD70" i="31"/>
  <c r="AF70" i="31"/>
  <c r="AH70" i="31"/>
  <c r="AJ70" i="31"/>
  <c r="AL70" i="31"/>
  <c r="AN70" i="31"/>
  <c r="AP70" i="31"/>
  <c r="AR70" i="31"/>
  <c r="AT70" i="31"/>
  <c r="AV70" i="31"/>
  <c r="AX70" i="31"/>
  <c r="AZ70" i="31"/>
  <c r="BB70" i="31"/>
  <c r="F71" i="31"/>
  <c r="H71" i="31"/>
  <c r="J71" i="31"/>
  <c r="L71" i="31"/>
  <c r="N71" i="31"/>
  <c r="P71" i="31"/>
  <c r="R71" i="31"/>
  <c r="T71" i="31"/>
  <c r="V71" i="31"/>
  <c r="X71" i="31"/>
  <c r="Z71" i="31"/>
  <c r="AB71" i="31"/>
  <c r="AD71" i="31"/>
  <c r="AF71" i="31"/>
  <c r="AH71" i="31"/>
  <c r="AJ71" i="31"/>
  <c r="AL71" i="31"/>
  <c r="AN71" i="31"/>
  <c r="AP71" i="31"/>
  <c r="AR71" i="31"/>
  <c r="AT71" i="31"/>
  <c r="AV71" i="31"/>
  <c r="AX71" i="31"/>
  <c r="AZ71" i="31"/>
  <c r="BB71" i="31"/>
  <c r="BD71" i="31"/>
  <c r="F72" i="31"/>
  <c r="H72" i="31"/>
  <c r="J72" i="31"/>
  <c r="L72" i="31"/>
  <c r="N72" i="31"/>
  <c r="P72" i="31"/>
  <c r="R72" i="31"/>
  <c r="T72" i="31"/>
  <c r="V72" i="31"/>
  <c r="X72" i="31"/>
  <c r="Z72" i="31"/>
  <c r="AB72" i="31"/>
  <c r="AD72" i="31"/>
  <c r="AF72" i="31"/>
  <c r="AH72" i="31"/>
  <c r="AJ72" i="31"/>
  <c r="AL72" i="31"/>
  <c r="AN72" i="31"/>
  <c r="AP72" i="31"/>
  <c r="AR72" i="31"/>
  <c r="AT72" i="31"/>
  <c r="AV72" i="31"/>
  <c r="AX72" i="31"/>
  <c r="AZ72" i="31"/>
  <c r="BB72" i="31"/>
  <c r="Y26" i="31"/>
  <c r="Y28" i="31" s="1"/>
  <c r="Y29" i="31" s="1"/>
  <c r="E26" i="31"/>
  <c r="E28" i="31" s="1"/>
  <c r="E29" i="31" s="1"/>
  <c r="H28" i="31"/>
  <c r="H29" i="31" s="1"/>
  <c r="AB28" i="31"/>
  <c r="AB29" i="31" s="1"/>
  <c r="AD28" i="31"/>
  <c r="AD29" i="31" s="1"/>
  <c r="G28" i="31"/>
  <c r="G29" i="31" s="1"/>
  <c r="I28" i="31"/>
  <c r="I29" i="31" s="1"/>
  <c r="M28" i="31"/>
  <c r="M29" i="31" s="1"/>
  <c r="Q28" i="31"/>
  <c r="Q29" i="31" s="1"/>
  <c r="U28" i="31"/>
  <c r="U29" i="31" s="1"/>
  <c r="W28" i="31"/>
  <c r="W29" i="31" s="1"/>
  <c r="AC28" i="31"/>
  <c r="AC29" i="31" s="1"/>
  <c r="AE28" i="31"/>
  <c r="AE29" i="31" s="1"/>
  <c r="AG28" i="31"/>
  <c r="AG29" i="31" s="1"/>
  <c r="AK28" i="31"/>
  <c r="AM28" i="31"/>
  <c r="AM29" i="31" s="1"/>
  <c r="AO28" i="31"/>
  <c r="AS28" i="31"/>
  <c r="AW28" i="31"/>
  <c r="C5" i="35" l="1"/>
  <c r="H31" i="29" s="1"/>
  <c r="C5" i="33"/>
  <c r="H30" i="29" s="1"/>
  <c r="AK81" i="33"/>
  <c r="AL81" i="33" s="1"/>
  <c r="AM81" i="33" s="1"/>
  <c r="AN81" i="33" s="1"/>
  <c r="AO81" i="33" s="1"/>
  <c r="AP81" i="33" s="1"/>
  <c r="AQ81" i="33" s="1"/>
  <c r="AR81" i="33" s="1"/>
  <c r="AS81" i="33" s="1"/>
  <c r="AT81" i="33" s="1"/>
  <c r="AU81" i="33" s="1"/>
  <c r="AV81" i="33" s="1"/>
  <c r="AW81" i="33" s="1"/>
  <c r="AK81" i="35"/>
  <c r="AL81" i="35" s="1"/>
  <c r="AM81" i="35" s="1"/>
  <c r="AN81" i="35" s="1"/>
  <c r="AO81" i="35" s="1"/>
  <c r="AP81" i="35" s="1"/>
  <c r="AQ81" i="35" s="1"/>
  <c r="AR81" i="35" s="1"/>
  <c r="AS81" i="35" s="1"/>
  <c r="AT81" i="35" s="1"/>
  <c r="AU81" i="35" s="1"/>
  <c r="AV81" i="35" s="1"/>
  <c r="AW81" i="35" s="1"/>
  <c r="AQ87" i="3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W29" i="31"/>
  <c r="AS29" i="31"/>
  <c r="AO29" i="31"/>
  <c r="AK29" i="31"/>
  <c r="BD58" i="31"/>
  <c r="BB58" i="31"/>
  <c r="AZ58" i="31"/>
  <c r="AX58" i="31"/>
  <c r="AV58" i="31"/>
  <c r="AT58" i="31"/>
  <c r="AR58" i="31"/>
  <c r="AP58" i="31"/>
  <c r="AN58" i="31"/>
  <c r="AL58" i="31"/>
  <c r="AJ58" i="31"/>
  <c r="AH58" i="31"/>
  <c r="BC58" i="31"/>
  <c r="BA58" i="31"/>
  <c r="AY58" i="31"/>
  <c r="AW58" i="31"/>
  <c r="AU58" i="31"/>
  <c r="AS58" i="31"/>
  <c r="AQ58" i="31"/>
  <c r="AO58" i="31"/>
  <c r="AM58" i="31"/>
  <c r="AK58" i="31"/>
  <c r="AI58" i="31"/>
  <c r="BC56" i="31"/>
  <c r="BA56" i="31"/>
  <c r="AY56" i="31"/>
  <c r="AW56" i="31"/>
  <c r="AU56" i="31"/>
  <c r="AS56" i="31"/>
  <c r="AQ56" i="31"/>
  <c r="AO56" i="31"/>
  <c r="AM56" i="31"/>
  <c r="AK56" i="31"/>
  <c r="AI56" i="31"/>
  <c r="AG56" i="31"/>
  <c r="BD56" i="31"/>
  <c r="BB56" i="31"/>
  <c r="AZ56" i="31"/>
  <c r="AX56" i="31"/>
  <c r="AV56" i="31"/>
  <c r="AT56" i="31"/>
  <c r="AR56" i="31"/>
  <c r="AP56" i="31"/>
  <c r="AN56" i="31"/>
  <c r="AL56" i="31"/>
  <c r="AJ56" i="31"/>
  <c r="AH56" i="31"/>
  <c r="AF56" i="31"/>
  <c r="BD54" i="31"/>
  <c r="BB54" i="31"/>
  <c r="AZ54" i="31"/>
  <c r="AX54" i="31"/>
  <c r="AV54" i="31"/>
  <c r="AT54" i="31"/>
  <c r="AR54" i="31"/>
  <c r="AP54" i="31"/>
  <c r="AN54" i="31"/>
  <c r="AL54" i="31"/>
  <c r="AJ54" i="31"/>
  <c r="AH54" i="31"/>
  <c r="AF54" i="31"/>
  <c r="AD54" i="31"/>
  <c r="BC54" i="31"/>
  <c r="BA54" i="31"/>
  <c r="AY54" i="31"/>
  <c r="AW54" i="31"/>
  <c r="AU54" i="31"/>
  <c r="AS54" i="31"/>
  <c r="AQ54" i="31"/>
  <c r="AO54" i="31"/>
  <c r="AM54" i="31"/>
  <c r="AK54" i="31"/>
  <c r="AI54" i="31"/>
  <c r="AG54" i="31"/>
  <c r="AE54" i="31"/>
  <c r="BC52" i="31"/>
  <c r="BA52" i="31"/>
  <c r="AY52" i="31"/>
  <c r="AW52" i="31"/>
  <c r="AU52" i="31"/>
  <c r="AS52" i="31"/>
  <c r="AQ52" i="31"/>
  <c r="AO52" i="31"/>
  <c r="AM52" i="31"/>
  <c r="AK52" i="31"/>
  <c r="AI52" i="31"/>
  <c r="AG52" i="31"/>
  <c r="AE52" i="31"/>
  <c r="AC52" i="31"/>
  <c r="BD52" i="31"/>
  <c r="BB52" i="31"/>
  <c r="AZ52" i="31"/>
  <c r="AX52" i="31"/>
  <c r="AV52" i="31"/>
  <c r="AT52" i="31"/>
  <c r="AR52" i="31"/>
  <c r="AP52" i="31"/>
  <c r="AN52" i="31"/>
  <c r="AL52" i="31"/>
  <c r="AJ52" i="31"/>
  <c r="AH52" i="31"/>
  <c r="AF52" i="31"/>
  <c r="AD52" i="31"/>
  <c r="AB52" i="31"/>
  <c r="BD50" i="31"/>
  <c r="BB50" i="31"/>
  <c r="AZ50" i="31"/>
  <c r="AX50" i="31"/>
  <c r="AV50" i="31"/>
  <c r="AT50" i="31"/>
  <c r="AR50" i="31"/>
  <c r="AP50" i="31"/>
  <c r="AN50" i="31"/>
  <c r="AL50" i="31"/>
  <c r="AJ50" i="31"/>
  <c r="AH50" i="31"/>
  <c r="AF50" i="31"/>
  <c r="AD50" i="31"/>
  <c r="AB50" i="31"/>
  <c r="Z50" i="31"/>
  <c r="BC50" i="31"/>
  <c r="BA50" i="31"/>
  <c r="AY50" i="31"/>
  <c r="AW50" i="31"/>
  <c r="AU50" i="31"/>
  <c r="AS50" i="31"/>
  <c r="AQ50" i="31"/>
  <c r="AO50" i="31"/>
  <c r="AM50" i="31"/>
  <c r="AK50" i="31"/>
  <c r="AI50" i="31"/>
  <c r="AG50" i="31"/>
  <c r="AE50" i="31"/>
  <c r="AC50" i="31"/>
  <c r="AA50" i="31"/>
  <c r="BC48" i="31"/>
  <c r="BA48" i="31"/>
  <c r="AY48" i="31"/>
  <c r="AW48" i="31"/>
  <c r="AU48" i="31"/>
  <c r="AS48" i="31"/>
  <c r="AQ48" i="31"/>
  <c r="AO48" i="31"/>
  <c r="AM48" i="31"/>
  <c r="AK48" i="31"/>
  <c r="AI48" i="31"/>
  <c r="AG48" i="31"/>
  <c r="AE48" i="31"/>
  <c r="AC48" i="31"/>
  <c r="AA48" i="31"/>
  <c r="Y48" i="31"/>
  <c r="BD48" i="31"/>
  <c r="BB48" i="31"/>
  <c r="AZ48" i="31"/>
  <c r="AX48" i="31"/>
  <c r="AV48" i="31"/>
  <c r="AT48" i="31"/>
  <c r="AR48" i="31"/>
  <c r="AP48" i="31"/>
  <c r="AN48" i="31"/>
  <c r="AL48" i="31"/>
  <c r="AJ48" i="31"/>
  <c r="AH48" i="31"/>
  <c r="AF48" i="31"/>
  <c r="AD48" i="31"/>
  <c r="AB48" i="31"/>
  <c r="Z48" i="31"/>
  <c r="X48" i="31"/>
  <c r="BD46" i="31"/>
  <c r="BB46" i="31"/>
  <c r="AZ46" i="31"/>
  <c r="AX46" i="31"/>
  <c r="AV46" i="31"/>
  <c r="AT46" i="31"/>
  <c r="AR46" i="31"/>
  <c r="AP46" i="31"/>
  <c r="AN46" i="31"/>
  <c r="AL46" i="31"/>
  <c r="AJ46" i="31"/>
  <c r="AH46" i="31"/>
  <c r="AF46" i="31"/>
  <c r="AD46" i="31"/>
  <c r="AB46" i="31"/>
  <c r="Z46" i="31"/>
  <c r="X46" i="31"/>
  <c r="V46" i="31"/>
  <c r="BC46" i="31"/>
  <c r="BA46" i="31"/>
  <c r="AY46" i="31"/>
  <c r="AW46" i="31"/>
  <c r="AU46" i="31"/>
  <c r="AS46" i="31"/>
  <c r="AQ46" i="31"/>
  <c r="AO46" i="31"/>
  <c r="AM46" i="31"/>
  <c r="AK46" i="31"/>
  <c r="AI46" i="31"/>
  <c r="AG46" i="31"/>
  <c r="AE46" i="31"/>
  <c r="AC46" i="31"/>
  <c r="AA46" i="31"/>
  <c r="Y46" i="31"/>
  <c r="W46" i="31"/>
  <c r="BC44" i="31"/>
  <c r="BA44" i="31"/>
  <c r="AY44" i="31"/>
  <c r="AW44" i="31"/>
  <c r="AU44" i="31"/>
  <c r="AS44" i="31"/>
  <c r="AQ44" i="31"/>
  <c r="AO44" i="31"/>
  <c r="AM44" i="31"/>
  <c r="AK44" i="31"/>
  <c r="AI44" i="31"/>
  <c r="AG44" i="31"/>
  <c r="AE44" i="31"/>
  <c r="AC44" i="31"/>
  <c r="AA44" i="31"/>
  <c r="Y44" i="31"/>
  <c r="W44" i="31"/>
  <c r="U44" i="31"/>
  <c r="BD44" i="31"/>
  <c r="BB44" i="31"/>
  <c r="AZ44" i="31"/>
  <c r="AX44" i="31"/>
  <c r="AV44" i="31"/>
  <c r="AT44" i="31"/>
  <c r="AR44" i="31"/>
  <c r="AP44" i="31"/>
  <c r="AN44" i="31"/>
  <c r="AL44" i="31"/>
  <c r="AJ44" i="31"/>
  <c r="AH44" i="31"/>
  <c r="AF44" i="31"/>
  <c r="AD44" i="31"/>
  <c r="AB44" i="31"/>
  <c r="Z44" i="31"/>
  <c r="X44" i="31"/>
  <c r="V44" i="31"/>
  <c r="T44" i="31"/>
  <c r="BD42" i="31"/>
  <c r="BB42" i="31"/>
  <c r="AZ42" i="31"/>
  <c r="AX42" i="31"/>
  <c r="AV42" i="31"/>
  <c r="AT42" i="31"/>
  <c r="AR42" i="31"/>
  <c r="AP42" i="31"/>
  <c r="AN42" i="31"/>
  <c r="AL42" i="31"/>
  <c r="AJ42" i="31"/>
  <c r="AH42" i="31"/>
  <c r="BC42" i="31"/>
  <c r="BA42" i="31"/>
  <c r="AY42" i="31"/>
  <c r="AW42" i="31"/>
  <c r="AU42" i="31"/>
  <c r="AS42" i="31"/>
  <c r="AQ42" i="31"/>
  <c r="AO42" i="31"/>
  <c r="AM42" i="31"/>
  <c r="AK42" i="31"/>
  <c r="AI42" i="31"/>
  <c r="AG42" i="31"/>
  <c r="AE42" i="31"/>
  <c r="AC42" i="31"/>
  <c r="AA42" i="31"/>
  <c r="Y42" i="31"/>
  <c r="W42" i="31"/>
  <c r="U42" i="31"/>
  <c r="S42" i="31"/>
  <c r="AF42" i="31"/>
  <c r="AB42" i="31"/>
  <c r="X42" i="31"/>
  <c r="T42" i="31"/>
  <c r="AD42" i="31"/>
  <c r="Z42" i="31"/>
  <c r="V42" i="31"/>
  <c r="R42" i="31"/>
  <c r="BD40" i="31"/>
  <c r="BB40" i="31"/>
  <c r="AZ40" i="31"/>
  <c r="AX40" i="31"/>
  <c r="AV40" i="31"/>
  <c r="AT40" i="31"/>
  <c r="AR40" i="31"/>
  <c r="AP40" i="31"/>
  <c r="AN40" i="31"/>
  <c r="AL40" i="31"/>
  <c r="AJ40" i="31"/>
  <c r="AH40" i="31"/>
  <c r="AF40" i="31"/>
  <c r="AD40" i="31"/>
  <c r="AB40" i="31"/>
  <c r="Z40" i="31"/>
  <c r="X40" i="31"/>
  <c r="V40" i="31"/>
  <c r="T40" i="31"/>
  <c r="R40" i="31"/>
  <c r="P40" i="31"/>
  <c r="BC40" i="31"/>
  <c r="BA40" i="31"/>
  <c r="AY40" i="31"/>
  <c r="AW40" i="31"/>
  <c r="AU40" i="31"/>
  <c r="AS40" i="31"/>
  <c r="AQ40" i="31"/>
  <c r="AO40" i="31"/>
  <c r="AM40" i="31"/>
  <c r="AK40" i="31"/>
  <c r="AI40" i="31"/>
  <c r="AG40" i="31"/>
  <c r="AE40" i="31"/>
  <c r="AC40" i="31"/>
  <c r="AA40" i="31"/>
  <c r="Y40" i="31"/>
  <c r="W40" i="31"/>
  <c r="U40" i="31"/>
  <c r="S40" i="31"/>
  <c r="Q40" i="31"/>
  <c r="BC38" i="31"/>
  <c r="BA38" i="31"/>
  <c r="AY38" i="31"/>
  <c r="AW38" i="31"/>
  <c r="AU38" i="31"/>
  <c r="AS38" i="31"/>
  <c r="AQ38" i="31"/>
  <c r="AO38" i="31"/>
  <c r="AM38" i="31"/>
  <c r="AK38" i="31"/>
  <c r="AI38" i="31"/>
  <c r="AG38" i="31"/>
  <c r="AE38" i="31"/>
  <c r="AC38" i="31"/>
  <c r="AA38" i="31"/>
  <c r="Y38" i="31"/>
  <c r="W38" i="31"/>
  <c r="U38" i="31"/>
  <c r="S38" i="31"/>
  <c r="Q38" i="31"/>
  <c r="O38" i="31"/>
  <c r="BD38" i="31"/>
  <c r="BB38" i="31"/>
  <c r="AZ38" i="31"/>
  <c r="AX38" i="31"/>
  <c r="AV38" i="31"/>
  <c r="AT38" i="31"/>
  <c r="AR38" i="31"/>
  <c r="AP38" i="31"/>
  <c r="AN38" i="31"/>
  <c r="AL38" i="31"/>
  <c r="AJ38" i="31"/>
  <c r="AH38" i="31"/>
  <c r="AF38" i="31"/>
  <c r="AD38" i="31"/>
  <c r="AB38" i="31"/>
  <c r="Z38" i="31"/>
  <c r="X38" i="31"/>
  <c r="V38" i="31"/>
  <c r="T38" i="31"/>
  <c r="R38" i="31"/>
  <c r="P38" i="31"/>
  <c r="N38" i="31"/>
  <c r="BD36" i="31"/>
  <c r="BB36" i="31"/>
  <c r="AZ36" i="31"/>
  <c r="AX36" i="31"/>
  <c r="AV36" i="31"/>
  <c r="AT36" i="31"/>
  <c r="AR36" i="31"/>
  <c r="AP36" i="31"/>
  <c r="AN36" i="31"/>
  <c r="AL36" i="31"/>
  <c r="AJ36" i="31"/>
  <c r="AH36" i="31"/>
  <c r="AF36" i="31"/>
  <c r="AD36" i="31"/>
  <c r="AB36" i="31"/>
  <c r="Z36" i="31"/>
  <c r="X36" i="31"/>
  <c r="V36" i="31"/>
  <c r="T36" i="31"/>
  <c r="R36" i="31"/>
  <c r="P36" i="31"/>
  <c r="N36" i="31"/>
  <c r="L36" i="31"/>
  <c r="BC36" i="31"/>
  <c r="BA36" i="31"/>
  <c r="AY36" i="31"/>
  <c r="AW36" i="31"/>
  <c r="AU36" i="31"/>
  <c r="AS36" i="31"/>
  <c r="AQ36" i="31"/>
  <c r="AO36" i="31"/>
  <c r="AM36" i="31"/>
  <c r="AK36" i="31"/>
  <c r="AI36" i="31"/>
  <c r="AG36" i="31"/>
  <c r="AE36" i="31"/>
  <c r="AC36" i="31"/>
  <c r="AA36" i="31"/>
  <c r="Y36" i="31"/>
  <c r="W36" i="31"/>
  <c r="U36" i="31"/>
  <c r="S36" i="31"/>
  <c r="Q36" i="31"/>
  <c r="O36" i="31"/>
  <c r="M36" i="31"/>
  <c r="BB34" i="31"/>
  <c r="AZ34" i="31"/>
  <c r="AX34" i="31"/>
  <c r="AV34" i="31"/>
  <c r="AT34" i="31"/>
  <c r="AR34" i="31"/>
  <c r="AP34" i="31"/>
  <c r="AN34" i="31"/>
  <c r="AL34" i="31"/>
  <c r="AJ34" i="31"/>
  <c r="AH34" i="31"/>
  <c r="AF34" i="31"/>
  <c r="AD34" i="31"/>
  <c r="AB34" i="31"/>
  <c r="Z34" i="31"/>
  <c r="X34" i="31"/>
  <c r="V34" i="31"/>
  <c r="T34" i="31"/>
  <c r="R34" i="31"/>
  <c r="P34" i="31"/>
  <c r="N34" i="31"/>
  <c r="L34" i="31"/>
  <c r="J34" i="31"/>
  <c r="BA34" i="31"/>
  <c r="AY34" i="31"/>
  <c r="AW34" i="31"/>
  <c r="AU34" i="31"/>
  <c r="AS34" i="31"/>
  <c r="AQ34" i="31"/>
  <c r="AO34" i="31"/>
  <c r="AM34" i="31"/>
  <c r="AK34" i="31"/>
  <c r="AI34" i="31"/>
  <c r="AG34" i="31"/>
  <c r="AE34" i="31"/>
  <c r="AC34" i="31"/>
  <c r="AA34" i="31"/>
  <c r="Y34" i="31"/>
  <c r="W34" i="31"/>
  <c r="U34" i="31"/>
  <c r="S34" i="31"/>
  <c r="Q34" i="31"/>
  <c r="O34" i="31"/>
  <c r="M34" i="31"/>
  <c r="K34" i="31"/>
  <c r="AZ32" i="31"/>
  <c r="AX32" i="31"/>
  <c r="AV32" i="31"/>
  <c r="AT32" i="31"/>
  <c r="AR32" i="31"/>
  <c r="AP32" i="31"/>
  <c r="AN32" i="31"/>
  <c r="AL32" i="31"/>
  <c r="AJ32" i="31"/>
  <c r="AH32" i="31"/>
  <c r="AF32" i="31"/>
  <c r="AD32" i="31"/>
  <c r="AB32" i="31"/>
  <c r="Z32" i="31"/>
  <c r="X32" i="31"/>
  <c r="V32" i="31"/>
  <c r="T32" i="31"/>
  <c r="R32" i="31"/>
  <c r="P32" i="31"/>
  <c r="N32" i="31"/>
  <c r="L32" i="31"/>
  <c r="J32" i="31"/>
  <c r="H32" i="31"/>
  <c r="AY32" i="31"/>
  <c r="AW32" i="31"/>
  <c r="AU32" i="31"/>
  <c r="AS32" i="31"/>
  <c r="AQ32" i="31"/>
  <c r="AO32" i="31"/>
  <c r="AM32" i="31"/>
  <c r="AK32" i="31"/>
  <c r="AI32" i="31"/>
  <c r="AG32" i="31"/>
  <c r="AE32" i="31"/>
  <c r="AC32" i="31"/>
  <c r="AA32" i="31"/>
  <c r="Y32" i="31"/>
  <c r="W32" i="31"/>
  <c r="U32" i="31"/>
  <c r="S32" i="31"/>
  <c r="Q32" i="31"/>
  <c r="O32" i="31"/>
  <c r="M32" i="31"/>
  <c r="K32" i="31"/>
  <c r="I32" i="31"/>
  <c r="E62" i="31"/>
  <c r="AX30" i="31"/>
  <c r="AV30" i="31"/>
  <c r="AT30" i="31"/>
  <c r="AR30" i="31"/>
  <c r="AP30" i="31"/>
  <c r="AN30" i="31"/>
  <c r="AL30" i="31"/>
  <c r="AJ30" i="31"/>
  <c r="AH30" i="31"/>
  <c r="AF30" i="31"/>
  <c r="AD30" i="31"/>
  <c r="AB30" i="31"/>
  <c r="Z30" i="31"/>
  <c r="X30" i="31"/>
  <c r="V30" i="31"/>
  <c r="T30" i="31"/>
  <c r="R30" i="31"/>
  <c r="P30" i="31"/>
  <c r="N30" i="31"/>
  <c r="L30" i="31"/>
  <c r="J30" i="31"/>
  <c r="H30" i="31"/>
  <c r="F30" i="31"/>
  <c r="F60" i="31" s="1"/>
  <c r="AW30" i="31"/>
  <c r="AU30" i="31"/>
  <c r="AS30" i="31"/>
  <c r="AQ30" i="31"/>
  <c r="AO30" i="31"/>
  <c r="AM30" i="31"/>
  <c r="AK30" i="31"/>
  <c r="AI30" i="31"/>
  <c r="AG30" i="31"/>
  <c r="AE30" i="31"/>
  <c r="AC30" i="31"/>
  <c r="AA30" i="31"/>
  <c r="Y30" i="31"/>
  <c r="W30" i="31"/>
  <c r="U30" i="31"/>
  <c r="S30" i="31"/>
  <c r="Q30" i="31"/>
  <c r="O30" i="31"/>
  <c r="M30" i="31"/>
  <c r="K30" i="31"/>
  <c r="I30" i="31"/>
  <c r="G30" i="31"/>
  <c r="BD59" i="31"/>
  <c r="BB59" i="31"/>
  <c r="AZ59" i="31"/>
  <c r="AX59" i="31"/>
  <c r="AV59" i="31"/>
  <c r="AT59" i="31"/>
  <c r="AR59" i="31"/>
  <c r="AP59" i="31"/>
  <c r="AN59" i="31"/>
  <c r="AL59" i="31"/>
  <c r="AJ59" i="31"/>
  <c r="BC59" i="31"/>
  <c r="BA59" i="31"/>
  <c r="AY59" i="31"/>
  <c r="AW59" i="31"/>
  <c r="AU59" i="31"/>
  <c r="AS59" i="31"/>
  <c r="AQ59" i="31"/>
  <c r="AO59" i="31"/>
  <c r="AM59" i="31"/>
  <c r="AK59" i="31"/>
  <c r="AI59" i="31"/>
  <c r="BC57" i="31"/>
  <c r="BA57" i="31"/>
  <c r="AY57" i="31"/>
  <c r="AW57" i="31"/>
  <c r="AU57" i="31"/>
  <c r="AS57" i="31"/>
  <c r="AQ57" i="31"/>
  <c r="AO57" i="31"/>
  <c r="AM57" i="31"/>
  <c r="AK57" i="31"/>
  <c r="AI57" i="31"/>
  <c r="AG57" i="31"/>
  <c r="BD57" i="31"/>
  <c r="BB57" i="31"/>
  <c r="AZ57" i="31"/>
  <c r="AX57" i="31"/>
  <c r="AV57" i="31"/>
  <c r="AT57" i="31"/>
  <c r="AR57" i="31"/>
  <c r="AP57" i="31"/>
  <c r="AN57" i="31"/>
  <c r="AL57" i="31"/>
  <c r="AJ57" i="31"/>
  <c r="AH57" i="31"/>
  <c r="BD55" i="31"/>
  <c r="BB55" i="31"/>
  <c r="AZ55" i="31"/>
  <c r="AX55" i="31"/>
  <c r="AV55" i="31"/>
  <c r="AT55" i="31"/>
  <c r="AR55" i="31"/>
  <c r="AP55" i="31"/>
  <c r="AN55" i="31"/>
  <c r="AL55" i="31"/>
  <c r="AJ55" i="31"/>
  <c r="AH55" i="31"/>
  <c r="AF55" i="31"/>
  <c r="BC55" i="31"/>
  <c r="BA55" i="31"/>
  <c r="AY55" i="31"/>
  <c r="AW55" i="31"/>
  <c r="AU55" i="31"/>
  <c r="AS55" i="31"/>
  <c r="AQ55" i="31"/>
  <c r="AO55" i="31"/>
  <c r="AM55" i="31"/>
  <c r="AK55" i="31"/>
  <c r="AI55" i="31"/>
  <c r="AG55" i="31"/>
  <c r="AE55" i="31"/>
  <c r="BC53" i="31"/>
  <c r="BA53" i="31"/>
  <c r="AY53" i="31"/>
  <c r="AW53" i="31"/>
  <c r="AU53" i="31"/>
  <c r="AS53" i="31"/>
  <c r="AQ53" i="31"/>
  <c r="AO53" i="31"/>
  <c r="AM53" i="31"/>
  <c r="AK53" i="31"/>
  <c r="AI53" i="31"/>
  <c r="AG53" i="31"/>
  <c r="AE53" i="31"/>
  <c r="AC53" i="31"/>
  <c r="BD53" i="31"/>
  <c r="BB53" i="31"/>
  <c r="AZ53" i="31"/>
  <c r="AX53" i="31"/>
  <c r="AV53" i="31"/>
  <c r="AT53" i="31"/>
  <c r="AR53" i="31"/>
  <c r="AP53" i="31"/>
  <c r="AN53" i="31"/>
  <c r="AL53" i="31"/>
  <c r="AJ53" i="31"/>
  <c r="AH53" i="31"/>
  <c r="AF53" i="31"/>
  <c r="AD53" i="31"/>
  <c r="BD51" i="31"/>
  <c r="BB51" i="31"/>
  <c r="AZ51" i="31"/>
  <c r="AX51" i="31"/>
  <c r="AV51" i="31"/>
  <c r="AT51" i="31"/>
  <c r="AR51" i="31"/>
  <c r="AP51" i="31"/>
  <c r="AN51" i="31"/>
  <c r="AL51" i="31"/>
  <c r="AJ51" i="31"/>
  <c r="AH51" i="31"/>
  <c r="AF51" i="31"/>
  <c r="AD51" i="31"/>
  <c r="AB51" i="31"/>
  <c r="BC51" i="31"/>
  <c r="BA51" i="31"/>
  <c r="AY51" i="31"/>
  <c r="AW51" i="31"/>
  <c r="AU51" i="31"/>
  <c r="AS51" i="31"/>
  <c r="AQ51" i="31"/>
  <c r="AO51" i="31"/>
  <c r="AM51" i="31"/>
  <c r="AK51" i="31"/>
  <c r="AI51" i="31"/>
  <c r="AG51" i="31"/>
  <c r="AE51" i="31"/>
  <c r="AC51" i="31"/>
  <c r="AA51" i="31"/>
  <c r="BC49" i="31"/>
  <c r="BA49" i="31"/>
  <c r="AY49" i="31"/>
  <c r="AW49" i="31"/>
  <c r="AU49" i="31"/>
  <c r="AS49" i="31"/>
  <c r="AQ49" i="31"/>
  <c r="AO49" i="31"/>
  <c r="AM49" i="31"/>
  <c r="AK49" i="31"/>
  <c r="AI49" i="31"/>
  <c r="AG49" i="31"/>
  <c r="AE49" i="31"/>
  <c r="AC49" i="31"/>
  <c r="AA49" i="31"/>
  <c r="Y49" i="31"/>
  <c r="BD49" i="31"/>
  <c r="BB49" i="31"/>
  <c r="AZ49" i="31"/>
  <c r="AX49" i="31"/>
  <c r="AV49" i="31"/>
  <c r="AT49" i="31"/>
  <c r="AR49" i="31"/>
  <c r="AP49" i="31"/>
  <c r="AN49" i="31"/>
  <c r="AL49" i="31"/>
  <c r="AJ49" i="31"/>
  <c r="AH49" i="31"/>
  <c r="AF49" i="31"/>
  <c r="AD49" i="31"/>
  <c r="AB49" i="31"/>
  <c r="Z49" i="31"/>
  <c r="BD47" i="31"/>
  <c r="BB47" i="31"/>
  <c r="AZ47" i="31"/>
  <c r="AX47" i="31"/>
  <c r="AV47" i="31"/>
  <c r="AT47" i="31"/>
  <c r="AR47" i="31"/>
  <c r="AP47" i="31"/>
  <c r="AN47" i="31"/>
  <c r="AL47" i="31"/>
  <c r="AJ47" i="31"/>
  <c r="AH47" i="31"/>
  <c r="AF47" i="31"/>
  <c r="AD47" i="31"/>
  <c r="AB47" i="31"/>
  <c r="Z47" i="31"/>
  <c r="X47" i="31"/>
  <c r="BC47" i="31"/>
  <c r="BA47" i="31"/>
  <c r="AY47" i="31"/>
  <c r="AW47" i="31"/>
  <c r="AU47" i="31"/>
  <c r="AS47" i="31"/>
  <c r="AQ47" i="31"/>
  <c r="AO47" i="31"/>
  <c r="AM47" i="31"/>
  <c r="AK47" i="31"/>
  <c r="AI47" i="31"/>
  <c r="AG47" i="31"/>
  <c r="AE47" i="31"/>
  <c r="AC47" i="31"/>
  <c r="AA47" i="31"/>
  <c r="Y47" i="31"/>
  <c r="W47" i="31"/>
  <c r="BC45" i="31"/>
  <c r="BA45" i="31"/>
  <c r="AY45" i="31"/>
  <c r="AW45" i="31"/>
  <c r="AU45" i="31"/>
  <c r="AS45" i="31"/>
  <c r="AQ45" i="31"/>
  <c r="AO45" i="31"/>
  <c r="AM45" i="31"/>
  <c r="AK45" i="31"/>
  <c r="AI45" i="31"/>
  <c r="AG45" i="31"/>
  <c r="AE45" i="31"/>
  <c r="AC45" i="31"/>
  <c r="AA45" i="31"/>
  <c r="Y45" i="31"/>
  <c r="W45" i="31"/>
  <c r="U45" i="31"/>
  <c r="BD45" i="31"/>
  <c r="BB45" i="31"/>
  <c r="AZ45" i="31"/>
  <c r="AX45" i="31"/>
  <c r="AV45" i="31"/>
  <c r="AT45" i="31"/>
  <c r="AR45" i="31"/>
  <c r="AP45" i="31"/>
  <c r="AN45" i="31"/>
  <c r="AL45" i="31"/>
  <c r="AJ45" i="31"/>
  <c r="AH45" i="31"/>
  <c r="AF45" i="31"/>
  <c r="AD45" i="31"/>
  <c r="AB45" i="31"/>
  <c r="Z45" i="31"/>
  <c r="X45" i="31"/>
  <c r="V45" i="31"/>
  <c r="BD43" i="31"/>
  <c r="BB43" i="31"/>
  <c r="AZ43" i="31"/>
  <c r="AX43" i="31"/>
  <c r="AV43" i="31"/>
  <c r="AT43" i="31"/>
  <c r="AR43" i="31"/>
  <c r="AP43" i="31"/>
  <c r="AN43" i="31"/>
  <c r="AL43" i="31"/>
  <c r="AJ43" i="31"/>
  <c r="AH43" i="31"/>
  <c r="AF43" i="31"/>
  <c r="AD43" i="31"/>
  <c r="AB43" i="31"/>
  <c r="Z43" i="31"/>
  <c r="X43" i="31"/>
  <c r="V43" i="31"/>
  <c r="T43" i="31"/>
  <c r="BC43" i="31"/>
  <c r="BA43" i="31"/>
  <c r="AY43" i="31"/>
  <c r="AW43" i="31"/>
  <c r="AU43" i="31"/>
  <c r="AS43" i="31"/>
  <c r="AQ43" i="31"/>
  <c r="AO43" i="31"/>
  <c r="AM43" i="31"/>
  <c r="AK43" i="31"/>
  <c r="AI43" i="31"/>
  <c r="AG43" i="31"/>
  <c r="AE43" i="31"/>
  <c r="AC43" i="31"/>
  <c r="AA43" i="31"/>
  <c r="Y43" i="31"/>
  <c r="W43" i="31"/>
  <c r="U43" i="31"/>
  <c r="S43" i="31"/>
  <c r="BD41" i="31"/>
  <c r="BB41" i="31"/>
  <c r="AZ41" i="31"/>
  <c r="AX41" i="31"/>
  <c r="BC41" i="31"/>
  <c r="AY41" i="31"/>
  <c r="AV41" i="31"/>
  <c r="AT41" i="31"/>
  <c r="AR41" i="31"/>
  <c r="AP41" i="31"/>
  <c r="AN41" i="31"/>
  <c r="AL41" i="31"/>
  <c r="AJ41" i="31"/>
  <c r="AH41" i="31"/>
  <c r="AF41" i="31"/>
  <c r="AD41" i="31"/>
  <c r="AB41" i="31"/>
  <c r="Z41" i="31"/>
  <c r="X41" i="31"/>
  <c r="V41" i="31"/>
  <c r="T41" i="31"/>
  <c r="R41" i="31"/>
  <c r="BA41" i="31"/>
  <c r="AW41" i="31"/>
  <c r="AU41" i="31"/>
  <c r="AS41" i="31"/>
  <c r="AQ41" i="31"/>
  <c r="AO41" i="31"/>
  <c r="AM41" i="31"/>
  <c r="AK41" i="31"/>
  <c r="AI41" i="31"/>
  <c r="AG41" i="31"/>
  <c r="AE41" i="31"/>
  <c r="AC41" i="31"/>
  <c r="AA41" i="31"/>
  <c r="Y41" i="31"/>
  <c r="W41" i="31"/>
  <c r="U41" i="31"/>
  <c r="S41" i="31"/>
  <c r="Q41" i="31"/>
  <c r="BC39" i="31"/>
  <c r="BA39" i="31"/>
  <c r="AY39" i="31"/>
  <c r="AW39" i="31"/>
  <c r="AU39" i="31"/>
  <c r="AS39" i="31"/>
  <c r="AQ39" i="31"/>
  <c r="AO39" i="31"/>
  <c r="AM39" i="31"/>
  <c r="AK39" i="31"/>
  <c r="AI39" i="31"/>
  <c r="AG39" i="31"/>
  <c r="AE39" i="31"/>
  <c r="AC39" i="31"/>
  <c r="AA39" i="31"/>
  <c r="Y39" i="31"/>
  <c r="W39" i="31"/>
  <c r="U39" i="31"/>
  <c r="S39" i="31"/>
  <c r="Q39" i="31"/>
  <c r="O39" i="31"/>
  <c r="BD39" i="31"/>
  <c r="BB39" i="31"/>
  <c r="AZ39" i="31"/>
  <c r="AX39" i="31"/>
  <c r="AV39" i="31"/>
  <c r="AT39" i="31"/>
  <c r="AR39" i="31"/>
  <c r="AP39" i="31"/>
  <c r="AN39" i="31"/>
  <c r="AL39" i="31"/>
  <c r="AJ39" i="31"/>
  <c r="AH39" i="31"/>
  <c r="AF39" i="31"/>
  <c r="AD39" i="31"/>
  <c r="AB39" i="31"/>
  <c r="Z39" i="31"/>
  <c r="X39" i="31"/>
  <c r="V39" i="31"/>
  <c r="T39" i="31"/>
  <c r="R39" i="31"/>
  <c r="P39" i="31"/>
  <c r="BD37" i="31"/>
  <c r="BB37" i="31"/>
  <c r="AZ37" i="31"/>
  <c r="AX37" i="31"/>
  <c r="AV37" i="31"/>
  <c r="AT37" i="31"/>
  <c r="AR37" i="31"/>
  <c r="AP37" i="31"/>
  <c r="AN37" i="31"/>
  <c r="AL37" i="31"/>
  <c r="AJ37" i="31"/>
  <c r="AH37" i="31"/>
  <c r="AF37" i="31"/>
  <c r="AD37" i="31"/>
  <c r="AB37" i="31"/>
  <c r="Z37" i="31"/>
  <c r="X37" i="31"/>
  <c r="V37" i="31"/>
  <c r="T37" i="31"/>
  <c r="R37" i="31"/>
  <c r="P37" i="31"/>
  <c r="N37" i="31"/>
  <c r="BC37" i="31"/>
  <c r="BA37" i="31"/>
  <c r="AY37" i="31"/>
  <c r="AW37" i="31"/>
  <c r="AU37" i="31"/>
  <c r="AS37" i="31"/>
  <c r="AQ37" i="31"/>
  <c r="AO37" i="31"/>
  <c r="AM37" i="31"/>
  <c r="AK37" i="31"/>
  <c r="AI37" i="31"/>
  <c r="AG37" i="31"/>
  <c r="AE37" i="31"/>
  <c r="AC37" i="31"/>
  <c r="AA37" i="31"/>
  <c r="Y37" i="31"/>
  <c r="W37" i="31"/>
  <c r="U37" i="31"/>
  <c r="S37" i="31"/>
  <c r="Q37" i="31"/>
  <c r="O37" i="31"/>
  <c r="M37" i="31"/>
  <c r="BB35" i="31"/>
  <c r="AZ35" i="31"/>
  <c r="AX35" i="31"/>
  <c r="AV35" i="31"/>
  <c r="AT35" i="31"/>
  <c r="AR35" i="31"/>
  <c r="AP35" i="31"/>
  <c r="AN35" i="31"/>
  <c r="AL35" i="31"/>
  <c r="AJ35" i="31"/>
  <c r="AH35" i="31"/>
  <c r="AF35" i="31"/>
  <c r="AD35" i="31"/>
  <c r="AB35" i="31"/>
  <c r="Z35" i="31"/>
  <c r="X35" i="31"/>
  <c r="V35" i="31"/>
  <c r="T35" i="31"/>
  <c r="R35" i="31"/>
  <c r="P35" i="31"/>
  <c r="N35" i="31"/>
  <c r="L35" i="31"/>
  <c r="BC35" i="31"/>
  <c r="BA35" i="31"/>
  <c r="AY35" i="31"/>
  <c r="AW35" i="31"/>
  <c r="AU35" i="31"/>
  <c r="AS35" i="31"/>
  <c r="AQ35" i="31"/>
  <c r="AO35" i="31"/>
  <c r="AM35" i="31"/>
  <c r="AK35" i="31"/>
  <c r="AI35" i="31"/>
  <c r="AG35" i="31"/>
  <c r="AE35" i="31"/>
  <c r="AC35" i="31"/>
  <c r="AA35" i="31"/>
  <c r="Y35" i="31"/>
  <c r="W35" i="31"/>
  <c r="U35" i="31"/>
  <c r="S35" i="31"/>
  <c r="Q35" i="31"/>
  <c r="O35" i="31"/>
  <c r="M35" i="31"/>
  <c r="K35" i="31"/>
  <c r="AZ33" i="31"/>
  <c r="AX33" i="31"/>
  <c r="AV33" i="31"/>
  <c r="AT33" i="31"/>
  <c r="AR33" i="31"/>
  <c r="AP33" i="31"/>
  <c r="AN33" i="31"/>
  <c r="AL33" i="31"/>
  <c r="AJ33" i="31"/>
  <c r="AH33" i="31"/>
  <c r="AF33" i="31"/>
  <c r="AD33" i="31"/>
  <c r="AB33" i="31"/>
  <c r="Z33" i="31"/>
  <c r="X33" i="31"/>
  <c r="V33" i="31"/>
  <c r="T33" i="31"/>
  <c r="R33" i="31"/>
  <c r="P33" i="31"/>
  <c r="N33" i="31"/>
  <c r="L33" i="31"/>
  <c r="J33" i="31"/>
  <c r="BA33" i="31"/>
  <c r="AY33" i="31"/>
  <c r="AW33" i="31"/>
  <c r="AU33" i="31"/>
  <c r="AS33" i="31"/>
  <c r="AQ33" i="31"/>
  <c r="AO33" i="31"/>
  <c r="AM33" i="31"/>
  <c r="AK33" i="31"/>
  <c r="AI33" i="31"/>
  <c r="AG33" i="31"/>
  <c r="AE33" i="31"/>
  <c r="AC33" i="31"/>
  <c r="AA33" i="31"/>
  <c r="Y33" i="31"/>
  <c r="W33" i="31"/>
  <c r="U33" i="31"/>
  <c r="S33" i="31"/>
  <c r="Q33" i="31"/>
  <c r="O33" i="31"/>
  <c r="M33" i="31"/>
  <c r="K33" i="31"/>
  <c r="I33" i="31"/>
  <c r="AX31" i="31"/>
  <c r="AV31" i="31"/>
  <c r="AT31" i="31"/>
  <c r="AR31" i="31"/>
  <c r="AP31" i="31"/>
  <c r="AN31" i="31"/>
  <c r="AL31" i="31"/>
  <c r="AJ31" i="31"/>
  <c r="AH31" i="31"/>
  <c r="AF31" i="31"/>
  <c r="AD31" i="31"/>
  <c r="AB31" i="31"/>
  <c r="Z31" i="31"/>
  <c r="X31" i="31"/>
  <c r="V31" i="31"/>
  <c r="T31" i="31"/>
  <c r="R31" i="31"/>
  <c r="P31" i="31"/>
  <c r="N31" i="31"/>
  <c r="L31" i="31"/>
  <c r="J31" i="31"/>
  <c r="H31" i="31"/>
  <c r="AY31" i="31"/>
  <c r="AW31" i="31"/>
  <c r="AU31" i="31"/>
  <c r="AS31" i="31"/>
  <c r="AQ31" i="31"/>
  <c r="AO31" i="31"/>
  <c r="AM31" i="31"/>
  <c r="AK31" i="31"/>
  <c r="AI31" i="31"/>
  <c r="AG31" i="31"/>
  <c r="AE31" i="31"/>
  <c r="AC31" i="31"/>
  <c r="AA31" i="31"/>
  <c r="Y31" i="31"/>
  <c r="W31" i="31"/>
  <c r="U31" i="31"/>
  <c r="S31" i="31"/>
  <c r="Q31" i="31"/>
  <c r="O31" i="31"/>
  <c r="M31" i="31"/>
  <c r="K31" i="31"/>
  <c r="I31" i="31"/>
  <c r="G31" i="31"/>
  <c r="AX16" i="10"/>
  <c r="AY16" i="10"/>
  <c r="AZ16" i="10"/>
  <c r="BA16" i="10"/>
  <c r="BB16" i="10"/>
  <c r="BC16" i="10"/>
  <c r="BD16" i="10"/>
  <c r="AX15" i="10"/>
  <c r="AY15" i="10"/>
  <c r="AZ15" i="10"/>
  <c r="BA15" i="10"/>
  <c r="BB15" i="10"/>
  <c r="BC15" i="10"/>
  <c r="BD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C6" i="33" l="1"/>
  <c r="I30" i="29" s="1"/>
  <c r="C6" i="35"/>
  <c r="I31" i="29" s="1"/>
  <c r="AX81" i="35"/>
  <c r="AY81" i="35" s="1"/>
  <c r="AZ81" i="35" s="1"/>
  <c r="BA81" i="35" s="1"/>
  <c r="BB81" i="35" s="1"/>
  <c r="BC81" i="35" s="1"/>
  <c r="BD81" i="35" s="1"/>
  <c r="C7" i="33"/>
  <c r="J30" i="29" s="1"/>
  <c r="AX81" i="33"/>
  <c r="AY81" i="33" s="1"/>
  <c r="AZ81" i="33" s="1"/>
  <c r="BA81" i="33" s="1"/>
  <c r="BB81" i="33" s="1"/>
  <c r="BC81" i="33" s="1"/>
  <c r="BD81" i="33" s="1"/>
  <c r="BC60" i="31"/>
  <c r="AY60" i="31"/>
  <c r="BA60" i="31"/>
  <c r="D41" i="20"/>
  <c r="H12" i="20"/>
  <c r="G60" i="31"/>
  <c r="K60" i="31"/>
  <c r="O60" i="31"/>
  <c r="S60" i="31"/>
  <c r="W60" i="31"/>
  <c r="AA60" i="31"/>
  <c r="AE60" i="31"/>
  <c r="AI60" i="31"/>
  <c r="AM60" i="31"/>
  <c r="AQ60" i="31"/>
  <c r="AU60" i="31"/>
  <c r="J60" i="31"/>
  <c r="N60" i="31"/>
  <c r="R60" i="31"/>
  <c r="V60" i="31"/>
  <c r="Z60" i="31"/>
  <c r="AD60" i="31"/>
  <c r="AH60" i="31"/>
  <c r="AL60" i="31"/>
  <c r="AP60" i="31"/>
  <c r="AT60" i="31"/>
  <c r="AX60" i="31"/>
  <c r="AZ60" i="31"/>
  <c r="BB60" i="31"/>
  <c r="BD60" i="31"/>
  <c r="E63" i="31"/>
  <c r="E64" i="31" s="1"/>
  <c r="F61" i="31"/>
  <c r="I60" i="31"/>
  <c r="M60" i="31"/>
  <c r="Q60" i="31"/>
  <c r="U60" i="31"/>
  <c r="Y60" i="31"/>
  <c r="AC60" i="31"/>
  <c r="AG60" i="31"/>
  <c r="AK60" i="31"/>
  <c r="AO60" i="31"/>
  <c r="AS60" i="31"/>
  <c r="AW60" i="31"/>
  <c r="H60" i="31"/>
  <c r="L60" i="31"/>
  <c r="P60" i="31"/>
  <c r="T60" i="31"/>
  <c r="X60" i="31"/>
  <c r="AB60" i="31"/>
  <c r="AF60" i="31"/>
  <c r="AJ60" i="31"/>
  <c r="AN60" i="31"/>
  <c r="AR60" i="31"/>
  <c r="AV60" i="31"/>
  <c r="F12" i="10"/>
  <c r="G12" i="10"/>
  <c r="H12" i="10"/>
  <c r="I12" i="10"/>
  <c r="J12" i="10"/>
  <c r="K12" i="10"/>
  <c r="L12" i="10"/>
  <c r="M12" i="10"/>
  <c r="N12" i="10"/>
  <c r="O12" i="10"/>
  <c r="P12" i="10"/>
  <c r="Q12" i="10"/>
  <c r="R12" i="10"/>
  <c r="S12" i="10"/>
  <c r="T12" i="10"/>
  <c r="U12" i="10"/>
  <c r="V12" i="10"/>
  <c r="W12" i="10"/>
  <c r="X12" i="10"/>
  <c r="Y12" i="10"/>
  <c r="Z12" i="10"/>
  <c r="AA12" i="10"/>
  <c r="AB12" i="10"/>
  <c r="AC12" i="10"/>
  <c r="AD12" i="10"/>
  <c r="AE12" i="10"/>
  <c r="AF12" i="10"/>
  <c r="AG12" i="10"/>
  <c r="AH12" i="10"/>
  <c r="AI12" i="10"/>
  <c r="AJ12" i="10"/>
  <c r="AK12" i="10"/>
  <c r="AL12" i="10"/>
  <c r="AM12" i="10"/>
  <c r="AN12" i="10"/>
  <c r="AO12" i="10"/>
  <c r="AP12" i="10"/>
  <c r="AQ12" i="10"/>
  <c r="AR12" i="10"/>
  <c r="AS12" i="10"/>
  <c r="AT12" i="10"/>
  <c r="AU12" i="10"/>
  <c r="AV12" i="10"/>
  <c r="AW12" i="10"/>
  <c r="E12" i="10"/>
  <c r="F20" i="10"/>
  <c r="C7" i="35" l="1"/>
  <c r="J31" i="29" s="1"/>
  <c r="D42" i="20"/>
  <c r="I12" i="20"/>
  <c r="E87" i="31"/>
  <c r="E30" i="10"/>
  <c r="F62" i="31"/>
  <c r="G61" i="31" s="1"/>
  <c r="G62" i="31" s="1"/>
  <c r="H61" i="31" s="1"/>
  <c r="H62" i="31" s="1"/>
  <c r="I61" i="31" s="1"/>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D43" i="20" l="1"/>
  <c r="J12" i="20"/>
  <c r="F30" i="10"/>
  <c r="F87" i="31"/>
  <c r="BC14" i="10"/>
  <c r="BC69" i="31"/>
  <c r="BC66" i="31"/>
  <c r="AY14" i="10"/>
  <c r="AY69" i="31"/>
  <c r="AY66" i="31"/>
  <c r="AW14" i="10"/>
  <c r="AW69" i="31"/>
  <c r="AW66" i="31"/>
  <c r="AU14" i="10"/>
  <c r="AU69" i="31"/>
  <c r="AU66" i="31"/>
  <c r="AS14" i="10"/>
  <c r="AS69" i="31"/>
  <c r="AS66" i="31"/>
  <c r="AQ14" i="10"/>
  <c r="AQ69" i="31"/>
  <c r="AQ66" i="31"/>
  <c r="AO14" i="10"/>
  <c r="AO69" i="31"/>
  <c r="AO66" i="31"/>
  <c r="AM14" i="10"/>
  <c r="AM69" i="31"/>
  <c r="AM66" i="31"/>
  <c r="AK69" i="31"/>
  <c r="AI69" i="31"/>
  <c r="AG69" i="31"/>
  <c r="AE69" i="31"/>
  <c r="AC69" i="31"/>
  <c r="AA69" i="31"/>
  <c r="Y69" i="31"/>
  <c r="W69" i="31"/>
  <c r="U69" i="31"/>
  <c r="S69" i="31"/>
  <c r="Q69" i="31"/>
  <c r="O69" i="31"/>
  <c r="M69" i="31"/>
  <c r="K69" i="31"/>
  <c r="I69" i="31"/>
  <c r="G69" i="31"/>
  <c r="E14" i="10"/>
  <c r="E69" i="31"/>
  <c r="E66" i="31"/>
  <c r="BA14" i="10"/>
  <c r="BA69" i="31"/>
  <c r="BA66" i="31"/>
  <c r="BD14" i="10"/>
  <c r="BD69" i="31"/>
  <c r="BD66" i="31"/>
  <c r="BD76" i="31" s="1"/>
  <c r="BB14" i="10"/>
  <c r="BB69" i="31"/>
  <c r="BB66" i="31"/>
  <c r="AZ14" i="10"/>
  <c r="AZ69" i="31"/>
  <c r="AZ66" i="31"/>
  <c r="AZ76" i="31" s="1"/>
  <c r="AX14" i="10"/>
  <c r="AX69" i="31"/>
  <c r="AX66" i="31"/>
  <c r="AV14" i="10"/>
  <c r="AV69" i="31"/>
  <c r="AV66" i="31"/>
  <c r="AT14" i="10"/>
  <c r="AT69" i="31"/>
  <c r="AT66" i="31"/>
  <c r="AR14" i="10"/>
  <c r="AR69" i="31"/>
  <c r="AR66" i="31"/>
  <c r="AP14" i="10"/>
  <c r="AP69" i="31"/>
  <c r="AP66" i="31"/>
  <c r="AN14" i="10"/>
  <c r="AN69" i="31"/>
  <c r="AN66" i="31"/>
  <c r="AL69" i="31"/>
  <c r="AJ69" i="31"/>
  <c r="AH69" i="31"/>
  <c r="AF69" i="31"/>
  <c r="AD69" i="31"/>
  <c r="AB69" i="31"/>
  <c r="Z69" i="31"/>
  <c r="X69" i="31"/>
  <c r="V69" i="31"/>
  <c r="T69" i="31"/>
  <c r="R69" i="31"/>
  <c r="P69" i="31"/>
  <c r="N69" i="31"/>
  <c r="L69" i="31"/>
  <c r="J69" i="31"/>
  <c r="H69" i="31"/>
  <c r="F14" i="10"/>
  <c r="F69" i="31"/>
  <c r="F66" i="31"/>
  <c r="I62" i="31"/>
  <c r="J61" i="31" s="1"/>
  <c r="F63" i="31"/>
  <c r="F64" i="31" s="1"/>
  <c r="H63" i="31"/>
  <c r="H64" i="31" s="1"/>
  <c r="G63" i="31"/>
  <c r="G64" i="31" s="1"/>
  <c r="AR76" i="31" l="1"/>
  <c r="E76" i="31"/>
  <c r="E77" i="31" s="1"/>
  <c r="E80" i="31" s="1"/>
  <c r="E81" i="31" s="1"/>
  <c r="AS76" i="31"/>
  <c r="AN76" i="31"/>
  <c r="AV76" i="31"/>
  <c r="AO76" i="31"/>
  <c r="AW76" i="31"/>
  <c r="BC76" i="31"/>
  <c r="D44" i="20"/>
  <c r="K12" i="20"/>
  <c r="G87" i="31"/>
  <c r="G66" i="31" s="1"/>
  <c r="G30" i="10"/>
  <c r="G14" i="10" s="1"/>
  <c r="F76" i="31"/>
  <c r="F77" i="31" s="1"/>
  <c r="F80" i="31" s="1"/>
  <c r="AP76" i="31"/>
  <c r="AT76" i="31"/>
  <c r="AX76" i="31"/>
  <c r="BB76" i="31"/>
  <c r="BA76" i="31"/>
  <c r="G76" i="31"/>
  <c r="G77" i="31" s="1"/>
  <c r="G80" i="31" s="1"/>
  <c r="AM76" i="31"/>
  <c r="AQ76" i="31"/>
  <c r="AU76" i="31"/>
  <c r="AY76" i="31"/>
  <c r="I63" i="31"/>
  <c r="I64" i="31" s="1"/>
  <c r="J62" i="31"/>
  <c r="K61" i="31" s="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F81" i="31" l="1"/>
  <c r="G81" i="31" s="1"/>
  <c r="D45" i="20"/>
  <c r="L12" i="20"/>
  <c r="H30" i="10"/>
  <c r="H14" i="10" s="1"/>
  <c r="H87" i="31"/>
  <c r="H66" i="31" s="1"/>
  <c r="H76" i="31" s="1"/>
  <c r="H77" i="31" s="1"/>
  <c r="H80" i="31" s="1"/>
  <c r="J63" i="31"/>
  <c r="J64" i="31" s="1"/>
  <c r="K62" i="31"/>
  <c r="L61" i="31" s="1"/>
  <c r="F24" i="10"/>
  <c r="G24" i="10"/>
  <c r="H24" i="10"/>
  <c r="AM24" i="10"/>
  <c r="AN24" i="10"/>
  <c r="AO24" i="10"/>
  <c r="AP24" i="10"/>
  <c r="AQ24" i="10"/>
  <c r="AR24" i="10"/>
  <c r="AS24" i="10"/>
  <c r="AT24" i="10"/>
  <c r="AU24" i="10"/>
  <c r="AV24" i="10"/>
  <c r="AW24" i="10"/>
  <c r="AX24" i="10"/>
  <c r="AY24" i="10"/>
  <c r="AZ24" i="10"/>
  <c r="BA24" i="10"/>
  <c r="BB24" i="10"/>
  <c r="BC24" i="10"/>
  <c r="BD24" i="10"/>
  <c r="E24" i="10"/>
  <c r="H81" i="31" l="1"/>
  <c r="D46" i="20"/>
  <c r="M12" i="20"/>
  <c r="K63" i="31"/>
  <c r="K64" i="31" s="1"/>
  <c r="I87" i="31"/>
  <c r="I66" i="31" s="1"/>
  <c r="I76" i="31" s="1"/>
  <c r="I77" i="31" s="1"/>
  <c r="I80" i="31" s="1"/>
  <c r="I30" i="10"/>
  <c r="I14" i="10" s="1"/>
  <c r="I24" i="10" s="1"/>
  <c r="L62" i="31"/>
  <c r="M61" i="31" s="1"/>
  <c r="I81" i="31" l="1"/>
  <c r="D47" i="20"/>
  <c r="N12" i="20"/>
  <c r="J30" i="10"/>
  <c r="J14" i="10" s="1"/>
  <c r="J24" i="10" s="1"/>
  <c r="J87" i="31"/>
  <c r="J66" i="31" s="1"/>
  <c r="J76" i="31" s="1"/>
  <c r="J77" i="31" s="1"/>
  <c r="J80" i="31" s="1"/>
  <c r="L63" i="31"/>
  <c r="L64" i="31" s="1"/>
  <c r="M62" i="31"/>
  <c r="N61" i="31" s="1"/>
  <c r="J81" i="31" l="1"/>
  <c r="K87" i="31"/>
  <c r="K66" i="31" s="1"/>
  <c r="K76" i="31" s="1"/>
  <c r="K77" i="31" s="1"/>
  <c r="K80" i="31" s="1"/>
  <c r="K30" i="10"/>
  <c r="K14" i="10" s="1"/>
  <c r="K24" i="10" s="1"/>
  <c r="D48" i="20"/>
  <c r="O12" i="20"/>
  <c r="M63" i="31"/>
  <c r="M64" i="31" s="1"/>
  <c r="N62" i="31"/>
  <c r="O61" i="31" s="1"/>
  <c r="K81" i="31" l="1"/>
  <c r="D49" i="20"/>
  <c r="P12" i="20"/>
  <c r="L30" i="10"/>
  <c r="L14" i="10" s="1"/>
  <c r="L24" i="10" s="1"/>
  <c r="L87" i="31"/>
  <c r="L66" i="31" s="1"/>
  <c r="L76" i="31" s="1"/>
  <c r="L77" i="31" s="1"/>
  <c r="L80" i="31" s="1"/>
  <c r="O62" i="31"/>
  <c r="P61" i="31" s="1"/>
  <c r="N63" i="31"/>
  <c r="N64" i="31" s="1"/>
  <c r="L81" i="31" l="1"/>
  <c r="D50" i="20"/>
  <c r="Q12" i="20"/>
  <c r="M87" i="31"/>
  <c r="M66" i="31" s="1"/>
  <c r="M76" i="31" s="1"/>
  <c r="M77" i="31" s="1"/>
  <c r="M80" i="31" s="1"/>
  <c r="M30" i="10"/>
  <c r="M14" i="10" s="1"/>
  <c r="M24" i="10" s="1"/>
  <c r="P62" i="31"/>
  <c r="Q61" i="31" s="1"/>
  <c r="O63" i="31"/>
  <c r="O64" i="31" s="1"/>
  <c r="M81" i="31" l="1"/>
  <c r="R12" i="20"/>
  <c r="D51" i="20"/>
  <c r="N30" i="10"/>
  <c r="N14" i="10" s="1"/>
  <c r="N24" i="10" s="1"/>
  <c r="N87" i="31"/>
  <c r="N66" i="31" s="1"/>
  <c r="N76" i="31" s="1"/>
  <c r="N77" i="31" s="1"/>
  <c r="N80" i="31" s="1"/>
  <c r="Q62" i="31"/>
  <c r="R61" i="31" s="1"/>
  <c r="P63" i="31"/>
  <c r="P64" i="31" s="1"/>
  <c r="N81" i="31" l="1"/>
  <c r="O87" i="31"/>
  <c r="O66" i="31" s="1"/>
  <c r="O76" i="31" s="1"/>
  <c r="O77" i="31" s="1"/>
  <c r="O80" i="31" s="1"/>
  <c r="O30" i="10"/>
  <c r="O14" i="10" s="1"/>
  <c r="O24" i="10" s="1"/>
  <c r="D52" i="20"/>
  <c r="S12" i="20"/>
  <c r="R62" i="31"/>
  <c r="S61" i="31" s="1"/>
  <c r="Q63" i="31"/>
  <c r="Q64" i="31" s="1"/>
  <c r="O81" i="31" l="1"/>
  <c r="P30" i="10"/>
  <c r="P14" i="10" s="1"/>
  <c r="P24" i="10" s="1"/>
  <c r="P87" i="31"/>
  <c r="P66" i="31" s="1"/>
  <c r="P76" i="31" s="1"/>
  <c r="P77" i="31" s="1"/>
  <c r="P80" i="31" s="1"/>
  <c r="D53" i="20"/>
  <c r="T12" i="20"/>
  <c r="S62" i="31"/>
  <c r="T61" i="31" s="1"/>
  <c r="R63" i="31"/>
  <c r="R64" i="31" s="1"/>
  <c r="P81" i="31" l="1"/>
  <c r="Q87" i="31"/>
  <c r="Q66" i="31" s="1"/>
  <c r="Q76" i="31" s="1"/>
  <c r="Q77" i="31" s="1"/>
  <c r="Q80" i="31" s="1"/>
  <c r="Q30" i="10"/>
  <c r="Q14" i="10" s="1"/>
  <c r="Q24" i="10" s="1"/>
  <c r="D54" i="20"/>
  <c r="U12" i="20"/>
  <c r="T62" i="31"/>
  <c r="U61" i="31" s="1"/>
  <c r="S63" i="31"/>
  <c r="S64" i="31" s="1"/>
  <c r="Q81" i="31" l="1"/>
  <c r="R30" i="10"/>
  <c r="R14" i="10" s="1"/>
  <c r="R24" i="10" s="1"/>
  <c r="R87" i="31"/>
  <c r="R66" i="31" s="1"/>
  <c r="R76" i="31" s="1"/>
  <c r="R77" i="31" s="1"/>
  <c r="R80" i="31" s="1"/>
  <c r="D55" i="20"/>
  <c r="V12" i="20"/>
  <c r="U62" i="31"/>
  <c r="V61" i="31" s="1"/>
  <c r="T63" i="31"/>
  <c r="T64" i="31" s="1"/>
  <c r="R81" i="31" l="1"/>
  <c r="S87" i="31"/>
  <c r="S66" i="31" s="1"/>
  <c r="S76" i="31" s="1"/>
  <c r="S77" i="31" s="1"/>
  <c r="S80" i="31" s="1"/>
  <c r="S30" i="10"/>
  <c r="S14" i="10" s="1"/>
  <c r="S24" i="10" s="1"/>
  <c r="D56" i="20"/>
  <c r="W12" i="20"/>
  <c r="V62" i="31"/>
  <c r="W61" i="31" s="1"/>
  <c r="U63" i="31"/>
  <c r="U64" i="31" s="1"/>
  <c r="S81" i="31" l="1"/>
  <c r="T30" i="10"/>
  <c r="T14" i="10" s="1"/>
  <c r="T24" i="10" s="1"/>
  <c r="T87" i="31"/>
  <c r="T66" i="31" s="1"/>
  <c r="T76" i="31" s="1"/>
  <c r="T77" i="31" s="1"/>
  <c r="T80" i="31" s="1"/>
  <c r="D57" i="20"/>
  <c r="X12" i="20"/>
  <c r="W62" i="31"/>
  <c r="X61" i="31" s="1"/>
  <c r="V63" i="31"/>
  <c r="V64" i="31" s="1"/>
  <c r="T81" i="31" l="1"/>
  <c r="U87" i="31"/>
  <c r="U66" i="31" s="1"/>
  <c r="U76" i="31" s="1"/>
  <c r="U77" i="31" s="1"/>
  <c r="U80" i="31" s="1"/>
  <c r="U30" i="10"/>
  <c r="U14" i="10" s="1"/>
  <c r="U24" i="10" s="1"/>
  <c r="D58" i="20"/>
  <c r="Y12" i="20"/>
  <c r="X62" i="31"/>
  <c r="Y61" i="31" s="1"/>
  <c r="W63" i="31"/>
  <c r="W64" i="31" s="1"/>
  <c r="U81" i="31" l="1"/>
  <c r="D59" i="20"/>
  <c r="Z12" i="20"/>
  <c r="V30" i="10"/>
  <c r="V14" i="10" s="1"/>
  <c r="V24" i="10" s="1"/>
  <c r="V87" i="31"/>
  <c r="V66" i="31" s="1"/>
  <c r="V76" i="31" s="1"/>
  <c r="V77" i="31" s="1"/>
  <c r="V80" i="31" s="1"/>
  <c r="Y62" i="31"/>
  <c r="Z61" i="31" s="1"/>
  <c r="X63" i="31"/>
  <c r="X64" i="31" s="1"/>
  <c r="V81" i="31" l="1"/>
  <c r="D60" i="20"/>
  <c r="AA12" i="20"/>
  <c r="W87" i="31"/>
  <c r="W66" i="31" s="1"/>
  <c r="W76" i="31" s="1"/>
  <c r="W77" i="31" s="1"/>
  <c r="W80" i="31" s="1"/>
  <c r="W30" i="10"/>
  <c r="W14" i="10" s="1"/>
  <c r="W24" i="10" s="1"/>
  <c r="Z62" i="31"/>
  <c r="AA61" i="31" s="1"/>
  <c r="Y63" i="31"/>
  <c r="Y64" i="31" s="1"/>
  <c r="W81" i="31" l="1"/>
  <c r="D61" i="20"/>
  <c r="AB12" i="20"/>
  <c r="X30" i="10"/>
  <c r="X14" i="10" s="1"/>
  <c r="X24" i="10" s="1"/>
  <c r="X87" i="31"/>
  <c r="X66" i="31" s="1"/>
  <c r="X76" i="31" s="1"/>
  <c r="X77" i="31" s="1"/>
  <c r="X80" i="31" s="1"/>
  <c r="AA62" i="31"/>
  <c r="AB61" i="31" s="1"/>
  <c r="Z63" i="31"/>
  <c r="Z64" i="31" s="1"/>
  <c r="X81" i="31" l="1"/>
  <c r="D62" i="20"/>
  <c r="AC12" i="20"/>
  <c r="Y87" i="31"/>
  <c r="Y66" i="31" s="1"/>
  <c r="Y76" i="31" s="1"/>
  <c r="Y77" i="31" s="1"/>
  <c r="Y80" i="31" s="1"/>
  <c r="Y30" i="10"/>
  <c r="Y14" i="10" s="1"/>
  <c r="Y24" i="10" s="1"/>
  <c r="AB62" i="31"/>
  <c r="AC61" i="31" s="1"/>
  <c r="AA63" i="31"/>
  <c r="AA64" i="31" s="1"/>
  <c r="Y81" i="31" l="1"/>
  <c r="D63" i="20"/>
  <c r="AD12" i="20"/>
  <c r="Z30" i="10"/>
  <c r="Z14" i="10" s="1"/>
  <c r="Z24" i="10" s="1"/>
  <c r="Z87" i="31"/>
  <c r="Z66" i="31" s="1"/>
  <c r="Z76" i="31" s="1"/>
  <c r="Z77" i="31" s="1"/>
  <c r="Z80" i="31" s="1"/>
  <c r="AC62" i="31"/>
  <c r="AD61" i="31" s="1"/>
  <c r="AB63" i="31"/>
  <c r="AB64" i="31" s="1"/>
  <c r="Z81" i="31" l="1"/>
  <c r="D64" i="20"/>
  <c r="AE12" i="20"/>
  <c r="AA87" i="31"/>
  <c r="AA66" i="31" s="1"/>
  <c r="AA76" i="31" s="1"/>
  <c r="AA77" i="31" s="1"/>
  <c r="AA80" i="31" s="1"/>
  <c r="AA30" i="10"/>
  <c r="AA14" i="10" s="1"/>
  <c r="AA24" i="10" s="1"/>
  <c r="AC63" i="31"/>
  <c r="AC64" i="31" s="1"/>
  <c r="AD62" i="31"/>
  <c r="AE61" i="31" s="1"/>
  <c r="AA81" i="31" l="1"/>
  <c r="C4" i="31" s="1"/>
  <c r="G29" i="29" s="1"/>
  <c r="D65" i="20"/>
  <c r="AF12" i="20"/>
  <c r="AB30" i="10"/>
  <c r="AB14" i="10" s="1"/>
  <c r="AB24" i="10" s="1"/>
  <c r="AB87" i="31"/>
  <c r="AB66" i="31" s="1"/>
  <c r="AB76" i="31" s="1"/>
  <c r="AB77" i="31" s="1"/>
  <c r="AB80" i="31" s="1"/>
  <c r="AE62" i="31"/>
  <c r="AF61" i="31" s="1"/>
  <c r="AD63" i="31"/>
  <c r="AD64" i="31" s="1"/>
  <c r="AB81" i="31" l="1"/>
  <c r="D66" i="20"/>
  <c r="AG12" i="20"/>
  <c r="AC87" i="31"/>
  <c r="AC66" i="31" s="1"/>
  <c r="AC76" i="31" s="1"/>
  <c r="AC77" i="31" s="1"/>
  <c r="AC80" i="31" s="1"/>
  <c r="AC30" i="10"/>
  <c r="AC14" i="10" s="1"/>
  <c r="AC24" i="10" s="1"/>
  <c r="AF62" i="31"/>
  <c r="AG61" i="31" s="1"/>
  <c r="AE63" i="31"/>
  <c r="AE64" i="31" s="1"/>
  <c r="AC81" i="31" l="1"/>
  <c r="D67" i="20"/>
  <c r="AH12" i="20"/>
  <c r="AD30" i="10"/>
  <c r="AD14" i="10" s="1"/>
  <c r="AD24" i="10" s="1"/>
  <c r="AD87" i="31"/>
  <c r="AD66" i="31" s="1"/>
  <c r="AD76" i="31" s="1"/>
  <c r="AD77" i="31" s="1"/>
  <c r="AD80" i="31" s="1"/>
  <c r="AG62" i="31"/>
  <c r="AH61" i="31" s="1"/>
  <c r="AF63" i="31"/>
  <c r="AF64" i="31" s="1"/>
  <c r="AD81" i="31" l="1"/>
  <c r="D68" i="20"/>
  <c r="AI12" i="20"/>
  <c r="AE87" i="31"/>
  <c r="AE66" i="31" s="1"/>
  <c r="AE76" i="31" s="1"/>
  <c r="AE77" i="31" s="1"/>
  <c r="AE80" i="31" s="1"/>
  <c r="AE30" i="10"/>
  <c r="AE14" i="10" s="1"/>
  <c r="AE24" i="10" s="1"/>
  <c r="AH62" i="31"/>
  <c r="AI61" i="31" s="1"/>
  <c r="AG63" i="31"/>
  <c r="AG64" i="31" s="1"/>
  <c r="AE81" i="31" l="1"/>
  <c r="D69" i="20"/>
  <c r="AJ12" i="20"/>
  <c r="AF30" i="10"/>
  <c r="AF14" i="10" s="1"/>
  <c r="AF24" i="10" s="1"/>
  <c r="AF87" i="31"/>
  <c r="AF66" i="31" s="1"/>
  <c r="AF76" i="31" s="1"/>
  <c r="AF77" i="31" s="1"/>
  <c r="AF80" i="31" s="1"/>
  <c r="AI62" i="31"/>
  <c r="AJ61" i="31" s="1"/>
  <c r="AH63" i="31"/>
  <c r="AH64" i="31" s="1"/>
  <c r="AF81" i="31" l="1"/>
  <c r="D70" i="20"/>
  <c r="AK12" i="20"/>
  <c r="AG87" i="31"/>
  <c r="AG66" i="31" s="1"/>
  <c r="AG76" i="31" s="1"/>
  <c r="AG77" i="31" s="1"/>
  <c r="AG80" i="31" s="1"/>
  <c r="AG30" i="10"/>
  <c r="AG14" i="10" s="1"/>
  <c r="AG24" i="10" s="1"/>
  <c r="AJ62" i="31"/>
  <c r="AK61" i="31" s="1"/>
  <c r="AI63" i="31"/>
  <c r="AI64" i="31" s="1"/>
  <c r="AG81" i="31" l="1"/>
  <c r="D71" i="20"/>
  <c r="AL12" i="20"/>
  <c r="AH30" i="10"/>
  <c r="AH14" i="10" s="1"/>
  <c r="AH24" i="10" s="1"/>
  <c r="AH87" i="31"/>
  <c r="AH66" i="31" s="1"/>
  <c r="AH76" i="31" s="1"/>
  <c r="AH77" i="31" s="1"/>
  <c r="AH80" i="31" s="1"/>
  <c r="AK62" i="31"/>
  <c r="AL61" i="31" s="1"/>
  <c r="AJ63" i="31"/>
  <c r="AJ64" i="31" s="1"/>
  <c r="AH81" i="31" l="1"/>
  <c r="D72" i="20"/>
  <c r="AM12" i="20"/>
  <c r="AI87" i="31"/>
  <c r="AI66" i="31" s="1"/>
  <c r="AI76" i="31" s="1"/>
  <c r="AI77" i="31" s="1"/>
  <c r="AI80" i="31" s="1"/>
  <c r="AI30" i="10"/>
  <c r="AI14" i="10" s="1"/>
  <c r="AI24" i="10" s="1"/>
  <c r="AK63" i="31"/>
  <c r="AK64" i="31" s="1"/>
  <c r="AL62" i="31"/>
  <c r="AM61" i="31" s="1"/>
  <c r="AI81" i="31" l="1"/>
  <c r="C5" i="31" s="1"/>
  <c r="H29" i="29" s="1"/>
  <c r="D73" i="20"/>
  <c r="AN12" i="20"/>
  <c r="AJ30" i="10"/>
  <c r="AJ14" i="10" s="1"/>
  <c r="AJ24" i="10" s="1"/>
  <c r="AJ87" i="31"/>
  <c r="AJ66" i="31" s="1"/>
  <c r="AJ76" i="31" s="1"/>
  <c r="AJ77" i="31" s="1"/>
  <c r="AJ80" i="31" s="1"/>
  <c r="AM62" i="31"/>
  <c r="AN61" i="31" s="1"/>
  <c r="AL63" i="31"/>
  <c r="AL64" i="31" s="1"/>
  <c r="AJ81" i="31" l="1"/>
  <c r="D75" i="20"/>
  <c r="AO12" i="20"/>
  <c r="AK87" i="31"/>
  <c r="AK66" i="31" s="1"/>
  <c r="AK76" i="31" s="1"/>
  <c r="AK77" i="31" s="1"/>
  <c r="AK80" i="31" s="1"/>
  <c r="AK30" i="10"/>
  <c r="AK14" i="10" s="1"/>
  <c r="AK24" i="10" s="1"/>
  <c r="AN62" i="31"/>
  <c r="AO61" i="31" s="1"/>
  <c r="AM63" i="31"/>
  <c r="AM64" i="31" s="1"/>
  <c r="AM77" i="31" s="1"/>
  <c r="AM80" i="31" s="1"/>
  <c r="AK81" i="31" l="1"/>
  <c r="AL30" i="10"/>
  <c r="AL14" i="10" s="1"/>
  <c r="AL24" i="10" s="1"/>
  <c r="AL87" i="31"/>
  <c r="AL66" i="31" s="1"/>
  <c r="AL76" i="31" s="1"/>
  <c r="AL77" i="31" s="1"/>
  <c r="AL80" i="31" s="1"/>
  <c r="AO62" i="31"/>
  <c r="AP61" i="31" s="1"/>
  <c r="AN63" i="31"/>
  <c r="AN64" i="31" s="1"/>
  <c r="AN77" i="31" s="1"/>
  <c r="AN80" i="31" s="1"/>
  <c r="AL81" i="31" l="1"/>
  <c r="AM81" i="31" s="1"/>
  <c r="AN81" i="31" s="1"/>
  <c r="AP62" i="31"/>
  <c r="AQ61" i="31" s="1"/>
  <c r="AO63" i="31"/>
  <c r="AO64" i="31" s="1"/>
  <c r="AO77" i="31" s="1"/>
  <c r="AO80" i="31" s="1"/>
  <c r="AO81" i="31" l="1"/>
  <c r="AQ62" i="31"/>
  <c r="AR61" i="31" s="1"/>
  <c r="AP63" i="31"/>
  <c r="AP64" i="31" s="1"/>
  <c r="AP77" i="31" s="1"/>
  <c r="AP80" i="31" s="1"/>
  <c r="AP81" i="31" l="1"/>
  <c r="AR62" i="31"/>
  <c r="AS61" i="31" s="1"/>
  <c r="AQ63" i="31"/>
  <c r="AQ64" i="31" s="1"/>
  <c r="AQ77" i="31" s="1"/>
  <c r="AQ80" i="31" s="1"/>
  <c r="AQ81" i="31" l="1"/>
  <c r="C6" i="31"/>
  <c r="I29" i="29" s="1"/>
  <c r="AS62" i="31"/>
  <c r="AT61" i="31" s="1"/>
  <c r="AR63" i="31"/>
  <c r="AR64" i="31" s="1"/>
  <c r="AR77" i="31" s="1"/>
  <c r="AR80" i="31" s="1"/>
  <c r="AR81" i="31" l="1"/>
  <c r="AS63" i="31"/>
  <c r="AS64" i="31" s="1"/>
  <c r="AS77" i="31" s="1"/>
  <c r="AS80" i="31" s="1"/>
  <c r="AT62" i="31"/>
  <c r="AU61" i="31" s="1"/>
  <c r="AS81" i="31" l="1"/>
  <c r="AU62" i="31"/>
  <c r="AV61" i="31" s="1"/>
  <c r="AT63" i="31"/>
  <c r="AT64" i="31" s="1"/>
  <c r="AT77" i="31" s="1"/>
  <c r="AT80" i="31" s="1"/>
  <c r="AT81" i="31" l="1"/>
  <c r="AV62" i="31"/>
  <c r="AW61" i="31" s="1"/>
  <c r="AU63" i="31"/>
  <c r="AU64" i="31" s="1"/>
  <c r="AU77" i="31" s="1"/>
  <c r="AU80" i="31" s="1"/>
  <c r="AU81" i="31" l="1"/>
  <c r="AW62" i="31"/>
  <c r="AX61" i="31" s="1"/>
  <c r="AV63" i="31"/>
  <c r="AV64" i="31" s="1"/>
  <c r="AV77" i="31" s="1"/>
  <c r="AV80" i="31" s="1"/>
  <c r="AV81" i="31" l="1"/>
  <c r="AX62" i="31"/>
  <c r="AY61" i="31" s="1"/>
  <c r="AW63" i="31"/>
  <c r="AW64" i="31" s="1"/>
  <c r="AW77" i="31" s="1"/>
  <c r="AW80" i="31" s="1"/>
  <c r="AW81" i="31" l="1"/>
  <c r="AY62" i="31"/>
  <c r="AZ61" i="31" s="1"/>
  <c r="AX63" i="31"/>
  <c r="AX64" i="31" s="1"/>
  <c r="AX77" i="31" s="1"/>
  <c r="AX80" i="31" s="1"/>
  <c r="AX81" i="31" l="1"/>
  <c r="AZ62" i="31"/>
  <c r="BA61" i="31" s="1"/>
  <c r="AY63" i="31"/>
  <c r="AY64" i="31" s="1"/>
  <c r="AY77" i="31" s="1"/>
  <c r="AY80" i="31" s="1"/>
  <c r="AY81" i="31" l="1"/>
  <c r="BA62" i="31"/>
  <c r="BB61" i="31" s="1"/>
  <c r="AZ63" i="31"/>
  <c r="AZ64" i="31" s="1"/>
  <c r="AZ77" i="31" s="1"/>
  <c r="AZ80" i="31" s="1"/>
  <c r="AZ81" i="31" l="1"/>
  <c r="BB62" i="31"/>
  <c r="BC61" i="31" s="1"/>
  <c r="BA63" i="31"/>
  <c r="BA64" i="31" s="1"/>
  <c r="BA77" i="31" s="1"/>
  <c r="BA80" i="31" s="1"/>
  <c r="BA81" i="31" l="1"/>
  <c r="BC62" i="31"/>
  <c r="BD61" i="31" s="1"/>
  <c r="BB63" i="31"/>
  <c r="BB64" i="31" s="1"/>
  <c r="BB77" i="31" s="1"/>
  <c r="BB80" i="31" s="1"/>
  <c r="BB81" i="31" l="1"/>
  <c r="BD62" i="31"/>
  <c r="BD63" i="31" s="1"/>
  <c r="BD64" i="31" s="1"/>
  <c r="BD77" i="31" s="1"/>
  <c r="BD80" i="31" s="1"/>
  <c r="BC63" i="31"/>
  <c r="BC64" i="31" s="1"/>
  <c r="BC77" i="31" s="1"/>
  <c r="BC80" i="31" s="1"/>
  <c r="BC81" i="31" l="1"/>
  <c r="BD81" i="31" s="1"/>
  <c r="C7" i="31" s="1"/>
  <c r="J29" i="29" s="1"/>
</calcChain>
</file>

<file path=xl/sharedStrings.xml><?xml version="1.0" encoding="utf-8"?>
<sst xmlns="http://schemas.openxmlformats.org/spreadsheetml/2006/main" count="1211" uniqueCount="407">
  <si>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</si>
  <si>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</si>
  <si>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</si>
  <si>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</si>
  <si>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</si>
  <si>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</si>
  <si>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</si>
  <si>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</si>
  <si>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</si>
  <si>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</si>
  <si>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</si>
  <si>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</si>
  <si>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</si>
  <si>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</si>
  <si>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</si>
  <si>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</si>
  <si>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</si>
  <si>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</si>
  <si>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</si>
  <si>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</si>
  <si>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</si>
  <si>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</si>
  <si>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</si>
  <si>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</si>
  <si>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</si>
  <si>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</si>
  <si>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</si>
  <si>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</si>
  <si>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</si>
  <si>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</si>
  <si>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</si>
  <si>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</si>
  <si>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</si>
  <si>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</si>
  <si>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</si>
  <si>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</si>
  <si>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</si>
  <si>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</si>
  <si>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</si>
  <si>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</si>
  <si>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</si>
  <si>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</si>
  <si>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</si>
  <si>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</si>
  <si>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</si>
  <si>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</si>
  <si>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</si>
  <si>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</si>
  <si>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</si>
  <si>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</si>
  <si>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</si>
  <si>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</si>
  <si>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</si>
  <si>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</si>
  <si>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</si>
  <si>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</si>
  <si>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</si>
  <si>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</si>
  <si>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</si>
  <si>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</si>
  <si>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</si>
  <si>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</si>
  <si>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</si>
  <si>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</si>
  <si>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</si>
  <si>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</si>
  <si>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</si>
  <si>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</si>
  <si>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</si>
  <si>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</si>
  <si>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</si>
  <si>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</si>
  <si>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</si>
  <si>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</si>
  <si>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</si>
  <si>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</si>
  <si>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</si>
  <si>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</si>
  <si>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</si>
  <si>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</si>
  <si>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</si>
  <si>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</si>
  <si>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</si>
  <si>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</si>
  <si>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</si>
  <si>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</si>
  <si>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</si>
  <si>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</si>
  <si>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</si>
  <si>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</si>
  <si>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</si>
  <si>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</si>
  <si>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</si>
  <si>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</si>
  <si>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</si>
  <si>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</si>
  <si>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</si>
  <si>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</si>
  <si>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</si>
  <si>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</si>
  <si>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</si>
  <si>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</si>
  <si>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</si>
  <si>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</si>
  <si>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</si>
  <si>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</si>
  <si>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</si>
  <si>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</si>
  <si>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</si>
  <si>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</si>
  <si>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</si>
  <si>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</si>
  <si>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</si>
  <si>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</si>
  <si>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</si>
  <si>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</si>
  <si>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</si>
  <si>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</si>
  <si>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</si>
  <si>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</si>
  <si>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</si>
  <si>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</si>
  <si>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</si>
  <si>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</si>
  <si>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</si>
  <si>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</si>
  <si>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</si>
  <si>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</si>
  <si>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</si>
  <si>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</si>
  <si>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</si>
  <si>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</si>
  <si>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</si>
  <si>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</si>
  <si>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</si>
  <si>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</si>
  <si>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</si>
  <si>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</si>
  <si>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</si>
  <si>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</si>
  <si>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</si>
  <si>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</si>
  <si>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</si>
  <si>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</si>
  <si>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</si>
  <si>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</si>
  <si>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</si>
  <si>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</si>
  <si>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</si>
  <si>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</si>
  <si>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</si>
  <si>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</si>
  <si>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</si>
  <si>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</si>
  <si>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</si>
  <si>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</si>
  <si>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</si>
  <si>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</si>
  <si>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</si>
  <si>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</si>
  <si>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</si>
  <si>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</si>
  <si>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</si>
  <si>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</si>
  <si>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</si>
  <si>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</si>
  <si>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</si>
  <si>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</si>
  <si>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</si>
  <si>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</si>
  <si>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</si>
  <si>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</si>
  <si>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</si>
  <si>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</si>
  <si>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</si>
  <si>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</si>
  <si>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</si>
  <si>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</si>
  <si>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</si>
  <si>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</si>
  <si>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</si>
  <si>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</si>
  <si>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</si>
  <si>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</si>
  <si>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</si>
  <si>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</si>
  <si>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</si>
  <si>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</si>
  <si>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</si>
  <si>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</si>
  <si>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</si>
  <si>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</si>
  <si>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</si>
  <si>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</si>
  <si>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</si>
  <si>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</si>
  <si>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</si>
  <si>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</si>
  <si>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</si>
  <si>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</si>
  <si>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</si>
  <si>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</si>
  <si>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</si>
  <si>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</si>
  <si>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</si>
  <si>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</si>
  <si>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</si>
  <si>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</si>
  <si>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</si>
  <si>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</si>
  <si>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</si>
  <si>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</si>
  <si>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</si>
  <si>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</si>
  <si>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</si>
  <si>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</si>
  <si>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</si>
  <si>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</si>
  <si>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</si>
  <si>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</si>
  <si>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</si>
  <si>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</si>
  <si>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</si>
  <si>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</si>
  <si>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</si>
  <si>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</si>
  <si>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</si>
  <si>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</si>
  <si>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</si>
  <si>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</si>
  <si>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</si>
  <si>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</si>
  <si>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</si>
  <si>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</si>
  <si>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</si>
  <si>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</si>
  <si>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</si>
  <si>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</si>
  <si>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</si>
  <si>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</si>
  <si>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</si>
  <si>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</si>
  <si>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</si>
  <si>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</si>
  <si>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</si>
  <si>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</si>
  <si>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</si>
  <si>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</si>
  <si>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</si>
  <si>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</si>
  <si>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</si>
  <si>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</si>
  <si>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</si>
  <si>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</si>
  <si>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</si>
  <si>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</si>
  <si>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</si>
  <si>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</si>
  <si>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</si>
  <si>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</si>
  <si>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</si>
  <si>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</si>
  <si>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</si>
  <si>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</si>
  <si>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</si>
  <si>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</si>
  <si>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</si>
  <si>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</si>
  <si>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</si>
  <si>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</si>
  <si>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</si>
  <si>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</si>
  <si>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</si>
  <si>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</si>
  <si>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</si>
  <si>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</si>
  <si>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</si>
  <si>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</si>
  <si>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</si>
  <si>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</si>
  <si>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</si>
  <si>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</si>
  <si>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</si>
  <si>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</si>
  <si>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</si>
  <si>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</si>
  <si>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</si>
  <si>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</si>
  <si>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</si>
  <si>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</si>
  <si>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</si>
  <si>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</si>
  <si>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</si>
  <si>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</si>
  <si>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</si>
  <si>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</si>
  <si>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</si>
  <si>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</si>
  <si>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</si>
  <si>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</si>
  <si>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</si>
  <si>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</si>
  <si>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</si>
  <si>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</si>
  <si>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</si>
  <si>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</si>
  <si>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</si>
  <si>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</si>
  <si>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</si>
  <si>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</si>
  <si>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</si>
  <si>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</si>
  <si>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</si>
  <si>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</si>
  <si>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</si>
  <si>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</si>
  <si>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</si>
  <si>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</si>
  <si>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</si>
  <si>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</si>
  <si>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</si>
  <si>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</si>
  <si>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</si>
  <si>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</si>
  <si>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</si>
  <si>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</si>
  <si>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</si>
  <si>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</si>
  <si>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</si>
  <si>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</si>
  <si>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</si>
  <si>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</si>
  <si>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</si>
  <si>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</si>
  <si>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</si>
  <si>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</si>
  <si>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</si>
  <si>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</si>
  <si>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</si>
  <si>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CBA Option  - Baseline Scenario</t>
  </si>
  <si>
    <t>Baseline</t>
  </si>
  <si>
    <t>No intervention</t>
  </si>
  <si>
    <t>11kV CB GM (primary)</t>
  </si>
  <si>
    <t>Asset Replacement Programme</t>
  </si>
  <si>
    <t>1(i)</t>
  </si>
  <si>
    <t>1(ii)</t>
  </si>
  <si>
    <t>Option 1(i)</t>
  </si>
  <si>
    <t>Option 1(ii)</t>
  </si>
  <si>
    <t>Sensitivity Analysis of Option 1 - Asset Replacement Programme Delivered With 10% Increased Costs</t>
  </si>
  <si>
    <t>CBA Option 1 -Sensitivity Analysis 1(i)</t>
  </si>
  <si>
    <t>CBA Option 1 -Sensitivity Analysis 1(ii)</t>
  </si>
  <si>
    <t>Sensitivity Analysis of Option 1 - Asset Replacement Programme Achieving 20% Lower Benefits</t>
  </si>
  <si>
    <t>Forecast customers interrupted associated with condition based failure of those assets that will be replaced during RIIO-ED1, assuming no intervention.  Forecast number of customers interrupted estimated using probability of failure and network performance consequences derived from CBRM asset health/ consequence models.</t>
  </si>
  <si>
    <t>Forecast customer minutes lost associated with condition based failure of those assets that will be replaced during RIIO-ED1, assuming no intervention. Forecast number of customer minutes lost estimated using probability of failure and network performance consequences derived from CBRM asset health/ consequence models.</t>
  </si>
  <si>
    <t>Forecast repair costs with no intervention, for those assets that will be replaced during RIIO-ED1. Forecast costs estimated using probability of failure and weighted repair/replacement costs derived from CBRM asset health/ consequence models.</t>
  </si>
  <si>
    <r>
      <t>Forecast SF</t>
    </r>
    <r>
      <rPr>
        <vertAlign val="subscript"/>
        <sz val="10"/>
        <color theme="1"/>
        <rFont val="Gill Sans MT"/>
        <family val="2"/>
      </rPr>
      <t>6</t>
    </r>
    <r>
      <rPr>
        <sz val="10"/>
        <color theme="1"/>
        <rFont val="Gill Sans MT"/>
        <family val="2"/>
      </rPr>
      <t xml:space="preserve"> emissions from those assets that will be replaced during RIIO-ED1, assuming no intervention. Forecast SF</t>
    </r>
    <r>
      <rPr>
        <vertAlign val="subscript"/>
        <sz val="10"/>
        <color theme="1"/>
        <rFont val="Gill Sans MT"/>
        <family val="2"/>
      </rPr>
      <t>6</t>
    </r>
    <r>
      <rPr>
        <sz val="10"/>
        <color theme="1"/>
        <rFont val="Gill Sans MT"/>
        <family val="2"/>
      </rPr>
      <t xml:space="preserve"> emissions estimated using probability of failure and consequences ( volume of SF</t>
    </r>
    <r>
      <rPr>
        <vertAlign val="subscript"/>
        <sz val="10"/>
        <color theme="1"/>
        <rFont val="Gill Sans MT"/>
        <family val="2"/>
      </rPr>
      <t>6</t>
    </r>
    <r>
      <rPr>
        <sz val="10"/>
        <color theme="1"/>
        <rFont val="Gill Sans MT"/>
        <family val="2"/>
      </rPr>
      <t xml:space="preserve"> lost per condition based failure) derived from CBRM asset health/ consequence models.</t>
    </r>
  </si>
  <si>
    <t>Forecast oil leakage from those assets that will be replaced during RIIO-ED1, assuming no intervention. Forecast oil leakage estimated using probability of failure and consequences ( volume of oil lost per condition based failure) derived from CBRM asset health/ consequence models.</t>
  </si>
  <si>
    <t>Forecast probability of fatality associated with condition based failure of those assets that will be replaced during RIIO-ED1, assuming no intervention. This is derived by combining the probability of condition based asset failure, with the probability that a failure would result in a fatality - as derived from CBRM asset health/ consequence models.</t>
  </si>
  <si>
    <t>Forecast probability of major injury associated with condition based failure of those assets that will be replaced during RIIO-ED1, assuming no intervention. This is derived by combining the probability of condition based asset failure, with the probability that a major injury would result in a fatality - as derived from CBRM asset health/ consequence models.</t>
  </si>
  <si>
    <t>Forecast cost of asset replacement programme</t>
  </si>
  <si>
    <t>Forecast reduction in repair costs following intervention. Forecast reduction estimated using probability of failure (for new assets) from CBRM asset health/ consequence models.</t>
  </si>
  <si>
    <t>Forecast reduction in customers interrupted following intervention.   Forecast reduction estimated using probability of failure (for new assets) from CBRM asset health/ consequence models.</t>
  </si>
  <si>
    <t>Forecast reduction in customer minutes lost following intervention.  Forecast reduction estimated using probability of failure (for new assets) from CBRM asset health/ consequence models.</t>
  </si>
  <si>
    <t>Forecast reduction in probability of fatality following intervention.  Forecast reduction estimated using probability of failure (for new assets) from CBRM asset health/ consequence models.</t>
  </si>
  <si>
    <t>Forecast reduction probability of major injury following intervention.  Forecast reduction estimated using probability of failure (for new assets) from CBRM asset health/ consequence models.</t>
  </si>
  <si>
    <t>Forecast reduction in oil leakage following intervention.  Forecast reduction estimated using probability of failure and consequences (for new assets) from CBRM asset health/ consequence models.</t>
  </si>
  <si>
    <t>Forecast reduction in SF6 emissions following intervention.  Forecast reduction estimated using probability of failure and consequences (for new assets) from CBRM asset health/ consequence models.</t>
  </si>
  <si>
    <t>11kV CB GM (Secondary)</t>
  </si>
  <si>
    <t>11kV CB PM</t>
  </si>
  <si>
    <t>11kV RMU</t>
  </si>
  <si>
    <t>11kV Switch GM</t>
  </si>
  <si>
    <t>11kV Switch PM</t>
  </si>
  <si>
    <t>11kV Switchgear Other PM</t>
  </si>
  <si>
    <t>11kV Transformer (GM)</t>
  </si>
  <si>
    <t>11kV Transformer (PM)</t>
  </si>
  <si>
    <t>132kV CB ID (Air Ins)</t>
  </si>
  <si>
    <t>132kV CB ID (Gas Ins)</t>
  </si>
  <si>
    <t>132kV CB OD (Air Ins)</t>
  </si>
  <si>
    <t>132kV CB OD (Gas Ins)</t>
  </si>
  <si>
    <t>132kV Switchgear Other</t>
  </si>
  <si>
    <t>132kV Transformer</t>
  </si>
  <si>
    <t>33kV CB ID (Air Ins)</t>
  </si>
  <si>
    <t>33kV CB ID (Gas Ins)</t>
  </si>
  <si>
    <t>33kV CB OD (Air Ins)</t>
  </si>
  <si>
    <t>33kV CB OD (Gas Ins)</t>
  </si>
  <si>
    <t>33kV RMU</t>
  </si>
  <si>
    <t>33kV Switch (GM)</t>
  </si>
  <si>
    <t>33kV Switch (PM)</t>
  </si>
  <si>
    <t>33kV Switchgear Other</t>
  </si>
  <si>
    <t>33kV Transformer (GM)</t>
  </si>
  <si>
    <t>33kV Transformer (PM)</t>
  </si>
  <si>
    <t>LV Board WM</t>
  </si>
  <si>
    <t>LV CB</t>
  </si>
  <si>
    <t>LV Pillar ID</t>
  </si>
  <si>
    <t>LV Pillar OD</t>
  </si>
  <si>
    <t>LV UGB &amp; LV Pillar OD not at ss</t>
  </si>
  <si>
    <t>66kV CB ID (Air Ins)</t>
  </si>
  <si>
    <t>66kV CB OD (Air Ins)</t>
  </si>
  <si>
    <t>66kV Switchgear Other</t>
  </si>
  <si>
    <t>66kV Transformer</t>
  </si>
  <si>
    <t>LV SGR at Subs</t>
  </si>
  <si>
    <t>HV GM SWGR (secondary)</t>
  </si>
  <si>
    <t>Total</t>
  </si>
  <si>
    <t>The proposed programme targets the replacement of assets that permit the optimisation of risk reduction.  The risk has been derived from the combination of:
-  Probability of asset failure (which correlates to Health Indices); and
-  Consequences of asset failure (which correlates to Criticality Index).
Asset volumes has been determined where the Health Indices and Criticality Indices indicate that the optimum risk reduction can be achieved.  Consequently the programme caters for assets with a range of Health Indices and Criticality Indices.</t>
  </si>
  <si>
    <t>South West</t>
  </si>
  <si>
    <t>Investment is needed to manage future risk levels, therefore this option was not chosen</t>
  </si>
  <si>
    <t>Forecasts for RIIO-ED1 indicate increased probability of asset failures as the condition of assets degrade resulting in increasing levels of safety, environment and network performance risks, alongside increasing repair costs.  The asset replacement programme looks to address the highest risk assets. The cost of this replacement is far outweighed by the benefits of the risk avoided.</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</si>
</sst>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9">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88">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10" fontId="4" fillId="5" borderId="3" xfId="1" applyNumberFormat="1" applyFont="1" applyFill="1" applyBorder="1" applyProtection="1">
      <protection locked="0"/>
    </xf>
    <xf numFmtId="0" fontId="4" fillId="0" borderId="10" xfId="0" applyFont="1" applyBorder="1" applyAlignment="1" applyProtection="1">
      <alignment vertical="center"/>
    </xf>
    <xf numFmtId="0" fontId="4" fillId="0" borderId="11" xfId="0" applyFont="1" applyBorder="1" applyAlignment="1" applyProtection="1">
      <alignment vertical="center"/>
    </xf>
    <xf numFmtId="0" fontId="4" fillId="0" borderId="12" xfId="0" applyFont="1" applyBorder="1" applyAlignment="1" applyProtection="1">
      <alignment vertical="center"/>
    </xf>
    <xf numFmtId="0" fontId="4" fillId="0" borderId="13" xfId="0" applyFont="1" applyBorder="1" applyAlignment="1">
      <alignment vertical="center" wrapText="1"/>
    </xf>
    <xf numFmtId="0" fontId="4" fillId="0" borderId="14" xfId="0" applyFont="1" applyBorder="1" applyAlignment="1">
      <alignment vertical="center" wrapText="1"/>
    </xf>
    <xf numFmtId="0" fontId="4" fillId="0" borderId="15" xfId="0" applyFont="1" applyBorder="1" applyAlignment="1">
      <alignment vertical="center" wrapText="1"/>
    </xf>
    <xf numFmtId="0" fontId="4" fillId="0" borderId="0" xfId="0" applyFont="1" applyFill="1" applyBorder="1" applyAlignment="1" applyProtection="1">
      <alignment vertical="center"/>
    </xf>
    <xf numFmtId="167" fontId="4" fillId="5" borderId="0" xfId="0" applyNumberFormat="1" applyFont="1" applyFill="1" applyBorder="1" applyAlignment="1" applyProtection="1">
      <alignment vertical="center"/>
      <protection locked="0"/>
    </xf>
    <xf numFmtId="4" fontId="4" fillId="5" borderId="0" xfId="1" applyNumberFormat="1" applyFont="1" applyFill="1" applyBorder="1" applyProtection="1">
      <protection locked="0"/>
    </xf>
    <xf numFmtId="0" fontId="4" fillId="0" borderId="0" xfId="0" applyFont="1" applyAlignment="1">
      <alignment horizontal="left" vertical="top" wrapText="1"/>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26" xfId="0" applyFont="1" applyFill="1" applyBorder="1" applyAlignment="1" applyProtection="1">
      <alignment horizontal="center" vertical="center" textRotation="90"/>
    </xf>
    <xf numFmtId="0" fontId="25" fillId="9" borderId="27" xfId="0" applyFont="1" applyFill="1" applyBorder="1" applyAlignment="1" applyProtection="1">
      <alignment horizontal="center" vertical="center" textRotation="90"/>
    </xf>
    <xf numFmtId="0" fontId="25" fillId="9" borderId="28" xfId="0" applyFont="1" applyFill="1" applyBorder="1" applyAlignment="1" applyProtection="1">
      <alignment horizontal="center" vertical="center" textRotation="90"/>
    </xf>
    <xf numFmtId="0" fontId="5" fillId="9" borderId="26" xfId="0" applyFont="1" applyFill="1" applyBorder="1" applyAlignment="1" applyProtection="1">
      <alignment horizontal="center" vertical="center" textRotation="90" wrapText="1"/>
    </xf>
    <xf numFmtId="0" fontId="5" fillId="9" borderId="27" xfId="0" applyFont="1" applyFill="1" applyBorder="1" applyAlignment="1" applyProtection="1">
      <alignment horizontal="center" vertical="center" textRotation="90" wrapText="1"/>
    </xf>
    <xf numFmtId="0" fontId="5" fillId="9" borderId="28" xfId="0" applyFont="1" applyFill="1" applyBorder="1" applyAlignment="1" applyProtection="1">
      <alignment horizontal="center" vertical="center" textRotation="90" wrapText="1"/>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xf numFmtId="0" fontId="5" fillId="9" borderId="26" xfId="0" applyFont="1" applyFill="1" applyBorder="1" applyAlignment="1" applyProtection="1">
      <alignment horizontal="center" vertical="center" textRotation="90"/>
    </xf>
    <xf numFmtId="0" fontId="5" fillId="9" borderId="27" xfId="0" applyFont="1" applyFill="1" applyBorder="1" applyAlignment="1" applyProtection="1">
      <alignment horizontal="center" vertical="center" textRotation="90"/>
    </xf>
    <xf numFmtId="0" fontId="5" fillId="9" borderId="28" xfId="0" applyFont="1" applyFill="1" applyBorder="1" applyAlignment="1" applyProtection="1">
      <alignment horizontal="center" vertical="center" textRotation="90"/>
    </xf>
    <xf numFmtId="0" fontId="5" fillId="9" borderId="23"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10">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0" t="s">
        <v>230</v>
      </c>
      <c r="C2" s="100" t="s">
        <v>238</v>
      </c>
      <c r="D2" s="100" t="s">
        <v>237</v>
      </c>
      <c r="E2" s="100" t="s">
        <v>231</v>
      </c>
    </row>
    <row r="3" spans="2:5" s="99" customFormat="1" ht="62.25" customHeight="1" x14ac:dyDescent="0.25">
      <c r="B3" s="101" t="s">
        <v>232</v>
      </c>
      <c r="C3" s="101" t="s">
        <v>235</v>
      </c>
      <c r="D3" s="101"/>
      <c r="E3" s="102" t="s">
        <v>236</v>
      </c>
    </row>
    <row r="4" spans="2:5" s="99" customFormat="1" ht="62.25" customHeight="1" x14ac:dyDescent="0.25">
      <c r="B4" s="101" t="s">
        <v>233</v>
      </c>
      <c r="C4" s="101" t="s">
        <v>239</v>
      </c>
      <c r="D4" s="103">
        <v>41352</v>
      </c>
      <c r="E4" s="101" t="s">
        <v>240</v>
      </c>
    </row>
    <row r="5" spans="2:5" s="99" customFormat="1" ht="84" customHeight="1" x14ac:dyDescent="0.25">
      <c r="B5" s="101" t="s">
        <v>234</v>
      </c>
      <c r="C5" s="101" t="s">
        <v>245</v>
      </c>
      <c r="D5" s="103" t="s">
        <v>241</v>
      </c>
      <c r="E5" s="101" t="s">
        <v>242</v>
      </c>
    </row>
    <row r="6" spans="2:5" ht="111" customHeight="1" x14ac:dyDescent="0.25">
      <c r="B6" s="104" t="s">
        <v>243</v>
      </c>
      <c r="C6" s="104" t="s">
        <v>244</v>
      </c>
      <c r="D6" s="105">
        <v>41380</v>
      </c>
      <c r="E6" s="104" t="s">
        <v>315</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81" activePane="bottomRight" state="frozen"/>
      <selection pane="topRight"/>
      <selection pane="bottomLeft"/>
      <selection pane="bottomRight" activeCell="F88" sqref="F88:G9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350</v>
      </c>
      <c r="C1" s="3" t="s">
        <v>351</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75.230150245640857</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124.79429298271671</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169.00383340630094</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232.32626468965401</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3" t="s">
        <v>11</v>
      </c>
      <c r="B13" s="61" t="s">
        <v>160</v>
      </c>
      <c r="C13" s="60"/>
      <c r="D13" s="61" t="s">
        <v>40</v>
      </c>
      <c r="E13" s="62">
        <f>'Option 1'!E13</f>
        <v>-1.9527000000000001</v>
      </c>
      <c r="F13" s="62">
        <f>'Option 1'!F13</f>
        <v>-1.9322999999999999</v>
      </c>
      <c r="G13" s="62">
        <f>'Option 1'!G13</f>
        <v>-1.9137999999999999</v>
      </c>
      <c r="H13" s="62">
        <f>'Option 1'!H13</f>
        <v>-1.8923000000000001</v>
      </c>
      <c r="I13" s="62">
        <f>'Option 1'!I13</f>
        <v>-1.8722000000000001</v>
      </c>
      <c r="J13" s="62">
        <f>'Option 1'!J13</f>
        <v>-1.8506</v>
      </c>
      <c r="K13" s="62">
        <f>'Option 1'!K13</f>
        <v>-1.8304</v>
      </c>
      <c r="L13" s="62">
        <f>'Option 1'!L13</f>
        <v>-1.8097000000000001</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4"/>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4"/>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4"/>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4"/>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5"/>
      <c r="B18" s="124" t="s">
        <v>196</v>
      </c>
      <c r="C18" s="130"/>
      <c r="D18" s="125" t="s">
        <v>40</v>
      </c>
      <c r="E18" s="59">
        <f>SUM(E13:E17)</f>
        <v>-1.9527000000000001</v>
      </c>
      <c r="F18" s="59">
        <f t="shared" ref="F18:AW18" si="0">SUM(F13:F17)</f>
        <v>-1.9322999999999999</v>
      </c>
      <c r="G18" s="59">
        <f t="shared" si="0"/>
        <v>-1.9137999999999999</v>
      </c>
      <c r="H18" s="59">
        <f t="shared" si="0"/>
        <v>-1.8923000000000001</v>
      </c>
      <c r="I18" s="59">
        <f t="shared" si="0"/>
        <v>-1.8722000000000001</v>
      </c>
      <c r="J18" s="59">
        <f t="shared" si="0"/>
        <v>-1.8506</v>
      </c>
      <c r="K18" s="59">
        <f t="shared" si="0"/>
        <v>-1.8304</v>
      </c>
      <c r="L18" s="59">
        <f t="shared" si="0"/>
        <v>-1.8097000000000001</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2" t="s">
        <v>300</v>
      </c>
      <c r="B19" s="61" t="s">
        <v>199</v>
      </c>
      <c r="C19" s="8"/>
      <c r="D19" s="9" t="s">
        <v>40</v>
      </c>
      <c r="E19" s="33">
        <f>'Option 1'!E19</f>
        <v>0</v>
      </c>
      <c r="F19" s="33">
        <f>'Option 1'!F19</f>
        <v>0.54314339187281258</v>
      </c>
      <c r="G19" s="33">
        <f>'Option 1'!G19</f>
        <v>1.0850885564461121</v>
      </c>
      <c r="H19" s="33">
        <f>'Option 1'!H19</f>
        <v>1.6394700199307866</v>
      </c>
      <c r="I19" s="33">
        <f>'Option 1'!I19</f>
        <v>2.1409557788937135</v>
      </c>
      <c r="J19" s="33">
        <f>'Option 1'!J19</f>
        <v>2.5839180735549108</v>
      </c>
      <c r="K19" s="33">
        <f>'Option 1'!K19</f>
        <v>2.9821446121699262</v>
      </c>
      <c r="L19" s="33">
        <f>'Option 1'!L19</f>
        <v>3.3461108812367213</v>
      </c>
      <c r="M19" s="33">
        <f>'Option 1'!M19</f>
        <v>3.6949325771251784</v>
      </c>
      <c r="N19" s="33">
        <f>'Option 1'!N19</f>
        <v>3.814750596773977</v>
      </c>
      <c r="O19" s="33">
        <f>'Option 1'!O19</f>
        <v>3.9217651029165408</v>
      </c>
      <c r="P19" s="33">
        <f>'Option 1'!P19</f>
        <v>4.0178654726953482</v>
      </c>
      <c r="Q19" s="33">
        <f>'Option 1'!Q19</f>
        <v>4.1007586405989374</v>
      </c>
      <c r="R19" s="33">
        <f>'Option 1'!R19</f>
        <v>4.1703386732486853</v>
      </c>
      <c r="S19" s="33">
        <f>'Option 1'!S19</f>
        <v>4.2287619140355046</v>
      </c>
      <c r="T19" s="33">
        <f>'Option 1'!T19</f>
        <v>4.2747271128480504</v>
      </c>
      <c r="U19" s="33">
        <f>'Option 1'!U19</f>
        <v>4.3145408469795701</v>
      </c>
      <c r="V19" s="33">
        <f>'Option 1'!V19</f>
        <v>4.3447738150875432</v>
      </c>
      <c r="W19" s="33">
        <f>'Option 1'!W19</f>
        <v>4.3685718902117969</v>
      </c>
      <c r="X19" s="33">
        <f>'Option 1'!X19</f>
        <v>4.3859837437364462</v>
      </c>
      <c r="Y19" s="33">
        <f>'Option 1'!Y19</f>
        <v>4.3970446496322433</v>
      </c>
      <c r="Z19" s="33">
        <f>'Option 1'!Z19</f>
        <v>4.4054482377581641</v>
      </c>
      <c r="AA19" s="33">
        <f>'Option 1'!AA19</f>
        <v>4.411411832975312</v>
      </c>
      <c r="AB19" s="33">
        <f>'Option 1'!AB19</f>
        <v>4.4160378963606028</v>
      </c>
      <c r="AC19" s="33">
        <f>'Option 1'!AC19</f>
        <v>4.417731152341589</v>
      </c>
      <c r="AD19" s="33">
        <f>'Option 1'!AD19</f>
        <v>4.4183095614320216</v>
      </c>
      <c r="AE19" s="33">
        <f>'Option 1'!AE19</f>
        <v>4.4183095614320216</v>
      </c>
      <c r="AF19" s="33">
        <f>'Option 1'!AF19</f>
        <v>4.4183095614320216</v>
      </c>
      <c r="AG19" s="33">
        <f>'Option 1'!AG19</f>
        <v>4.4183095614320216</v>
      </c>
      <c r="AH19" s="33">
        <f>'Option 1'!AH19</f>
        <v>4.4183095614320216</v>
      </c>
      <c r="AI19" s="33">
        <f>'Option 1'!AI19</f>
        <v>4.4183095614320216</v>
      </c>
      <c r="AJ19" s="33">
        <f>'Option 1'!AJ19</f>
        <v>4.4183095614320216</v>
      </c>
      <c r="AK19" s="33">
        <f>'Option 1'!AK19</f>
        <v>4.4183095614320216</v>
      </c>
      <c r="AL19" s="33">
        <f>'Option 1'!AL19</f>
        <v>4.4183095614320216</v>
      </c>
      <c r="AM19" s="33">
        <f>'Option 1'!AM19</f>
        <v>4.4183095614320216</v>
      </c>
      <c r="AN19" s="33">
        <f>'Option 1'!AN19</f>
        <v>4.4183095614320216</v>
      </c>
      <c r="AO19" s="33">
        <f>'Option 1'!AO19</f>
        <v>4.4183095614320216</v>
      </c>
      <c r="AP19" s="33">
        <f>'Option 1'!AP19</f>
        <v>4.4183095614320216</v>
      </c>
      <c r="AQ19" s="33">
        <f>'Option 1'!AQ19</f>
        <v>4.4183095614320216</v>
      </c>
      <c r="AR19" s="33">
        <f>'Option 1'!AR19</f>
        <v>4.4183095614320216</v>
      </c>
      <c r="AS19" s="33">
        <f>'Option 1'!AS19</f>
        <v>4.4183095614320216</v>
      </c>
      <c r="AT19" s="33">
        <f>'Option 1'!AT19</f>
        <v>4.4183095614320216</v>
      </c>
      <c r="AU19" s="33">
        <f>'Option 1'!AU19</f>
        <v>4.4183095614320216</v>
      </c>
      <c r="AV19" s="33">
        <f>'Option 1'!AV19</f>
        <v>4.4183095614320216</v>
      </c>
      <c r="AW19" s="33">
        <f>'Option 1'!AW19</f>
        <v>4.4183095614320216</v>
      </c>
      <c r="AX19" s="33"/>
      <c r="AY19" s="33"/>
      <c r="AZ19" s="33"/>
      <c r="BA19" s="33"/>
      <c r="BB19" s="33"/>
      <c r="BC19" s="33"/>
      <c r="BD19" s="33"/>
    </row>
    <row r="20" spans="1:56" x14ac:dyDescent="0.3">
      <c r="A20" s="182"/>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2"/>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2"/>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2"/>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2"/>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3"/>
      <c r="B25" s="61" t="s">
        <v>320</v>
      </c>
      <c r="C25" s="8"/>
      <c r="D25" s="9" t="s">
        <v>40</v>
      </c>
      <c r="E25" s="67">
        <f>SUM(E19:E24)</f>
        <v>0</v>
      </c>
      <c r="F25" s="67">
        <f t="shared" ref="F25:BD25" si="1">SUM(F19:F24)</f>
        <v>0.54314339187281258</v>
      </c>
      <c r="G25" s="67">
        <f t="shared" si="1"/>
        <v>1.0850885564461121</v>
      </c>
      <c r="H25" s="67">
        <f t="shared" si="1"/>
        <v>1.6394700199307866</v>
      </c>
      <c r="I25" s="67">
        <f t="shared" si="1"/>
        <v>2.1409557788937135</v>
      </c>
      <c r="J25" s="67">
        <f t="shared" si="1"/>
        <v>2.5839180735549108</v>
      </c>
      <c r="K25" s="67">
        <f t="shared" si="1"/>
        <v>2.9821446121699262</v>
      </c>
      <c r="L25" s="67">
        <f t="shared" si="1"/>
        <v>3.3461108812367213</v>
      </c>
      <c r="M25" s="67">
        <f t="shared" si="1"/>
        <v>3.6949325771251784</v>
      </c>
      <c r="N25" s="67">
        <f t="shared" si="1"/>
        <v>3.814750596773977</v>
      </c>
      <c r="O25" s="67">
        <f t="shared" si="1"/>
        <v>3.9217651029165408</v>
      </c>
      <c r="P25" s="67">
        <f t="shared" si="1"/>
        <v>4.0178654726953482</v>
      </c>
      <c r="Q25" s="67">
        <f t="shared" si="1"/>
        <v>4.1007586405989374</v>
      </c>
      <c r="R25" s="67">
        <f t="shared" si="1"/>
        <v>4.1703386732486853</v>
      </c>
      <c r="S25" s="67">
        <f t="shared" si="1"/>
        <v>4.2287619140355046</v>
      </c>
      <c r="T25" s="67">
        <f t="shared" si="1"/>
        <v>4.2747271128480504</v>
      </c>
      <c r="U25" s="67">
        <f t="shared" si="1"/>
        <v>4.3145408469795701</v>
      </c>
      <c r="V25" s="67">
        <f t="shared" si="1"/>
        <v>4.3447738150875432</v>
      </c>
      <c r="W25" s="67">
        <f t="shared" si="1"/>
        <v>4.3685718902117969</v>
      </c>
      <c r="X25" s="67">
        <f t="shared" si="1"/>
        <v>4.3859837437364462</v>
      </c>
      <c r="Y25" s="67">
        <f t="shared" si="1"/>
        <v>4.3970446496322433</v>
      </c>
      <c r="Z25" s="67">
        <f t="shared" si="1"/>
        <v>4.4054482377581641</v>
      </c>
      <c r="AA25" s="67">
        <f t="shared" si="1"/>
        <v>4.411411832975312</v>
      </c>
      <c r="AB25" s="67">
        <f t="shared" si="1"/>
        <v>4.4160378963606028</v>
      </c>
      <c r="AC25" s="67">
        <f t="shared" si="1"/>
        <v>4.417731152341589</v>
      </c>
      <c r="AD25" s="67">
        <f t="shared" si="1"/>
        <v>4.4183095614320216</v>
      </c>
      <c r="AE25" s="67">
        <f t="shared" si="1"/>
        <v>4.4183095614320216</v>
      </c>
      <c r="AF25" s="67">
        <f t="shared" si="1"/>
        <v>4.4183095614320216</v>
      </c>
      <c r="AG25" s="67">
        <f t="shared" si="1"/>
        <v>4.4183095614320216</v>
      </c>
      <c r="AH25" s="67">
        <f t="shared" si="1"/>
        <v>4.4183095614320216</v>
      </c>
      <c r="AI25" s="67">
        <f t="shared" si="1"/>
        <v>4.4183095614320216</v>
      </c>
      <c r="AJ25" s="67">
        <f t="shared" si="1"/>
        <v>4.4183095614320216</v>
      </c>
      <c r="AK25" s="67">
        <f t="shared" si="1"/>
        <v>4.4183095614320216</v>
      </c>
      <c r="AL25" s="67">
        <f t="shared" si="1"/>
        <v>4.4183095614320216</v>
      </c>
      <c r="AM25" s="67">
        <f t="shared" si="1"/>
        <v>4.4183095614320216</v>
      </c>
      <c r="AN25" s="67">
        <f t="shared" si="1"/>
        <v>4.4183095614320216</v>
      </c>
      <c r="AO25" s="67">
        <f t="shared" si="1"/>
        <v>4.4183095614320216</v>
      </c>
      <c r="AP25" s="67">
        <f t="shared" si="1"/>
        <v>4.4183095614320216</v>
      </c>
      <c r="AQ25" s="67">
        <f t="shared" si="1"/>
        <v>4.4183095614320216</v>
      </c>
      <c r="AR25" s="67">
        <f t="shared" si="1"/>
        <v>4.4183095614320216</v>
      </c>
      <c r="AS25" s="67">
        <f t="shared" si="1"/>
        <v>4.4183095614320216</v>
      </c>
      <c r="AT25" s="67">
        <f t="shared" si="1"/>
        <v>4.4183095614320216</v>
      </c>
      <c r="AU25" s="67">
        <f t="shared" si="1"/>
        <v>4.4183095614320216</v>
      </c>
      <c r="AV25" s="67">
        <f t="shared" si="1"/>
        <v>4.4183095614320216</v>
      </c>
      <c r="AW25" s="67">
        <f t="shared" si="1"/>
        <v>4.4183095614320216</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-1.9527000000000001</v>
      </c>
      <c r="F26" s="59">
        <f t="shared" ref="F26:BD26" si="2">F18+F25</f>
        <v>-1.3891566081271873</v>
      </c>
      <c r="G26" s="59">
        <f t="shared" si="2"/>
        <v>-0.82871144355388782</v>
      </c>
      <c r="H26" s="59">
        <f t="shared" si="2"/>
        <v>-0.25282998006921353</v>
      </c>
      <c r="I26" s="59">
        <f t="shared" si="2"/>
        <v>0.26875577889371338</v>
      </c>
      <c r="J26" s="59">
        <f t="shared" si="2"/>
        <v>0.73331807355491074</v>
      </c>
      <c r="K26" s="59">
        <f t="shared" si="2"/>
        <v>1.1517446121699262</v>
      </c>
      <c r="L26" s="59">
        <f t="shared" si="2"/>
        <v>1.5364108812367212</v>
      </c>
      <c r="M26" s="59">
        <f t="shared" si="2"/>
        <v>3.6949325771251784</v>
      </c>
      <c r="N26" s="59">
        <f t="shared" si="2"/>
        <v>3.814750596773977</v>
      </c>
      <c r="O26" s="59">
        <f t="shared" si="2"/>
        <v>3.9217651029165408</v>
      </c>
      <c r="P26" s="59">
        <f t="shared" si="2"/>
        <v>4.0178654726953482</v>
      </c>
      <c r="Q26" s="59">
        <f t="shared" si="2"/>
        <v>4.1007586405989374</v>
      </c>
      <c r="R26" s="59">
        <f t="shared" si="2"/>
        <v>4.1703386732486853</v>
      </c>
      <c r="S26" s="59">
        <f t="shared" si="2"/>
        <v>4.2287619140355046</v>
      </c>
      <c r="T26" s="59">
        <f t="shared" si="2"/>
        <v>4.2747271128480504</v>
      </c>
      <c r="U26" s="59">
        <f t="shared" si="2"/>
        <v>4.3145408469795701</v>
      </c>
      <c r="V26" s="59">
        <f t="shared" si="2"/>
        <v>4.3447738150875432</v>
      </c>
      <c r="W26" s="59">
        <f t="shared" si="2"/>
        <v>4.3685718902117969</v>
      </c>
      <c r="X26" s="59">
        <f t="shared" si="2"/>
        <v>4.3859837437364462</v>
      </c>
      <c r="Y26" s="59">
        <f t="shared" si="2"/>
        <v>4.3970446496322433</v>
      </c>
      <c r="Z26" s="59">
        <f t="shared" si="2"/>
        <v>4.4054482377581641</v>
      </c>
      <c r="AA26" s="59">
        <f t="shared" si="2"/>
        <v>4.411411832975312</v>
      </c>
      <c r="AB26" s="59">
        <f t="shared" si="2"/>
        <v>4.4160378963606028</v>
      </c>
      <c r="AC26" s="59">
        <f t="shared" si="2"/>
        <v>4.417731152341589</v>
      </c>
      <c r="AD26" s="59">
        <f t="shared" si="2"/>
        <v>4.4183095614320216</v>
      </c>
      <c r="AE26" s="59">
        <f t="shared" si="2"/>
        <v>4.4183095614320216</v>
      </c>
      <c r="AF26" s="59">
        <f t="shared" si="2"/>
        <v>4.4183095614320216</v>
      </c>
      <c r="AG26" s="59">
        <f t="shared" si="2"/>
        <v>4.4183095614320216</v>
      </c>
      <c r="AH26" s="59">
        <f t="shared" si="2"/>
        <v>4.4183095614320216</v>
      </c>
      <c r="AI26" s="59">
        <f t="shared" si="2"/>
        <v>4.4183095614320216</v>
      </c>
      <c r="AJ26" s="59">
        <f t="shared" si="2"/>
        <v>4.4183095614320216</v>
      </c>
      <c r="AK26" s="59">
        <f t="shared" si="2"/>
        <v>4.4183095614320216</v>
      </c>
      <c r="AL26" s="59">
        <f t="shared" si="2"/>
        <v>4.4183095614320216</v>
      </c>
      <c r="AM26" s="59">
        <f t="shared" si="2"/>
        <v>4.4183095614320216</v>
      </c>
      <c r="AN26" s="59">
        <f t="shared" si="2"/>
        <v>4.4183095614320216</v>
      </c>
      <c r="AO26" s="59">
        <f t="shared" si="2"/>
        <v>4.4183095614320216</v>
      </c>
      <c r="AP26" s="59">
        <f t="shared" si="2"/>
        <v>4.4183095614320216</v>
      </c>
      <c r="AQ26" s="59">
        <f t="shared" si="2"/>
        <v>4.4183095614320216</v>
      </c>
      <c r="AR26" s="59">
        <f t="shared" si="2"/>
        <v>4.4183095614320216</v>
      </c>
      <c r="AS26" s="59">
        <f t="shared" si="2"/>
        <v>4.4183095614320216</v>
      </c>
      <c r="AT26" s="59">
        <f t="shared" si="2"/>
        <v>4.4183095614320216</v>
      </c>
      <c r="AU26" s="59">
        <f t="shared" si="2"/>
        <v>4.4183095614320216</v>
      </c>
      <c r="AV26" s="59">
        <f t="shared" si="2"/>
        <v>4.4183095614320216</v>
      </c>
      <c r="AW26" s="59">
        <f t="shared" si="2"/>
        <v>4.4183095614320216</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-1.5621600000000002</v>
      </c>
      <c r="F28" s="34">
        <f t="shared" ref="F28:AW28" si="4">F26*F27</f>
        <v>-1.11132528650175</v>
      </c>
      <c r="G28" s="34">
        <f t="shared" si="4"/>
        <v>-0.66296915484311025</v>
      </c>
      <c r="H28" s="34">
        <f t="shared" si="4"/>
        <v>-0.20226398405537083</v>
      </c>
      <c r="I28" s="34">
        <f t="shared" si="4"/>
        <v>0.21500462311497071</v>
      </c>
      <c r="J28" s="34">
        <f t="shared" si="4"/>
        <v>0.58665445884392864</v>
      </c>
      <c r="K28" s="34">
        <f t="shared" si="4"/>
        <v>0.92139568973594099</v>
      </c>
      <c r="L28" s="34">
        <f t="shared" si="4"/>
        <v>1.2291287049893771</v>
      </c>
      <c r="M28" s="34">
        <f t="shared" si="4"/>
        <v>2.9559460617001427</v>
      </c>
      <c r="N28" s="34">
        <f t="shared" si="4"/>
        <v>3.0518004774191816</v>
      </c>
      <c r="O28" s="34">
        <f t="shared" si="4"/>
        <v>3.137412082333233</v>
      </c>
      <c r="P28" s="34">
        <f t="shared" si="4"/>
        <v>3.2142923781562787</v>
      </c>
      <c r="Q28" s="34">
        <f t="shared" si="4"/>
        <v>3.2806069124791502</v>
      </c>
      <c r="R28" s="34">
        <f t="shared" si="4"/>
        <v>3.3362709385989486</v>
      </c>
      <c r="S28" s="34">
        <f t="shared" si="4"/>
        <v>3.3830095312284039</v>
      </c>
      <c r="T28" s="34">
        <f t="shared" si="4"/>
        <v>3.4197816902784406</v>
      </c>
      <c r="U28" s="34">
        <f t="shared" si="4"/>
        <v>3.4516326775836563</v>
      </c>
      <c r="V28" s="34">
        <f t="shared" si="4"/>
        <v>3.4758190520700349</v>
      </c>
      <c r="W28" s="34">
        <f t="shared" si="4"/>
        <v>3.4948575121694376</v>
      </c>
      <c r="X28" s="34">
        <f t="shared" si="4"/>
        <v>3.508786994989157</v>
      </c>
      <c r="Y28" s="34">
        <f t="shared" si="4"/>
        <v>3.5176357197057948</v>
      </c>
      <c r="Z28" s="34">
        <f t="shared" si="4"/>
        <v>3.5243585902065315</v>
      </c>
      <c r="AA28" s="34">
        <f t="shared" si="4"/>
        <v>3.5291294663802497</v>
      </c>
      <c r="AB28" s="34">
        <f t="shared" si="4"/>
        <v>3.5328303170884823</v>
      </c>
      <c r="AC28" s="34">
        <f t="shared" si="4"/>
        <v>3.5341849218732713</v>
      </c>
      <c r="AD28" s="34">
        <f t="shared" si="4"/>
        <v>3.5346476491456174</v>
      </c>
      <c r="AE28" s="34">
        <f t="shared" si="4"/>
        <v>3.5346476491456174</v>
      </c>
      <c r="AF28" s="34">
        <f t="shared" si="4"/>
        <v>3.5346476491456174</v>
      </c>
      <c r="AG28" s="34">
        <f t="shared" si="4"/>
        <v>3.5346476491456174</v>
      </c>
      <c r="AH28" s="34">
        <f t="shared" si="4"/>
        <v>3.5346476491456174</v>
      </c>
      <c r="AI28" s="34">
        <f t="shared" si="4"/>
        <v>3.5346476491456174</v>
      </c>
      <c r="AJ28" s="34">
        <f t="shared" si="4"/>
        <v>3.5346476491456174</v>
      </c>
      <c r="AK28" s="34">
        <f t="shared" si="4"/>
        <v>3.5346476491456174</v>
      </c>
      <c r="AL28" s="34">
        <f t="shared" si="4"/>
        <v>3.5346476491456174</v>
      </c>
      <c r="AM28" s="34">
        <f t="shared" si="4"/>
        <v>3.5346476491456174</v>
      </c>
      <c r="AN28" s="34">
        <f t="shared" si="4"/>
        <v>3.5346476491456174</v>
      </c>
      <c r="AO28" s="34">
        <f t="shared" si="4"/>
        <v>3.5346476491456174</v>
      </c>
      <c r="AP28" s="34">
        <f t="shared" si="4"/>
        <v>3.5346476491456174</v>
      </c>
      <c r="AQ28" s="34">
        <f t="shared" si="4"/>
        <v>3.5346476491456174</v>
      </c>
      <c r="AR28" s="34">
        <f t="shared" si="4"/>
        <v>3.5346476491456174</v>
      </c>
      <c r="AS28" s="34">
        <f t="shared" si="4"/>
        <v>3.5346476491456174</v>
      </c>
      <c r="AT28" s="34">
        <f t="shared" si="4"/>
        <v>3.5346476491456174</v>
      </c>
      <c r="AU28" s="34">
        <f t="shared" si="4"/>
        <v>3.5346476491456174</v>
      </c>
      <c r="AV28" s="34">
        <f t="shared" si="4"/>
        <v>3.5346476491456174</v>
      </c>
      <c r="AW28" s="34">
        <f t="shared" si="4"/>
        <v>3.5346476491456174</v>
      </c>
      <c r="AX28" s="34"/>
      <c r="AY28" s="34"/>
      <c r="AZ28" s="34"/>
      <c r="BA28" s="34"/>
      <c r="BB28" s="34"/>
      <c r="BC28" s="34"/>
      <c r="BD28" s="34"/>
    </row>
    <row r="29" spans="1:56" x14ac:dyDescent="0.3">
      <c r="A29" s="115"/>
      <c r="B29" s="9" t="s">
        <v>92</v>
      </c>
      <c r="C29" s="11" t="s">
        <v>44</v>
      </c>
      <c r="D29" s="9" t="s">
        <v>40</v>
      </c>
      <c r="E29" s="34">
        <f>E26-E28</f>
        <v>-0.39053999999999989</v>
      </c>
      <c r="F29" s="34">
        <f t="shared" ref="F29:AW29" si="5">F26-F28</f>
        <v>-0.27783132162543733</v>
      </c>
      <c r="G29" s="34">
        <f t="shared" si="5"/>
        <v>-0.16574228871077756</v>
      </c>
      <c r="H29" s="34">
        <f t="shared" si="5"/>
        <v>-5.0565996013842707E-2</v>
      </c>
      <c r="I29" s="34">
        <f t="shared" si="5"/>
        <v>5.3751155778742676E-2</v>
      </c>
      <c r="J29" s="34">
        <f t="shared" si="5"/>
        <v>0.1466636147109821</v>
      </c>
      <c r="K29" s="34">
        <f t="shared" si="5"/>
        <v>0.23034892243398519</v>
      </c>
      <c r="L29" s="34">
        <f t="shared" si="5"/>
        <v>0.30728217624734411</v>
      </c>
      <c r="M29" s="34">
        <f t="shared" si="5"/>
        <v>0.73898651542503568</v>
      </c>
      <c r="N29" s="34">
        <f t="shared" si="5"/>
        <v>0.7629501193547954</v>
      </c>
      <c r="O29" s="34">
        <f t="shared" si="5"/>
        <v>0.7843530205833078</v>
      </c>
      <c r="P29" s="34">
        <f t="shared" si="5"/>
        <v>0.80357309453906955</v>
      </c>
      <c r="Q29" s="34">
        <f t="shared" si="5"/>
        <v>0.8201517281197872</v>
      </c>
      <c r="R29" s="34">
        <f t="shared" si="5"/>
        <v>0.83406773464973671</v>
      </c>
      <c r="S29" s="34">
        <f t="shared" si="5"/>
        <v>0.84575238280710074</v>
      </c>
      <c r="T29" s="34">
        <f t="shared" si="5"/>
        <v>0.85494542256960981</v>
      </c>
      <c r="U29" s="34">
        <f t="shared" si="5"/>
        <v>0.86290816939591375</v>
      </c>
      <c r="V29" s="34">
        <f t="shared" si="5"/>
        <v>0.86895476301750829</v>
      </c>
      <c r="W29" s="34">
        <f t="shared" si="5"/>
        <v>0.8737143780423593</v>
      </c>
      <c r="X29" s="34">
        <f t="shared" si="5"/>
        <v>0.87719674874728915</v>
      </c>
      <c r="Y29" s="34">
        <f t="shared" si="5"/>
        <v>0.87940892992644848</v>
      </c>
      <c r="Z29" s="34">
        <f t="shared" si="5"/>
        <v>0.88108964755163255</v>
      </c>
      <c r="AA29" s="34">
        <f t="shared" si="5"/>
        <v>0.88228236659506232</v>
      </c>
      <c r="AB29" s="34">
        <f t="shared" si="5"/>
        <v>0.88320757927212057</v>
      </c>
      <c r="AC29" s="34">
        <f t="shared" si="5"/>
        <v>0.88354623046831771</v>
      </c>
      <c r="AD29" s="34">
        <f t="shared" si="5"/>
        <v>0.88366191228640423</v>
      </c>
      <c r="AE29" s="34">
        <f t="shared" si="5"/>
        <v>0.88366191228640423</v>
      </c>
      <c r="AF29" s="34">
        <f t="shared" si="5"/>
        <v>0.88366191228640423</v>
      </c>
      <c r="AG29" s="34">
        <f t="shared" si="5"/>
        <v>0.88366191228640423</v>
      </c>
      <c r="AH29" s="34">
        <f t="shared" si="5"/>
        <v>0.88366191228640423</v>
      </c>
      <c r="AI29" s="34">
        <f t="shared" si="5"/>
        <v>0.88366191228640423</v>
      </c>
      <c r="AJ29" s="34">
        <f t="shared" si="5"/>
        <v>0.88366191228640423</v>
      </c>
      <c r="AK29" s="34">
        <f t="shared" si="5"/>
        <v>0.88366191228640423</v>
      </c>
      <c r="AL29" s="34">
        <f t="shared" si="5"/>
        <v>0.88366191228640423</v>
      </c>
      <c r="AM29" s="34">
        <f t="shared" si="5"/>
        <v>0.88366191228640423</v>
      </c>
      <c r="AN29" s="34">
        <f t="shared" si="5"/>
        <v>0.88366191228640423</v>
      </c>
      <c r="AO29" s="34">
        <f t="shared" si="5"/>
        <v>0.88366191228640423</v>
      </c>
      <c r="AP29" s="34">
        <f t="shared" si="5"/>
        <v>0.88366191228640423</v>
      </c>
      <c r="AQ29" s="34">
        <f t="shared" si="5"/>
        <v>0.88366191228640423</v>
      </c>
      <c r="AR29" s="34">
        <f t="shared" si="5"/>
        <v>0.88366191228640423</v>
      </c>
      <c r="AS29" s="34">
        <f t="shared" si="5"/>
        <v>0.88366191228640423</v>
      </c>
      <c r="AT29" s="34">
        <f t="shared" si="5"/>
        <v>0.88366191228640423</v>
      </c>
      <c r="AU29" s="34">
        <f t="shared" si="5"/>
        <v>0.88366191228640423</v>
      </c>
      <c r="AV29" s="34">
        <f t="shared" si="5"/>
        <v>0.88366191228640423</v>
      </c>
      <c r="AW29" s="34">
        <f t="shared" si="5"/>
        <v>0.88366191228640423</v>
      </c>
      <c r="AX29" s="34"/>
      <c r="AY29" s="34"/>
      <c r="AZ29" s="34"/>
      <c r="BA29" s="34"/>
      <c r="BB29" s="34"/>
      <c r="BC29" s="34"/>
      <c r="BD29" s="34"/>
    </row>
    <row r="30" spans="1:56" ht="16.5" hidden="1" customHeight="1" outlineLevel="1" x14ac:dyDescent="0.35">
      <c r="A30" s="115"/>
      <c r="B30" s="9" t="s">
        <v>1</v>
      </c>
      <c r="C30" s="11" t="s">
        <v>53</v>
      </c>
      <c r="D30" s="9" t="s">
        <v>40</v>
      </c>
      <c r="F30" s="34">
        <f>$E$28/'Fixed data'!$C$7</f>
        <v>-3.4714666666666671E-2</v>
      </c>
      <c r="G30" s="34">
        <f>$E$28/'Fixed data'!$C$7</f>
        <v>-3.4714666666666671E-2</v>
      </c>
      <c r="H30" s="34">
        <f>$E$28/'Fixed data'!$C$7</f>
        <v>-3.4714666666666671E-2</v>
      </c>
      <c r="I30" s="34">
        <f>$E$28/'Fixed data'!$C$7</f>
        <v>-3.4714666666666671E-2</v>
      </c>
      <c r="J30" s="34">
        <f>$E$28/'Fixed data'!$C$7</f>
        <v>-3.4714666666666671E-2</v>
      </c>
      <c r="K30" s="34">
        <f>$E$28/'Fixed data'!$C$7</f>
        <v>-3.4714666666666671E-2</v>
      </c>
      <c r="L30" s="34">
        <f>$E$28/'Fixed data'!$C$7</f>
        <v>-3.4714666666666671E-2</v>
      </c>
      <c r="M30" s="34">
        <f>$E$28/'Fixed data'!$C$7</f>
        <v>-3.4714666666666671E-2</v>
      </c>
      <c r="N30" s="34">
        <f>$E$28/'Fixed data'!$C$7</f>
        <v>-3.4714666666666671E-2</v>
      </c>
      <c r="O30" s="34">
        <f>$E$28/'Fixed data'!$C$7</f>
        <v>-3.4714666666666671E-2</v>
      </c>
      <c r="P30" s="34">
        <f>$E$28/'Fixed data'!$C$7</f>
        <v>-3.4714666666666671E-2</v>
      </c>
      <c r="Q30" s="34">
        <f>$E$28/'Fixed data'!$C$7</f>
        <v>-3.4714666666666671E-2</v>
      </c>
      <c r="R30" s="34">
        <f>$E$28/'Fixed data'!$C$7</f>
        <v>-3.4714666666666671E-2</v>
      </c>
      <c r="S30" s="34">
        <f>$E$28/'Fixed data'!$C$7</f>
        <v>-3.4714666666666671E-2</v>
      </c>
      <c r="T30" s="34">
        <f>$E$28/'Fixed data'!$C$7</f>
        <v>-3.4714666666666671E-2</v>
      </c>
      <c r="U30" s="34">
        <f>$E$28/'Fixed data'!$C$7</f>
        <v>-3.4714666666666671E-2</v>
      </c>
      <c r="V30" s="34">
        <f>$E$28/'Fixed data'!$C$7</f>
        <v>-3.4714666666666671E-2</v>
      </c>
      <c r="W30" s="34">
        <f>$E$28/'Fixed data'!$C$7</f>
        <v>-3.4714666666666671E-2</v>
      </c>
      <c r="X30" s="34">
        <f>$E$28/'Fixed data'!$C$7</f>
        <v>-3.4714666666666671E-2</v>
      </c>
      <c r="Y30" s="34">
        <f>$E$28/'Fixed data'!$C$7</f>
        <v>-3.4714666666666671E-2</v>
      </c>
      <c r="Z30" s="34">
        <f>$E$28/'Fixed data'!$C$7</f>
        <v>-3.4714666666666671E-2</v>
      </c>
      <c r="AA30" s="34">
        <f>$E$28/'Fixed data'!$C$7</f>
        <v>-3.4714666666666671E-2</v>
      </c>
      <c r="AB30" s="34">
        <f>$E$28/'Fixed data'!$C$7</f>
        <v>-3.4714666666666671E-2</v>
      </c>
      <c r="AC30" s="34">
        <f>$E$28/'Fixed data'!$C$7</f>
        <v>-3.4714666666666671E-2</v>
      </c>
      <c r="AD30" s="34">
        <f>$E$28/'Fixed data'!$C$7</f>
        <v>-3.4714666666666671E-2</v>
      </c>
      <c r="AE30" s="34">
        <f>$E$28/'Fixed data'!$C$7</f>
        <v>-3.4714666666666671E-2</v>
      </c>
      <c r="AF30" s="34">
        <f>$E$28/'Fixed data'!$C$7</f>
        <v>-3.4714666666666671E-2</v>
      </c>
      <c r="AG30" s="34">
        <f>$E$28/'Fixed data'!$C$7</f>
        <v>-3.4714666666666671E-2</v>
      </c>
      <c r="AH30" s="34">
        <f>$E$28/'Fixed data'!$C$7</f>
        <v>-3.4714666666666671E-2</v>
      </c>
      <c r="AI30" s="34">
        <f>$E$28/'Fixed data'!$C$7</f>
        <v>-3.4714666666666671E-2</v>
      </c>
      <c r="AJ30" s="34">
        <f>$E$28/'Fixed data'!$C$7</f>
        <v>-3.4714666666666671E-2</v>
      </c>
      <c r="AK30" s="34">
        <f>$E$28/'Fixed data'!$C$7</f>
        <v>-3.4714666666666671E-2</v>
      </c>
      <c r="AL30" s="34">
        <f>$E$28/'Fixed data'!$C$7</f>
        <v>-3.4714666666666671E-2</v>
      </c>
      <c r="AM30" s="34">
        <f>$E$28/'Fixed data'!$C$7</f>
        <v>-3.4714666666666671E-2</v>
      </c>
      <c r="AN30" s="34">
        <f>$E$28/'Fixed data'!$C$7</f>
        <v>-3.4714666666666671E-2</v>
      </c>
      <c r="AO30" s="34">
        <f>$E$28/'Fixed data'!$C$7</f>
        <v>-3.4714666666666671E-2</v>
      </c>
      <c r="AP30" s="34">
        <f>$E$28/'Fixed data'!$C$7</f>
        <v>-3.4714666666666671E-2</v>
      </c>
      <c r="AQ30" s="34">
        <f>$E$28/'Fixed data'!$C$7</f>
        <v>-3.4714666666666671E-2</v>
      </c>
      <c r="AR30" s="34">
        <f>$E$28/'Fixed data'!$C$7</f>
        <v>-3.4714666666666671E-2</v>
      </c>
      <c r="AS30" s="34">
        <f>$E$28/'Fixed data'!$C$7</f>
        <v>-3.4714666666666671E-2</v>
      </c>
      <c r="AT30" s="34">
        <f>$E$28/'Fixed data'!$C$7</f>
        <v>-3.4714666666666671E-2</v>
      </c>
      <c r="AU30" s="34">
        <f>$E$28/'Fixed data'!$C$7</f>
        <v>-3.4714666666666671E-2</v>
      </c>
      <c r="AV30" s="34">
        <f>$E$28/'Fixed data'!$C$7</f>
        <v>-3.4714666666666671E-2</v>
      </c>
      <c r="AW30" s="34">
        <f>$E$28/'Fixed data'!$C$7</f>
        <v>-3.4714666666666671E-2</v>
      </c>
      <c r="AX30" s="34">
        <f>$E$28/'Fixed data'!$C$7</f>
        <v>-3.4714666666666671E-2</v>
      </c>
      <c r="AY30" s="34"/>
      <c r="AZ30" s="34"/>
      <c r="BA30" s="34"/>
      <c r="BB30" s="34"/>
      <c r="BC30" s="34"/>
      <c r="BD30" s="34"/>
    </row>
    <row r="31" spans="1:56" ht="16.5" hidden="1" customHeight="1" outlineLevel="1" x14ac:dyDescent="0.35">
      <c r="A31" s="115"/>
      <c r="B31" s="9" t="s">
        <v>2</v>
      </c>
      <c r="C31" s="11" t="s">
        <v>54</v>
      </c>
      <c r="D31" s="9" t="s">
        <v>40</v>
      </c>
      <c r="F31" s="34"/>
      <c r="G31" s="34">
        <f>$F$28/'Fixed data'!$C$7</f>
        <v>-2.4696117477816668E-2</v>
      </c>
      <c r="H31" s="34">
        <f>$F$28/'Fixed data'!$C$7</f>
        <v>-2.4696117477816668E-2</v>
      </c>
      <c r="I31" s="34">
        <f>$F$28/'Fixed data'!$C$7</f>
        <v>-2.4696117477816668E-2</v>
      </c>
      <c r="J31" s="34">
        <f>$F$28/'Fixed data'!$C$7</f>
        <v>-2.4696117477816668E-2</v>
      </c>
      <c r="K31" s="34">
        <f>$F$28/'Fixed data'!$C$7</f>
        <v>-2.4696117477816668E-2</v>
      </c>
      <c r="L31" s="34">
        <f>$F$28/'Fixed data'!$C$7</f>
        <v>-2.4696117477816668E-2</v>
      </c>
      <c r="M31" s="34">
        <f>$F$28/'Fixed data'!$C$7</f>
        <v>-2.4696117477816668E-2</v>
      </c>
      <c r="N31" s="34">
        <f>$F$28/'Fixed data'!$C$7</f>
        <v>-2.4696117477816668E-2</v>
      </c>
      <c r="O31" s="34">
        <f>$F$28/'Fixed data'!$C$7</f>
        <v>-2.4696117477816668E-2</v>
      </c>
      <c r="P31" s="34">
        <f>$F$28/'Fixed data'!$C$7</f>
        <v>-2.4696117477816668E-2</v>
      </c>
      <c r="Q31" s="34">
        <f>$F$28/'Fixed data'!$C$7</f>
        <v>-2.4696117477816668E-2</v>
      </c>
      <c r="R31" s="34">
        <f>$F$28/'Fixed data'!$C$7</f>
        <v>-2.4696117477816668E-2</v>
      </c>
      <c r="S31" s="34">
        <f>$F$28/'Fixed data'!$C$7</f>
        <v>-2.4696117477816668E-2</v>
      </c>
      <c r="T31" s="34">
        <f>$F$28/'Fixed data'!$C$7</f>
        <v>-2.4696117477816668E-2</v>
      </c>
      <c r="U31" s="34">
        <f>$F$28/'Fixed data'!$C$7</f>
        <v>-2.4696117477816668E-2</v>
      </c>
      <c r="V31" s="34">
        <f>$F$28/'Fixed data'!$C$7</f>
        <v>-2.4696117477816668E-2</v>
      </c>
      <c r="W31" s="34">
        <f>$F$28/'Fixed data'!$C$7</f>
        <v>-2.4696117477816668E-2</v>
      </c>
      <c r="X31" s="34">
        <f>$F$28/'Fixed data'!$C$7</f>
        <v>-2.4696117477816668E-2</v>
      </c>
      <c r="Y31" s="34">
        <f>$F$28/'Fixed data'!$C$7</f>
        <v>-2.4696117477816668E-2</v>
      </c>
      <c r="Z31" s="34">
        <f>$F$28/'Fixed data'!$C$7</f>
        <v>-2.4696117477816668E-2</v>
      </c>
      <c r="AA31" s="34">
        <f>$F$28/'Fixed data'!$C$7</f>
        <v>-2.4696117477816668E-2</v>
      </c>
      <c r="AB31" s="34">
        <f>$F$28/'Fixed data'!$C$7</f>
        <v>-2.4696117477816668E-2</v>
      </c>
      <c r="AC31" s="34">
        <f>$F$28/'Fixed data'!$C$7</f>
        <v>-2.4696117477816668E-2</v>
      </c>
      <c r="AD31" s="34">
        <f>$F$28/'Fixed data'!$C$7</f>
        <v>-2.4696117477816668E-2</v>
      </c>
      <c r="AE31" s="34">
        <f>$F$28/'Fixed data'!$C$7</f>
        <v>-2.4696117477816668E-2</v>
      </c>
      <c r="AF31" s="34">
        <f>$F$28/'Fixed data'!$C$7</f>
        <v>-2.4696117477816668E-2</v>
      </c>
      <c r="AG31" s="34">
        <f>$F$28/'Fixed data'!$C$7</f>
        <v>-2.4696117477816668E-2</v>
      </c>
      <c r="AH31" s="34">
        <f>$F$28/'Fixed data'!$C$7</f>
        <v>-2.4696117477816668E-2</v>
      </c>
      <c r="AI31" s="34">
        <f>$F$28/'Fixed data'!$C$7</f>
        <v>-2.4696117477816668E-2</v>
      </c>
      <c r="AJ31" s="34">
        <f>$F$28/'Fixed data'!$C$7</f>
        <v>-2.4696117477816668E-2</v>
      </c>
      <c r="AK31" s="34">
        <f>$F$28/'Fixed data'!$C$7</f>
        <v>-2.4696117477816668E-2</v>
      </c>
      <c r="AL31" s="34">
        <f>$F$28/'Fixed data'!$C$7</f>
        <v>-2.4696117477816668E-2</v>
      </c>
      <c r="AM31" s="34">
        <f>$F$28/'Fixed data'!$C$7</f>
        <v>-2.4696117477816668E-2</v>
      </c>
      <c r="AN31" s="34">
        <f>$F$28/'Fixed data'!$C$7</f>
        <v>-2.4696117477816668E-2</v>
      </c>
      <c r="AO31" s="34">
        <f>$F$28/'Fixed data'!$C$7</f>
        <v>-2.4696117477816668E-2</v>
      </c>
      <c r="AP31" s="34">
        <f>$F$28/'Fixed data'!$C$7</f>
        <v>-2.4696117477816668E-2</v>
      </c>
      <c r="AQ31" s="34">
        <f>$F$28/'Fixed data'!$C$7</f>
        <v>-2.4696117477816668E-2</v>
      </c>
      <c r="AR31" s="34">
        <f>$F$28/'Fixed data'!$C$7</f>
        <v>-2.4696117477816668E-2</v>
      </c>
      <c r="AS31" s="34">
        <f>$F$28/'Fixed data'!$C$7</f>
        <v>-2.4696117477816668E-2</v>
      </c>
      <c r="AT31" s="34">
        <f>$F$28/'Fixed data'!$C$7</f>
        <v>-2.4696117477816668E-2</v>
      </c>
      <c r="AU31" s="34">
        <f>$F$28/'Fixed data'!$C$7</f>
        <v>-2.4696117477816668E-2</v>
      </c>
      <c r="AV31" s="34">
        <f>$F$28/'Fixed data'!$C$7</f>
        <v>-2.4696117477816668E-2</v>
      </c>
      <c r="AW31" s="34">
        <f>$F$28/'Fixed data'!$C$7</f>
        <v>-2.4696117477816668E-2</v>
      </c>
      <c r="AX31" s="34">
        <f>$F$28/'Fixed data'!$C$7</f>
        <v>-2.4696117477816668E-2</v>
      </c>
      <c r="AY31" s="34">
        <f>$F$28/'Fixed data'!$C$7</f>
        <v>-2.4696117477816668E-2</v>
      </c>
      <c r="AZ31" s="34"/>
      <c r="BA31" s="34"/>
      <c r="BB31" s="34"/>
      <c r="BC31" s="34"/>
      <c r="BD31" s="34"/>
    </row>
    <row r="32" spans="1:56" ht="16.5" hidden="1" customHeight="1" outlineLevel="1" x14ac:dyDescent="0.35">
      <c r="A32" s="115"/>
      <c r="B32" s="9" t="s">
        <v>3</v>
      </c>
      <c r="C32" s="11" t="s">
        <v>55</v>
      </c>
      <c r="D32" s="9" t="s">
        <v>40</v>
      </c>
      <c r="F32" s="34"/>
      <c r="G32" s="34"/>
      <c r="H32" s="34">
        <f>$G$28/'Fixed data'!$C$7</f>
        <v>-1.4732647885402451E-2</v>
      </c>
      <c r="I32" s="34">
        <f>$G$28/'Fixed data'!$C$7</f>
        <v>-1.4732647885402451E-2</v>
      </c>
      <c r="J32" s="34">
        <f>$G$28/'Fixed data'!$C$7</f>
        <v>-1.4732647885402451E-2</v>
      </c>
      <c r="K32" s="34">
        <f>$G$28/'Fixed data'!$C$7</f>
        <v>-1.4732647885402451E-2</v>
      </c>
      <c r="L32" s="34">
        <f>$G$28/'Fixed data'!$C$7</f>
        <v>-1.4732647885402451E-2</v>
      </c>
      <c r="M32" s="34">
        <f>$G$28/'Fixed data'!$C$7</f>
        <v>-1.4732647885402451E-2</v>
      </c>
      <c r="N32" s="34">
        <f>$G$28/'Fixed data'!$C$7</f>
        <v>-1.4732647885402451E-2</v>
      </c>
      <c r="O32" s="34">
        <f>$G$28/'Fixed data'!$C$7</f>
        <v>-1.4732647885402451E-2</v>
      </c>
      <c r="P32" s="34">
        <f>$G$28/'Fixed data'!$C$7</f>
        <v>-1.4732647885402451E-2</v>
      </c>
      <c r="Q32" s="34">
        <f>$G$28/'Fixed data'!$C$7</f>
        <v>-1.4732647885402451E-2</v>
      </c>
      <c r="R32" s="34">
        <f>$G$28/'Fixed data'!$C$7</f>
        <v>-1.4732647885402451E-2</v>
      </c>
      <c r="S32" s="34">
        <f>$G$28/'Fixed data'!$C$7</f>
        <v>-1.4732647885402451E-2</v>
      </c>
      <c r="T32" s="34">
        <f>$G$28/'Fixed data'!$C$7</f>
        <v>-1.4732647885402451E-2</v>
      </c>
      <c r="U32" s="34">
        <f>$G$28/'Fixed data'!$C$7</f>
        <v>-1.4732647885402451E-2</v>
      </c>
      <c r="V32" s="34">
        <f>$G$28/'Fixed data'!$C$7</f>
        <v>-1.4732647885402451E-2</v>
      </c>
      <c r="W32" s="34">
        <f>$G$28/'Fixed data'!$C$7</f>
        <v>-1.4732647885402451E-2</v>
      </c>
      <c r="X32" s="34">
        <f>$G$28/'Fixed data'!$C$7</f>
        <v>-1.4732647885402451E-2</v>
      </c>
      <c r="Y32" s="34">
        <f>$G$28/'Fixed data'!$C$7</f>
        <v>-1.4732647885402451E-2</v>
      </c>
      <c r="Z32" s="34">
        <f>$G$28/'Fixed data'!$C$7</f>
        <v>-1.4732647885402451E-2</v>
      </c>
      <c r="AA32" s="34">
        <f>$G$28/'Fixed data'!$C$7</f>
        <v>-1.4732647885402451E-2</v>
      </c>
      <c r="AB32" s="34">
        <f>$G$28/'Fixed data'!$C$7</f>
        <v>-1.4732647885402451E-2</v>
      </c>
      <c r="AC32" s="34">
        <f>$G$28/'Fixed data'!$C$7</f>
        <v>-1.4732647885402451E-2</v>
      </c>
      <c r="AD32" s="34">
        <f>$G$28/'Fixed data'!$C$7</f>
        <v>-1.4732647885402451E-2</v>
      </c>
      <c r="AE32" s="34">
        <f>$G$28/'Fixed data'!$C$7</f>
        <v>-1.4732647885402451E-2</v>
      </c>
      <c r="AF32" s="34">
        <f>$G$28/'Fixed data'!$C$7</f>
        <v>-1.4732647885402451E-2</v>
      </c>
      <c r="AG32" s="34">
        <f>$G$28/'Fixed data'!$C$7</f>
        <v>-1.4732647885402451E-2</v>
      </c>
      <c r="AH32" s="34">
        <f>$G$28/'Fixed data'!$C$7</f>
        <v>-1.4732647885402451E-2</v>
      </c>
      <c r="AI32" s="34">
        <f>$G$28/'Fixed data'!$C$7</f>
        <v>-1.4732647885402451E-2</v>
      </c>
      <c r="AJ32" s="34">
        <f>$G$28/'Fixed data'!$C$7</f>
        <v>-1.4732647885402451E-2</v>
      </c>
      <c r="AK32" s="34">
        <f>$G$28/'Fixed data'!$C$7</f>
        <v>-1.4732647885402451E-2</v>
      </c>
      <c r="AL32" s="34">
        <f>$G$28/'Fixed data'!$C$7</f>
        <v>-1.4732647885402451E-2</v>
      </c>
      <c r="AM32" s="34">
        <f>$G$28/'Fixed data'!$C$7</f>
        <v>-1.4732647885402451E-2</v>
      </c>
      <c r="AN32" s="34">
        <f>$G$28/'Fixed data'!$C$7</f>
        <v>-1.4732647885402451E-2</v>
      </c>
      <c r="AO32" s="34">
        <f>$G$28/'Fixed data'!$C$7</f>
        <v>-1.4732647885402451E-2</v>
      </c>
      <c r="AP32" s="34">
        <f>$G$28/'Fixed data'!$C$7</f>
        <v>-1.4732647885402451E-2</v>
      </c>
      <c r="AQ32" s="34">
        <f>$G$28/'Fixed data'!$C$7</f>
        <v>-1.4732647885402451E-2</v>
      </c>
      <c r="AR32" s="34">
        <f>$G$28/'Fixed data'!$C$7</f>
        <v>-1.4732647885402451E-2</v>
      </c>
      <c r="AS32" s="34">
        <f>$G$28/'Fixed data'!$C$7</f>
        <v>-1.4732647885402451E-2</v>
      </c>
      <c r="AT32" s="34">
        <f>$G$28/'Fixed data'!$C$7</f>
        <v>-1.4732647885402451E-2</v>
      </c>
      <c r="AU32" s="34">
        <f>$G$28/'Fixed data'!$C$7</f>
        <v>-1.4732647885402451E-2</v>
      </c>
      <c r="AV32" s="34">
        <f>$G$28/'Fixed data'!$C$7</f>
        <v>-1.4732647885402451E-2</v>
      </c>
      <c r="AW32" s="34">
        <f>$G$28/'Fixed data'!$C$7</f>
        <v>-1.4732647885402451E-2</v>
      </c>
      <c r="AX32" s="34">
        <f>$G$28/'Fixed data'!$C$7</f>
        <v>-1.4732647885402451E-2</v>
      </c>
      <c r="AY32" s="34">
        <f>$G$28/'Fixed data'!$C$7</f>
        <v>-1.4732647885402451E-2</v>
      </c>
      <c r="AZ32" s="34">
        <f>$G$28/'Fixed data'!$C$7</f>
        <v>-1.4732647885402451E-2</v>
      </c>
      <c r="BA32" s="34"/>
      <c r="BB32" s="34"/>
      <c r="BC32" s="34"/>
      <c r="BD32" s="34"/>
    </row>
    <row r="33" spans="1:57" ht="16.5" hidden="1" customHeight="1" outlineLevel="1" x14ac:dyDescent="0.35">
      <c r="A33" s="115"/>
      <c r="B33" s="9" t="s">
        <v>4</v>
      </c>
      <c r="C33" s="11" t="s">
        <v>56</v>
      </c>
      <c r="D33" s="9" t="s">
        <v>40</v>
      </c>
      <c r="F33" s="34"/>
      <c r="G33" s="34"/>
      <c r="H33" s="34"/>
      <c r="I33" s="34">
        <f>$H$28/'Fixed data'!$C$7</f>
        <v>-4.4947552012304624E-3</v>
      </c>
      <c r="J33" s="34">
        <f>$H$28/'Fixed data'!$C$7</f>
        <v>-4.4947552012304624E-3</v>
      </c>
      <c r="K33" s="34">
        <f>$H$28/'Fixed data'!$C$7</f>
        <v>-4.4947552012304624E-3</v>
      </c>
      <c r="L33" s="34">
        <f>$H$28/'Fixed data'!$C$7</f>
        <v>-4.4947552012304624E-3</v>
      </c>
      <c r="M33" s="34">
        <f>$H$28/'Fixed data'!$C$7</f>
        <v>-4.4947552012304624E-3</v>
      </c>
      <c r="N33" s="34">
        <f>$H$28/'Fixed data'!$C$7</f>
        <v>-4.4947552012304624E-3</v>
      </c>
      <c r="O33" s="34">
        <f>$H$28/'Fixed data'!$C$7</f>
        <v>-4.4947552012304624E-3</v>
      </c>
      <c r="P33" s="34">
        <f>$H$28/'Fixed data'!$C$7</f>
        <v>-4.4947552012304624E-3</v>
      </c>
      <c r="Q33" s="34">
        <f>$H$28/'Fixed data'!$C$7</f>
        <v>-4.4947552012304624E-3</v>
      </c>
      <c r="R33" s="34">
        <f>$H$28/'Fixed data'!$C$7</f>
        <v>-4.4947552012304624E-3</v>
      </c>
      <c r="S33" s="34">
        <f>$H$28/'Fixed data'!$C$7</f>
        <v>-4.4947552012304624E-3</v>
      </c>
      <c r="T33" s="34">
        <f>$H$28/'Fixed data'!$C$7</f>
        <v>-4.4947552012304624E-3</v>
      </c>
      <c r="U33" s="34">
        <f>$H$28/'Fixed data'!$C$7</f>
        <v>-4.4947552012304624E-3</v>
      </c>
      <c r="V33" s="34">
        <f>$H$28/'Fixed data'!$C$7</f>
        <v>-4.4947552012304624E-3</v>
      </c>
      <c r="W33" s="34">
        <f>$H$28/'Fixed data'!$C$7</f>
        <v>-4.4947552012304624E-3</v>
      </c>
      <c r="X33" s="34">
        <f>$H$28/'Fixed data'!$C$7</f>
        <v>-4.4947552012304624E-3</v>
      </c>
      <c r="Y33" s="34">
        <f>$H$28/'Fixed data'!$C$7</f>
        <v>-4.4947552012304624E-3</v>
      </c>
      <c r="Z33" s="34">
        <f>$H$28/'Fixed data'!$C$7</f>
        <v>-4.4947552012304624E-3</v>
      </c>
      <c r="AA33" s="34">
        <f>$H$28/'Fixed data'!$C$7</f>
        <v>-4.4947552012304624E-3</v>
      </c>
      <c r="AB33" s="34">
        <f>$H$28/'Fixed data'!$C$7</f>
        <v>-4.4947552012304624E-3</v>
      </c>
      <c r="AC33" s="34">
        <f>$H$28/'Fixed data'!$C$7</f>
        <v>-4.4947552012304624E-3</v>
      </c>
      <c r="AD33" s="34">
        <f>$H$28/'Fixed data'!$C$7</f>
        <v>-4.4947552012304624E-3</v>
      </c>
      <c r="AE33" s="34">
        <f>$H$28/'Fixed data'!$C$7</f>
        <v>-4.4947552012304624E-3</v>
      </c>
      <c r="AF33" s="34">
        <f>$H$28/'Fixed data'!$C$7</f>
        <v>-4.4947552012304624E-3</v>
      </c>
      <c r="AG33" s="34">
        <f>$H$28/'Fixed data'!$C$7</f>
        <v>-4.4947552012304624E-3</v>
      </c>
      <c r="AH33" s="34">
        <f>$H$28/'Fixed data'!$C$7</f>
        <v>-4.4947552012304624E-3</v>
      </c>
      <c r="AI33" s="34">
        <f>$H$28/'Fixed data'!$C$7</f>
        <v>-4.4947552012304624E-3</v>
      </c>
      <c r="AJ33" s="34">
        <f>$H$28/'Fixed data'!$C$7</f>
        <v>-4.4947552012304624E-3</v>
      </c>
      <c r="AK33" s="34">
        <f>$H$28/'Fixed data'!$C$7</f>
        <v>-4.4947552012304624E-3</v>
      </c>
      <c r="AL33" s="34">
        <f>$H$28/'Fixed data'!$C$7</f>
        <v>-4.4947552012304624E-3</v>
      </c>
      <c r="AM33" s="34">
        <f>$H$28/'Fixed data'!$C$7</f>
        <v>-4.4947552012304624E-3</v>
      </c>
      <c r="AN33" s="34">
        <f>$H$28/'Fixed data'!$C$7</f>
        <v>-4.4947552012304624E-3</v>
      </c>
      <c r="AO33" s="34">
        <f>$H$28/'Fixed data'!$C$7</f>
        <v>-4.4947552012304624E-3</v>
      </c>
      <c r="AP33" s="34">
        <f>$H$28/'Fixed data'!$C$7</f>
        <v>-4.4947552012304624E-3</v>
      </c>
      <c r="AQ33" s="34">
        <f>$H$28/'Fixed data'!$C$7</f>
        <v>-4.4947552012304624E-3</v>
      </c>
      <c r="AR33" s="34">
        <f>$H$28/'Fixed data'!$C$7</f>
        <v>-4.4947552012304624E-3</v>
      </c>
      <c r="AS33" s="34">
        <f>$H$28/'Fixed data'!$C$7</f>
        <v>-4.4947552012304624E-3</v>
      </c>
      <c r="AT33" s="34">
        <f>$H$28/'Fixed data'!$C$7</f>
        <v>-4.4947552012304624E-3</v>
      </c>
      <c r="AU33" s="34">
        <f>$H$28/'Fixed data'!$C$7</f>
        <v>-4.4947552012304624E-3</v>
      </c>
      <c r="AV33" s="34">
        <f>$H$28/'Fixed data'!$C$7</f>
        <v>-4.4947552012304624E-3</v>
      </c>
      <c r="AW33" s="34">
        <f>$H$28/'Fixed data'!$C$7</f>
        <v>-4.4947552012304624E-3</v>
      </c>
      <c r="AX33" s="34">
        <f>$H$28/'Fixed data'!$C$7</f>
        <v>-4.4947552012304624E-3</v>
      </c>
      <c r="AY33" s="34">
        <f>$H$28/'Fixed data'!$C$7</f>
        <v>-4.4947552012304624E-3</v>
      </c>
      <c r="AZ33" s="34">
        <f>$H$28/'Fixed data'!$C$7</f>
        <v>-4.4947552012304624E-3</v>
      </c>
      <c r="BA33" s="34">
        <f>$H$28/'Fixed data'!$C$7</f>
        <v>-4.4947552012304624E-3</v>
      </c>
      <c r="BB33" s="34"/>
      <c r="BC33" s="34"/>
      <c r="BD33" s="34"/>
    </row>
    <row r="34" spans="1:57" ht="16.5" hidden="1" customHeight="1" outlineLevel="1" x14ac:dyDescent="0.35">
      <c r="A34" s="115"/>
      <c r="B34" s="9" t="s">
        <v>5</v>
      </c>
      <c r="C34" s="11" t="s">
        <v>57</v>
      </c>
      <c r="D34" s="9" t="s">
        <v>40</v>
      </c>
      <c r="F34" s="34"/>
      <c r="G34" s="34"/>
      <c r="H34" s="34"/>
      <c r="I34" s="34"/>
      <c r="J34" s="34">
        <f>$I$28/'Fixed data'!$C$7</f>
        <v>4.7778805136660159E-3</v>
      </c>
      <c r="K34" s="34">
        <f>$I$28/'Fixed data'!$C$7</f>
        <v>4.7778805136660159E-3</v>
      </c>
      <c r="L34" s="34">
        <f>$I$28/'Fixed data'!$C$7</f>
        <v>4.7778805136660159E-3</v>
      </c>
      <c r="M34" s="34">
        <f>$I$28/'Fixed data'!$C$7</f>
        <v>4.7778805136660159E-3</v>
      </c>
      <c r="N34" s="34">
        <f>$I$28/'Fixed data'!$C$7</f>
        <v>4.7778805136660159E-3</v>
      </c>
      <c r="O34" s="34">
        <f>$I$28/'Fixed data'!$C$7</f>
        <v>4.7778805136660159E-3</v>
      </c>
      <c r="P34" s="34">
        <f>$I$28/'Fixed data'!$C$7</f>
        <v>4.7778805136660159E-3</v>
      </c>
      <c r="Q34" s="34">
        <f>$I$28/'Fixed data'!$C$7</f>
        <v>4.7778805136660159E-3</v>
      </c>
      <c r="R34" s="34">
        <f>$I$28/'Fixed data'!$C$7</f>
        <v>4.7778805136660159E-3</v>
      </c>
      <c r="S34" s="34">
        <f>$I$28/'Fixed data'!$C$7</f>
        <v>4.7778805136660159E-3</v>
      </c>
      <c r="T34" s="34">
        <f>$I$28/'Fixed data'!$C$7</f>
        <v>4.7778805136660159E-3</v>
      </c>
      <c r="U34" s="34">
        <f>$I$28/'Fixed data'!$C$7</f>
        <v>4.7778805136660159E-3</v>
      </c>
      <c r="V34" s="34">
        <f>$I$28/'Fixed data'!$C$7</f>
        <v>4.7778805136660159E-3</v>
      </c>
      <c r="W34" s="34">
        <f>$I$28/'Fixed data'!$C$7</f>
        <v>4.7778805136660159E-3</v>
      </c>
      <c r="X34" s="34">
        <f>$I$28/'Fixed data'!$C$7</f>
        <v>4.7778805136660159E-3</v>
      </c>
      <c r="Y34" s="34">
        <f>$I$28/'Fixed data'!$C$7</f>
        <v>4.7778805136660159E-3</v>
      </c>
      <c r="Z34" s="34">
        <f>$I$28/'Fixed data'!$C$7</f>
        <v>4.7778805136660159E-3</v>
      </c>
      <c r="AA34" s="34">
        <f>$I$28/'Fixed data'!$C$7</f>
        <v>4.7778805136660159E-3</v>
      </c>
      <c r="AB34" s="34">
        <f>$I$28/'Fixed data'!$C$7</f>
        <v>4.7778805136660159E-3</v>
      </c>
      <c r="AC34" s="34">
        <f>$I$28/'Fixed data'!$C$7</f>
        <v>4.7778805136660159E-3</v>
      </c>
      <c r="AD34" s="34">
        <f>$I$28/'Fixed data'!$C$7</f>
        <v>4.7778805136660159E-3</v>
      </c>
      <c r="AE34" s="34">
        <f>$I$28/'Fixed data'!$C$7</f>
        <v>4.7778805136660159E-3</v>
      </c>
      <c r="AF34" s="34">
        <f>$I$28/'Fixed data'!$C$7</f>
        <v>4.7778805136660159E-3</v>
      </c>
      <c r="AG34" s="34">
        <f>$I$28/'Fixed data'!$C$7</f>
        <v>4.7778805136660159E-3</v>
      </c>
      <c r="AH34" s="34">
        <f>$I$28/'Fixed data'!$C$7</f>
        <v>4.7778805136660159E-3</v>
      </c>
      <c r="AI34" s="34">
        <f>$I$28/'Fixed data'!$C$7</f>
        <v>4.7778805136660159E-3</v>
      </c>
      <c r="AJ34" s="34">
        <f>$I$28/'Fixed data'!$C$7</f>
        <v>4.7778805136660159E-3</v>
      </c>
      <c r="AK34" s="34">
        <f>$I$28/'Fixed data'!$C$7</f>
        <v>4.7778805136660159E-3</v>
      </c>
      <c r="AL34" s="34">
        <f>$I$28/'Fixed data'!$C$7</f>
        <v>4.7778805136660159E-3</v>
      </c>
      <c r="AM34" s="34">
        <f>$I$28/'Fixed data'!$C$7</f>
        <v>4.7778805136660159E-3</v>
      </c>
      <c r="AN34" s="34">
        <f>$I$28/'Fixed data'!$C$7</f>
        <v>4.7778805136660159E-3</v>
      </c>
      <c r="AO34" s="34">
        <f>$I$28/'Fixed data'!$C$7</f>
        <v>4.7778805136660159E-3</v>
      </c>
      <c r="AP34" s="34">
        <f>$I$28/'Fixed data'!$C$7</f>
        <v>4.7778805136660159E-3</v>
      </c>
      <c r="AQ34" s="34">
        <f>$I$28/'Fixed data'!$C$7</f>
        <v>4.7778805136660159E-3</v>
      </c>
      <c r="AR34" s="34">
        <f>$I$28/'Fixed data'!$C$7</f>
        <v>4.7778805136660159E-3</v>
      </c>
      <c r="AS34" s="34">
        <f>$I$28/'Fixed data'!$C$7</f>
        <v>4.7778805136660159E-3</v>
      </c>
      <c r="AT34" s="34">
        <f>$I$28/'Fixed data'!$C$7</f>
        <v>4.7778805136660159E-3</v>
      </c>
      <c r="AU34" s="34">
        <f>$I$28/'Fixed data'!$C$7</f>
        <v>4.7778805136660159E-3</v>
      </c>
      <c r="AV34" s="34">
        <f>$I$28/'Fixed data'!$C$7</f>
        <v>4.7778805136660159E-3</v>
      </c>
      <c r="AW34" s="34">
        <f>$I$28/'Fixed data'!$C$7</f>
        <v>4.7778805136660159E-3</v>
      </c>
      <c r="AX34" s="34">
        <f>$I$28/'Fixed data'!$C$7</f>
        <v>4.7778805136660159E-3</v>
      </c>
      <c r="AY34" s="34">
        <f>$I$28/'Fixed data'!$C$7</f>
        <v>4.7778805136660159E-3</v>
      </c>
      <c r="AZ34" s="34">
        <f>$I$28/'Fixed data'!$C$7</f>
        <v>4.7778805136660159E-3</v>
      </c>
      <c r="BA34" s="34">
        <f>$I$28/'Fixed data'!$C$7</f>
        <v>4.7778805136660159E-3</v>
      </c>
      <c r="BB34" s="34">
        <f>$I$28/'Fixed data'!$C$7</f>
        <v>4.7778805136660159E-3</v>
      </c>
      <c r="BC34" s="34"/>
      <c r="BD34" s="34"/>
    </row>
    <row r="35" spans="1:57" ht="16.5" hidden="1" customHeight="1" outlineLevel="1" x14ac:dyDescent="0.35">
      <c r="A35" s="115"/>
      <c r="B35" s="9" t="s">
        <v>6</v>
      </c>
      <c r="C35" s="11" t="s">
        <v>58</v>
      </c>
      <c r="D35" s="9" t="s">
        <v>40</v>
      </c>
      <c r="F35" s="34"/>
      <c r="G35" s="34"/>
      <c r="H35" s="34"/>
      <c r="I35" s="34"/>
      <c r="J35" s="34"/>
      <c r="K35" s="34">
        <f>$J$28/'Fixed data'!$C$7</f>
        <v>1.3036765752087303E-2</v>
      </c>
      <c r="L35" s="34">
        <f>$J$28/'Fixed data'!$C$7</f>
        <v>1.3036765752087303E-2</v>
      </c>
      <c r="M35" s="34">
        <f>$J$28/'Fixed data'!$C$7</f>
        <v>1.3036765752087303E-2</v>
      </c>
      <c r="N35" s="34">
        <f>$J$28/'Fixed data'!$C$7</f>
        <v>1.3036765752087303E-2</v>
      </c>
      <c r="O35" s="34">
        <f>$J$28/'Fixed data'!$C$7</f>
        <v>1.3036765752087303E-2</v>
      </c>
      <c r="P35" s="34">
        <f>$J$28/'Fixed data'!$C$7</f>
        <v>1.3036765752087303E-2</v>
      </c>
      <c r="Q35" s="34">
        <f>$J$28/'Fixed data'!$C$7</f>
        <v>1.3036765752087303E-2</v>
      </c>
      <c r="R35" s="34">
        <f>$J$28/'Fixed data'!$C$7</f>
        <v>1.3036765752087303E-2</v>
      </c>
      <c r="S35" s="34">
        <f>$J$28/'Fixed data'!$C$7</f>
        <v>1.3036765752087303E-2</v>
      </c>
      <c r="T35" s="34">
        <f>$J$28/'Fixed data'!$C$7</f>
        <v>1.3036765752087303E-2</v>
      </c>
      <c r="U35" s="34">
        <f>$J$28/'Fixed data'!$C$7</f>
        <v>1.3036765752087303E-2</v>
      </c>
      <c r="V35" s="34">
        <f>$J$28/'Fixed data'!$C$7</f>
        <v>1.3036765752087303E-2</v>
      </c>
      <c r="W35" s="34">
        <f>$J$28/'Fixed data'!$C$7</f>
        <v>1.3036765752087303E-2</v>
      </c>
      <c r="X35" s="34">
        <f>$J$28/'Fixed data'!$C$7</f>
        <v>1.3036765752087303E-2</v>
      </c>
      <c r="Y35" s="34">
        <f>$J$28/'Fixed data'!$C$7</f>
        <v>1.3036765752087303E-2</v>
      </c>
      <c r="Z35" s="34">
        <f>$J$28/'Fixed data'!$C$7</f>
        <v>1.3036765752087303E-2</v>
      </c>
      <c r="AA35" s="34">
        <f>$J$28/'Fixed data'!$C$7</f>
        <v>1.3036765752087303E-2</v>
      </c>
      <c r="AB35" s="34">
        <f>$J$28/'Fixed data'!$C$7</f>
        <v>1.3036765752087303E-2</v>
      </c>
      <c r="AC35" s="34">
        <f>$J$28/'Fixed data'!$C$7</f>
        <v>1.3036765752087303E-2</v>
      </c>
      <c r="AD35" s="34">
        <f>$J$28/'Fixed data'!$C$7</f>
        <v>1.3036765752087303E-2</v>
      </c>
      <c r="AE35" s="34">
        <f>$J$28/'Fixed data'!$C$7</f>
        <v>1.3036765752087303E-2</v>
      </c>
      <c r="AF35" s="34">
        <f>$J$28/'Fixed data'!$C$7</f>
        <v>1.3036765752087303E-2</v>
      </c>
      <c r="AG35" s="34">
        <f>$J$28/'Fixed data'!$C$7</f>
        <v>1.3036765752087303E-2</v>
      </c>
      <c r="AH35" s="34">
        <f>$J$28/'Fixed data'!$C$7</f>
        <v>1.3036765752087303E-2</v>
      </c>
      <c r="AI35" s="34">
        <f>$J$28/'Fixed data'!$C$7</f>
        <v>1.3036765752087303E-2</v>
      </c>
      <c r="AJ35" s="34">
        <f>$J$28/'Fixed data'!$C$7</f>
        <v>1.3036765752087303E-2</v>
      </c>
      <c r="AK35" s="34">
        <f>$J$28/'Fixed data'!$C$7</f>
        <v>1.3036765752087303E-2</v>
      </c>
      <c r="AL35" s="34">
        <f>$J$28/'Fixed data'!$C$7</f>
        <v>1.3036765752087303E-2</v>
      </c>
      <c r="AM35" s="34">
        <f>$J$28/'Fixed data'!$C$7</f>
        <v>1.3036765752087303E-2</v>
      </c>
      <c r="AN35" s="34">
        <f>$J$28/'Fixed data'!$C$7</f>
        <v>1.3036765752087303E-2</v>
      </c>
      <c r="AO35" s="34">
        <f>$J$28/'Fixed data'!$C$7</f>
        <v>1.3036765752087303E-2</v>
      </c>
      <c r="AP35" s="34">
        <f>$J$28/'Fixed data'!$C$7</f>
        <v>1.3036765752087303E-2</v>
      </c>
      <c r="AQ35" s="34">
        <f>$J$28/'Fixed data'!$C$7</f>
        <v>1.3036765752087303E-2</v>
      </c>
      <c r="AR35" s="34">
        <f>$J$28/'Fixed data'!$C$7</f>
        <v>1.3036765752087303E-2</v>
      </c>
      <c r="AS35" s="34">
        <f>$J$28/'Fixed data'!$C$7</f>
        <v>1.3036765752087303E-2</v>
      </c>
      <c r="AT35" s="34">
        <f>$J$28/'Fixed data'!$C$7</f>
        <v>1.3036765752087303E-2</v>
      </c>
      <c r="AU35" s="34">
        <f>$J$28/'Fixed data'!$C$7</f>
        <v>1.3036765752087303E-2</v>
      </c>
      <c r="AV35" s="34">
        <f>$J$28/'Fixed data'!$C$7</f>
        <v>1.3036765752087303E-2</v>
      </c>
      <c r="AW35" s="34">
        <f>$J$28/'Fixed data'!$C$7</f>
        <v>1.3036765752087303E-2</v>
      </c>
      <c r="AX35" s="34">
        <f>$J$28/'Fixed data'!$C$7</f>
        <v>1.3036765752087303E-2</v>
      </c>
      <c r="AY35" s="34">
        <f>$J$28/'Fixed data'!$C$7</f>
        <v>1.3036765752087303E-2</v>
      </c>
      <c r="AZ35" s="34">
        <f>$J$28/'Fixed data'!$C$7</f>
        <v>1.3036765752087303E-2</v>
      </c>
      <c r="BA35" s="34">
        <f>$J$28/'Fixed data'!$C$7</f>
        <v>1.3036765752087303E-2</v>
      </c>
      <c r="BB35" s="34">
        <f>$J$28/'Fixed data'!$C$7</f>
        <v>1.3036765752087303E-2</v>
      </c>
      <c r="BC35" s="34">
        <f>$J$28/'Fixed data'!$C$7</f>
        <v>1.3036765752087303E-2</v>
      </c>
      <c r="BD35" s="34"/>
    </row>
    <row r="36" spans="1:57" ht="16.5" hidden="1" customHeight="1" outlineLevel="1" x14ac:dyDescent="0.35">
      <c r="A36" s="115"/>
      <c r="B36" s="9" t="s">
        <v>32</v>
      </c>
      <c r="C36" s="11" t="s">
        <v>59</v>
      </c>
      <c r="D36" s="9" t="s">
        <v>40</v>
      </c>
      <c r="F36" s="34"/>
      <c r="G36" s="34"/>
      <c r="H36" s="34"/>
      <c r="I36" s="34"/>
      <c r="J36" s="34"/>
      <c r="K36" s="34"/>
      <c r="L36" s="34">
        <f>$K$28/'Fixed data'!$C$7</f>
        <v>2.0475459771909801E-2</v>
      </c>
      <c r="M36" s="34">
        <f>$K$28/'Fixed data'!$C$7</f>
        <v>2.0475459771909801E-2</v>
      </c>
      <c r="N36" s="34">
        <f>$K$28/'Fixed data'!$C$7</f>
        <v>2.0475459771909801E-2</v>
      </c>
      <c r="O36" s="34">
        <f>$K$28/'Fixed data'!$C$7</f>
        <v>2.0475459771909801E-2</v>
      </c>
      <c r="P36" s="34">
        <f>$K$28/'Fixed data'!$C$7</f>
        <v>2.0475459771909801E-2</v>
      </c>
      <c r="Q36" s="34">
        <f>$K$28/'Fixed data'!$C$7</f>
        <v>2.0475459771909801E-2</v>
      </c>
      <c r="R36" s="34">
        <f>$K$28/'Fixed data'!$C$7</f>
        <v>2.0475459771909801E-2</v>
      </c>
      <c r="S36" s="34">
        <f>$K$28/'Fixed data'!$C$7</f>
        <v>2.0475459771909801E-2</v>
      </c>
      <c r="T36" s="34">
        <f>$K$28/'Fixed data'!$C$7</f>
        <v>2.0475459771909801E-2</v>
      </c>
      <c r="U36" s="34">
        <f>$K$28/'Fixed data'!$C$7</f>
        <v>2.0475459771909801E-2</v>
      </c>
      <c r="V36" s="34">
        <f>$K$28/'Fixed data'!$C$7</f>
        <v>2.0475459771909801E-2</v>
      </c>
      <c r="W36" s="34">
        <f>$K$28/'Fixed data'!$C$7</f>
        <v>2.0475459771909801E-2</v>
      </c>
      <c r="X36" s="34">
        <f>$K$28/'Fixed data'!$C$7</f>
        <v>2.0475459771909801E-2</v>
      </c>
      <c r="Y36" s="34">
        <f>$K$28/'Fixed data'!$C$7</f>
        <v>2.0475459771909801E-2</v>
      </c>
      <c r="Z36" s="34">
        <f>$K$28/'Fixed data'!$C$7</f>
        <v>2.0475459771909801E-2</v>
      </c>
      <c r="AA36" s="34">
        <f>$K$28/'Fixed data'!$C$7</f>
        <v>2.0475459771909801E-2</v>
      </c>
      <c r="AB36" s="34">
        <f>$K$28/'Fixed data'!$C$7</f>
        <v>2.0475459771909801E-2</v>
      </c>
      <c r="AC36" s="34">
        <f>$K$28/'Fixed data'!$C$7</f>
        <v>2.0475459771909801E-2</v>
      </c>
      <c r="AD36" s="34">
        <f>$K$28/'Fixed data'!$C$7</f>
        <v>2.0475459771909801E-2</v>
      </c>
      <c r="AE36" s="34">
        <f>$K$28/'Fixed data'!$C$7</f>
        <v>2.0475459771909801E-2</v>
      </c>
      <c r="AF36" s="34">
        <f>$K$28/'Fixed data'!$C$7</f>
        <v>2.0475459771909801E-2</v>
      </c>
      <c r="AG36" s="34">
        <f>$K$28/'Fixed data'!$C$7</f>
        <v>2.0475459771909801E-2</v>
      </c>
      <c r="AH36" s="34">
        <f>$K$28/'Fixed data'!$C$7</f>
        <v>2.0475459771909801E-2</v>
      </c>
      <c r="AI36" s="34">
        <f>$K$28/'Fixed data'!$C$7</f>
        <v>2.0475459771909801E-2</v>
      </c>
      <c r="AJ36" s="34">
        <f>$K$28/'Fixed data'!$C$7</f>
        <v>2.0475459771909801E-2</v>
      </c>
      <c r="AK36" s="34">
        <f>$K$28/'Fixed data'!$C$7</f>
        <v>2.0475459771909801E-2</v>
      </c>
      <c r="AL36" s="34">
        <f>$K$28/'Fixed data'!$C$7</f>
        <v>2.0475459771909801E-2</v>
      </c>
      <c r="AM36" s="34">
        <f>$K$28/'Fixed data'!$C$7</f>
        <v>2.0475459771909801E-2</v>
      </c>
      <c r="AN36" s="34">
        <f>$K$28/'Fixed data'!$C$7</f>
        <v>2.0475459771909801E-2</v>
      </c>
      <c r="AO36" s="34">
        <f>$K$28/'Fixed data'!$C$7</f>
        <v>2.0475459771909801E-2</v>
      </c>
      <c r="AP36" s="34">
        <f>$K$28/'Fixed data'!$C$7</f>
        <v>2.0475459771909801E-2</v>
      </c>
      <c r="AQ36" s="34">
        <f>$K$28/'Fixed data'!$C$7</f>
        <v>2.0475459771909801E-2</v>
      </c>
      <c r="AR36" s="34">
        <f>$K$28/'Fixed data'!$C$7</f>
        <v>2.0475459771909801E-2</v>
      </c>
      <c r="AS36" s="34">
        <f>$K$28/'Fixed data'!$C$7</f>
        <v>2.0475459771909801E-2</v>
      </c>
      <c r="AT36" s="34">
        <f>$K$28/'Fixed data'!$C$7</f>
        <v>2.0475459771909801E-2</v>
      </c>
      <c r="AU36" s="34">
        <f>$K$28/'Fixed data'!$C$7</f>
        <v>2.0475459771909801E-2</v>
      </c>
      <c r="AV36" s="34">
        <f>$K$28/'Fixed data'!$C$7</f>
        <v>2.0475459771909801E-2</v>
      </c>
      <c r="AW36" s="34">
        <f>$K$28/'Fixed data'!$C$7</f>
        <v>2.0475459771909801E-2</v>
      </c>
      <c r="AX36" s="34">
        <f>$K$28/'Fixed data'!$C$7</f>
        <v>2.0475459771909801E-2</v>
      </c>
      <c r="AY36" s="34">
        <f>$K$28/'Fixed data'!$C$7</f>
        <v>2.0475459771909801E-2</v>
      </c>
      <c r="AZ36" s="34">
        <f>$K$28/'Fixed data'!$C$7</f>
        <v>2.0475459771909801E-2</v>
      </c>
      <c r="BA36" s="34">
        <f>$K$28/'Fixed data'!$C$7</f>
        <v>2.0475459771909801E-2</v>
      </c>
      <c r="BB36" s="34">
        <f>$K$28/'Fixed data'!$C$7</f>
        <v>2.0475459771909801E-2</v>
      </c>
      <c r="BC36" s="34">
        <f>$K$28/'Fixed data'!$C$7</f>
        <v>2.0475459771909801E-2</v>
      </c>
      <c r="BD36" s="34">
        <f>$K$28/'Fixed data'!$C$7</f>
        <v>2.0475459771909801E-2</v>
      </c>
    </row>
    <row r="37" spans="1:57" ht="16.5" hidden="1" customHeight="1" outlineLevel="1" x14ac:dyDescent="0.35">
      <c r="A37" s="115"/>
      <c r="B37" s="9" t="s">
        <v>33</v>
      </c>
      <c r="C37" s="11" t="s">
        <v>60</v>
      </c>
      <c r="D37" s="9" t="s">
        <v>40</v>
      </c>
      <c r="F37" s="34"/>
      <c r="G37" s="34"/>
      <c r="H37" s="34"/>
      <c r="I37" s="34"/>
      <c r="J37" s="34"/>
      <c r="K37" s="34"/>
      <c r="L37" s="34"/>
      <c r="M37" s="34">
        <f>$L$28/'Fixed data'!$C$7</f>
        <v>2.7313971221986158E-2</v>
      </c>
      <c r="N37" s="34">
        <f>$L$28/'Fixed data'!$C$7</f>
        <v>2.7313971221986158E-2</v>
      </c>
      <c r="O37" s="34">
        <f>$L$28/'Fixed data'!$C$7</f>
        <v>2.7313971221986158E-2</v>
      </c>
      <c r="P37" s="34">
        <f>$L$28/'Fixed data'!$C$7</f>
        <v>2.7313971221986158E-2</v>
      </c>
      <c r="Q37" s="34">
        <f>$L$28/'Fixed data'!$C$7</f>
        <v>2.7313971221986158E-2</v>
      </c>
      <c r="R37" s="34">
        <f>$L$28/'Fixed data'!$C$7</f>
        <v>2.7313971221986158E-2</v>
      </c>
      <c r="S37" s="34">
        <f>$L$28/'Fixed data'!$C$7</f>
        <v>2.7313971221986158E-2</v>
      </c>
      <c r="T37" s="34">
        <f>$L$28/'Fixed data'!$C$7</f>
        <v>2.7313971221986158E-2</v>
      </c>
      <c r="U37" s="34">
        <f>$L$28/'Fixed data'!$C$7</f>
        <v>2.7313971221986158E-2</v>
      </c>
      <c r="V37" s="34">
        <f>$L$28/'Fixed data'!$C$7</f>
        <v>2.7313971221986158E-2</v>
      </c>
      <c r="W37" s="34">
        <f>$L$28/'Fixed data'!$C$7</f>
        <v>2.7313971221986158E-2</v>
      </c>
      <c r="X37" s="34">
        <f>$L$28/'Fixed data'!$C$7</f>
        <v>2.7313971221986158E-2</v>
      </c>
      <c r="Y37" s="34">
        <f>$L$28/'Fixed data'!$C$7</f>
        <v>2.7313971221986158E-2</v>
      </c>
      <c r="Z37" s="34">
        <f>$L$28/'Fixed data'!$C$7</f>
        <v>2.7313971221986158E-2</v>
      </c>
      <c r="AA37" s="34">
        <f>$L$28/'Fixed data'!$C$7</f>
        <v>2.7313971221986158E-2</v>
      </c>
      <c r="AB37" s="34">
        <f>$L$28/'Fixed data'!$C$7</f>
        <v>2.7313971221986158E-2</v>
      </c>
      <c r="AC37" s="34">
        <f>$L$28/'Fixed data'!$C$7</f>
        <v>2.7313971221986158E-2</v>
      </c>
      <c r="AD37" s="34">
        <f>$L$28/'Fixed data'!$C$7</f>
        <v>2.7313971221986158E-2</v>
      </c>
      <c r="AE37" s="34">
        <f>$L$28/'Fixed data'!$C$7</f>
        <v>2.7313971221986158E-2</v>
      </c>
      <c r="AF37" s="34">
        <f>$L$28/'Fixed data'!$C$7</f>
        <v>2.7313971221986158E-2</v>
      </c>
      <c r="AG37" s="34">
        <f>$L$28/'Fixed data'!$C$7</f>
        <v>2.7313971221986158E-2</v>
      </c>
      <c r="AH37" s="34">
        <f>$L$28/'Fixed data'!$C$7</f>
        <v>2.7313971221986158E-2</v>
      </c>
      <c r="AI37" s="34">
        <f>$L$28/'Fixed data'!$C$7</f>
        <v>2.7313971221986158E-2</v>
      </c>
      <c r="AJ37" s="34">
        <f>$L$28/'Fixed data'!$C$7</f>
        <v>2.7313971221986158E-2</v>
      </c>
      <c r="AK37" s="34">
        <f>$L$28/'Fixed data'!$C$7</f>
        <v>2.7313971221986158E-2</v>
      </c>
      <c r="AL37" s="34">
        <f>$L$28/'Fixed data'!$C$7</f>
        <v>2.7313971221986158E-2</v>
      </c>
      <c r="AM37" s="34">
        <f>$L$28/'Fixed data'!$C$7</f>
        <v>2.7313971221986158E-2</v>
      </c>
      <c r="AN37" s="34">
        <f>$L$28/'Fixed data'!$C$7</f>
        <v>2.7313971221986158E-2</v>
      </c>
      <c r="AO37" s="34">
        <f>$L$28/'Fixed data'!$C$7</f>
        <v>2.7313971221986158E-2</v>
      </c>
      <c r="AP37" s="34">
        <f>$L$28/'Fixed data'!$C$7</f>
        <v>2.7313971221986158E-2</v>
      </c>
      <c r="AQ37" s="34">
        <f>$L$28/'Fixed data'!$C$7</f>
        <v>2.7313971221986158E-2</v>
      </c>
      <c r="AR37" s="34">
        <f>$L$28/'Fixed data'!$C$7</f>
        <v>2.7313971221986158E-2</v>
      </c>
      <c r="AS37" s="34">
        <f>$L$28/'Fixed data'!$C$7</f>
        <v>2.7313971221986158E-2</v>
      </c>
      <c r="AT37" s="34">
        <f>$L$28/'Fixed data'!$C$7</f>
        <v>2.7313971221986158E-2</v>
      </c>
      <c r="AU37" s="34">
        <f>$L$28/'Fixed data'!$C$7</f>
        <v>2.7313971221986158E-2</v>
      </c>
      <c r="AV37" s="34">
        <f>$L$28/'Fixed data'!$C$7</f>
        <v>2.7313971221986158E-2</v>
      </c>
      <c r="AW37" s="34">
        <f>$L$28/'Fixed data'!$C$7</f>
        <v>2.7313971221986158E-2</v>
      </c>
      <c r="AX37" s="34">
        <f>$L$28/'Fixed data'!$C$7</f>
        <v>2.7313971221986158E-2</v>
      </c>
      <c r="AY37" s="34">
        <f>$L$28/'Fixed data'!$C$7</f>
        <v>2.7313971221986158E-2</v>
      </c>
      <c r="AZ37" s="34">
        <f>$L$28/'Fixed data'!$C$7</f>
        <v>2.7313971221986158E-2</v>
      </c>
      <c r="BA37" s="34">
        <f>$L$28/'Fixed data'!$C$7</f>
        <v>2.7313971221986158E-2</v>
      </c>
      <c r="BB37" s="34">
        <f>$L$28/'Fixed data'!$C$7</f>
        <v>2.7313971221986158E-2</v>
      </c>
      <c r="BC37" s="34">
        <f>$L$28/'Fixed data'!$C$7</f>
        <v>2.7313971221986158E-2</v>
      </c>
      <c r="BD37" s="34">
        <f>$L$28/'Fixed data'!$C$7</f>
        <v>2.7313971221986158E-2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6.5687690260003179E-2</v>
      </c>
      <c r="O38" s="34">
        <f>$M$28/'Fixed data'!$C$7</f>
        <v>6.5687690260003179E-2</v>
      </c>
      <c r="P38" s="34">
        <f>$M$28/'Fixed data'!$C$7</f>
        <v>6.5687690260003179E-2</v>
      </c>
      <c r="Q38" s="34">
        <f>$M$28/'Fixed data'!$C$7</f>
        <v>6.5687690260003179E-2</v>
      </c>
      <c r="R38" s="34">
        <f>$M$28/'Fixed data'!$C$7</f>
        <v>6.5687690260003179E-2</v>
      </c>
      <c r="S38" s="34">
        <f>$M$28/'Fixed data'!$C$7</f>
        <v>6.5687690260003179E-2</v>
      </c>
      <c r="T38" s="34">
        <f>$M$28/'Fixed data'!$C$7</f>
        <v>6.5687690260003179E-2</v>
      </c>
      <c r="U38" s="34">
        <f>$M$28/'Fixed data'!$C$7</f>
        <v>6.5687690260003179E-2</v>
      </c>
      <c r="V38" s="34">
        <f>$M$28/'Fixed data'!$C$7</f>
        <v>6.5687690260003179E-2</v>
      </c>
      <c r="W38" s="34">
        <f>$M$28/'Fixed data'!$C$7</f>
        <v>6.5687690260003179E-2</v>
      </c>
      <c r="X38" s="34">
        <f>$M$28/'Fixed data'!$C$7</f>
        <v>6.5687690260003179E-2</v>
      </c>
      <c r="Y38" s="34">
        <f>$M$28/'Fixed data'!$C$7</f>
        <v>6.5687690260003179E-2</v>
      </c>
      <c r="Z38" s="34">
        <f>$M$28/'Fixed data'!$C$7</f>
        <v>6.5687690260003179E-2</v>
      </c>
      <c r="AA38" s="34">
        <f>$M$28/'Fixed data'!$C$7</f>
        <v>6.5687690260003179E-2</v>
      </c>
      <c r="AB38" s="34">
        <f>$M$28/'Fixed data'!$C$7</f>
        <v>6.5687690260003179E-2</v>
      </c>
      <c r="AC38" s="34">
        <f>$M$28/'Fixed data'!$C$7</f>
        <v>6.5687690260003179E-2</v>
      </c>
      <c r="AD38" s="34">
        <f>$M$28/'Fixed data'!$C$7</f>
        <v>6.5687690260003179E-2</v>
      </c>
      <c r="AE38" s="34">
        <f>$M$28/'Fixed data'!$C$7</f>
        <v>6.5687690260003179E-2</v>
      </c>
      <c r="AF38" s="34">
        <f>$M$28/'Fixed data'!$C$7</f>
        <v>6.5687690260003179E-2</v>
      </c>
      <c r="AG38" s="34">
        <f>$M$28/'Fixed data'!$C$7</f>
        <v>6.5687690260003179E-2</v>
      </c>
      <c r="AH38" s="34">
        <f>$M$28/'Fixed data'!$C$7</f>
        <v>6.5687690260003179E-2</v>
      </c>
      <c r="AI38" s="34">
        <f>$M$28/'Fixed data'!$C$7</f>
        <v>6.5687690260003179E-2</v>
      </c>
      <c r="AJ38" s="34">
        <f>$M$28/'Fixed data'!$C$7</f>
        <v>6.5687690260003179E-2</v>
      </c>
      <c r="AK38" s="34">
        <f>$M$28/'Fixed data'!$C$7</f>
        <v>6.5687690260003179E-2</v>
      </c>
      <c r="AL38" s="34">
        <f>$M$28/'Fixed data'!$C$7</f>
        <v>6.5687690260003179E-2</v>
      </c>
      <c r="AM38" s="34">
        <f>$M$28/'Fixed data'!$C$7</f>
        <v>6.5687690260003179E-2</v>
      </c>
      <c r="AN38" s="34">
        <f>$M$28/'Fixed data'!$C$7</f>
        <v>6.5687690260003179E-2</v>
      </c>
      <c r="AO38" s="34">
        <f>$M$28/'Fixed data'!$C$7</f>
        <v>6.5687690260003179E-2</v>
      </c>
      <c r="AP38" s="34">
        <f>$M$28/'Fixed data'!$C$7</f>
        <v>6.5687690260003179E-2</v>
      </c>
      <c r="AQ38" s="34">
        <f>$M$28/'Fixed data'!$C$7</f>
        <v>6.5687690260003179E-2</v>
      </c>
      <c r="AR38" s="34">
        <f>$M$28/'Fixed data'!$C$7</f>
        <v>6.5687690260003179E-2</v>
      </c>
      <c r="AS38" s="34">
        <f>$M$28/'Fixed data'!$C$7</f>
        <v>6.5687690260003179E-2</v>
      </c>
      <c r="AT38" s="34">
        <f>$M$28/'Fixed data'!$C$7</f>
        <v>6.5687690260003179E-2</v>
      </c>
      <c r="AU38" s="34">
        <f>$M$28/'Fixed data'!$C$7</f>
        <v>6.5687690260003179E-2</v>
      </c>
      <c r="AV38" s="34">
        <f>$M$28/'Fixed data'!$C$7</f>
        <v>6.5687690260003179E-2</v>
      </c>
      <c r="AW38" s="34">
        <f>$M$28/'Fixed data'!$C$7</f>
        <v>6.5687690260003179E-2</v>
      </c>
      <c r="AX38" s="34">
        <f>$M$28/'Fixed data'!$C$7</f>
        <v>6.5687690260003179E-2</v>
      </c>
      <c r="AY38" s="34">
        <f>$M$28/'Fixed data'!$C$7</f>
        <v>6.5687690260003179E-2</v>
      </c>
      <c r="AZ38" s="34">
        <f>$M$28/'Fixed data'!$C$7</f>
        <v>6.5687690260003179E-2</v>
      </c>
      <c r="BA38" s="34">
        <f>$M$28/'Fixed data'!$C$7</f>
        <v>6.5687690260003179E-2</v>
      </c>
      <c r="BB38" s="34">
        <f>$M$28/'Fixed data'!$C$7</f>
        <v>6.5687690260003179E-2</v>
      </c>
      <c r="BC38" s="34">
        <f>$M$28/'Fixed data'!$C$7</f>
        <v>6.5687690260003179E-2</v>
      </c>
      <c r="BD38" s="34">
        <f>$M$28/'Fixed data'!$C$7</f>
        <v>6.5687690260003179E-2</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6.7817788387092931E-2</v>
      </c>
      <c r="P39" s="34">
        <f>$N$28/'Fixed data'!$C$7</f>
        <v>6.7817788387092931E-2</v>
      </c>
      <c r="Q39" s="34">
        <f>$N$28/'Fixed data'!$C$7</f>
        <v>6.7817788387092931E-2</v>
      </c>
      <c r="R39" s="34">
        <f>$N$28/'Fixed data'!$C$7</f>
        <v>6.7817788387092931E-2</v>
      </c>
      <c r="S39" s="34">
        <f>$N$28/'Fixed data'!$C$7</f>
        <v>6.7817788387092931E-2</v>
      </c>
      <c r="T39" s="34">
        <f>$N$28/'Fixed data'!$C$7</f>
        <v>6.7817788387092931E-2</v>
      </c>
      <c r="U39" s="34">
        <f>$N$28/'Fixed data'!$C$7</f>
        <v>6.7817788387092931E-2</v>
      </c>
      <c r="V39" s="34">
        <f>$N$28/'Fixed data'!$C$7</f>
        <v>6.7817788387092931E-2</v>
      </c>
      <c r="W39" s="34">
        <f>$N$28/'Fixed data'!$C$7</f>
        <v>6.7817788387092931E-2</v>
      </c>
      <c r="X39" s="34">
        <f>$N$28/'Fixed data'!$C$7</f>
        <v>6.7817788387092931E-2</v>
      </c>
      <c r="Y39" s="34">
        <f>$N$28/'Fixed data'!$C$7</f>
        <v>6.7817788387092931E-2</v>
      </c>
      <c r="Z39" s="34">
        <f>$N$28/'Fixed data'!$C$7</f>
        <v>6.7817788387092931E-2</v>
      </c>
      <c r="AA39" s="34">
        <f>$N$28/'Fixed data'!$C$7</f>
        <v>6.7817788387092931E-2</v>
      </c>
      <c r="AB39" s="34">
        <f>$N$28/'Fixed data'!$C$7</f>
        <v>6.7817788387092931E-2</v>
      </c>
      <c r="AC39" s="34">
        <f>$N$28/'Fixed data'!$C$7</f>
        <v>6.7817788387092931E-2</v>
      </c>
      <c r="AD39" s="34">
        <f>$N$28/'Fixed data'!$C$7</f>
        <v>6.7817788387092931E-2</v>
      </c>
      <c r="AE39" s="34">
        <f>$N$28/'Fixed data'!$C$7</f>
        <v>6.7817788387092931E-2</v>
      </c>
      <c r="AF39" s="34">
        <f>$N$28/'Fixed data'!$C$7</f>
        <v>6.7817788387092931E-2</v>
      </c>
      <c r="AG39" s="34">
        <f>$N$28/'Fixed data'!$C$7</f>
        <v>6.7817788387092931E-2</v>
      </c>
      <c r="AH39" s="34">
        <f>$N$28/'Fixed data'!$C$7</f>
        <v>6.7817788387092931E-2</v>
      </c>
      <c r="AI39" s="34">
        <f>$N$28/'Fixed data'!$C$7</f>
        <v>6.7817788387092931E-2</v>
      </c>
      <c r="AJ39" s="34">
        <f>$N$28/'Fixed data'!$C$7</f>
        <v>6.7817788387092931E-2</v>
      </c>
      <c r="AK39" s="34">
        <f>$N$28/'Fixed data'!$C$7</f>
        <v>6.7817788387092931E-2</v>
      </c>
      <c r="AL39" s="34">
        <f>$N$28/'Fixed data'!$C$7</f>
        <v>6.7817788387092931E-2</v>
      </c>
      <c r="AM39" s="34">
        <f>$N$28/'Fixed data'!$C$7</f>
        <v>6.7817788387092931E-2</v>
      </c>
      <c r="AN39" s="34">
        <f>$N$28/'Fixed data'!$C$7</f>
        <v>6.7817788387092931E-2</v>
      </c>
      <c r="AO39" s="34">
        <f>$N$28/'Fixed data'!$C$7</f>
        <v>6.7817788387092931E-2</v>
      </c>
      <c r="AP39" s="34">
        <f>$N$28/'Fixed data'!$C$7</f>
        <v>6.7817788387092931E-2</v>
      </c>
      <c r="AQ39" s="34">
        <f>$N$28/'Fixed data'!$C$7</f>
        <v>6.7817788387092931E-2</v>
      </c>
      <c r="AR39" s="34">
        <f>$N$28/'Fixed data'!$C$7</f>
        <v>6.7817788387092931E-2</v>
      </c>
      <c r="AS39" s="34">
        <f>$N$28/'Fixed data'!$C$7</f>
        <v>6.7817788387092931E-2</v>
      </c>
      <c r="AT39" s="34">
        <f>$N$28/'Fixed data'!$C$7</f>
        <v>6.7817788387092931E-2</v>
      </c>
      <c r="AU39" s="34">
        <f>$N$28/'Fixed data'!$C$7</f>
        <v>6.7817788387092931E-2</v>
      </c>
      <c r="AV39" s="34">
        <f>$N$28/'Fixed data'!$C$7</f>
        <v>6.7817788387092931E-2</v>
      </c>
      <c r="AW39" s="34">
        <f>$N$28/'Fixed data'!$C$7</f>
        <v>6.7817788387092931E-2</v>
      </c>
      <c r="AX39" s="34">
        <f>$N$28/'Fixed data'!$C$7</f>
        <v>6.7817788387092931E-2</v>
      </c>
      <c r="AY39" s="34">
        <f>$N$28/'Fixed data'!$C$7</f>
        <v>6.7817788387092931E-2</v>
      </c>
      <c r="AZ39" s="34">
        <f>$N$28/'Fixed data'!$C$7</f>
        <v>6.7817788387092931E-2</v>
      </c>
      <c r="BA39" s="34">
        <f>$N$28/'Fixed data'!$C$7</f>
        <v>6.7817788387092931E-2</v>
      </c>
      <c r="BB39" s="34">
        <f>$N$28/'Fixed data'!$C$7</f>
        <v>6.7817788387092931E-2</v>
      </c>
      <c r="BC39" s="34">
        <f>$N$28/'Fixed data'!$C$7</f>
        <v>6.7817788387092931E-2</v>
      </c>
      <c r="BD39" s="34">
        <f>$N$28/'Fixed data'!$C$7</f>
        <v>6.7817788387092931E-2</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6.9720268496294063E-2</v>
      </c>
      <c r="Q40" s="34">
        <f>$O$28/'Fixed data'!$C$7</f>
        <v>6.9720268496294063E-2</v>
      </c>
      <c r="R40" s="34">
        <f>$O$28/'Fixed data'!$C$7</f>
        <v>6.9720268496294063E-2</v>
      </c>
      <c r="S40" s="34">
        <f>$O$28/'Fixed data'!$C$7</f>
        <v>6.9720268496294063E-2</v>
      </c>
      <c r="T40" s="34">
        <f>$O$28/'Fixed data'!$C$7</f>
        <v>6.9720268496294063E-2</v>
      </c>
      <c r="U40" s="34">
        <f>$O$28/'Fixed data'!$C$7</f>
        <v>6.9720268496294063E-2</v>
      </c>
      <c r="V40" s="34">
        <f>$O$28/'Fixed data'!$C$7</f>
        <v>6.9720268496294063E-2</v>
      </c>
      <c r="W40" s="34">
        <f>$O$28/'Fixed data'!$C$7</f>
        <v>6.9720268496294063E-2</v>
      </c>
      <c r="X40" s="34">
        <f>$O$28/'Fixed data'!$C$7</f>
        <v>6.9720268496294063E-2</v>
      </c>
      <c r="Y40" s="34">
        <f>$O$28/'Fixed data'!$C$7</f>
        <v>6.9720268496294063E-2</v>
      </c>
      <c r="Z40" s="34">
        <f>$O$28/'Fixed data'!$C$7</f>
        <v>6.9720268496294063E-2</v>
      </c>
      <c r="AA40" s="34">
        <f>$O$28/'Fixed data'!$C$7</f>
        <v>6.9720268496294063E-2</v>
      </c>
      <c r="AB40" s="34">
        <f>$O$28/'Fixed data'!$C$7</f>
        <v>6.9720268496294063E-2</v>
      </c>
      <c r="AC40" s="34">
        <f>$O$28/'Fixed data'!$C$7</f>
        <v>6.9720268496294063E-2</v>
      </c>
      <c r="AD40" s="34">
        <f>$O$28/'Fixed data'!$C$7</f>
        <v>6.9720268496294063E-2</v>
      </c>
      <c r="AE40" s="34">
        <f>$O$28/'Fixed data'!$C$7</f>
        <v>6.9720268496294063E-2</v>
      </c>
      <c r="AF40" s="34">
        <f>$O$28/'Fixed data'!$C$7</f>
        <v>6.9720268496294063E-2</v>
      </c>
      <c r="AG40" s="34">
        <f>$O$28/'Fixed data'!$C$7</f>
        <v>6.9720268496294063E-2</v>
      </c>
      <c r="AH40" s="34">
        <f>$O$28/'Fixed data'!$C$7</f>
        <v>6.9720268496294063E-2</v>
      </c>
      <c r="AI40" s="34">
        <f>$O$28/'Fixed data'!$C$7</f>
        <v>6.9720268496294063E-2</v>
      </c>
      <c r="AJ40" s="34">
        <f>$O$28/'Fixed data'!$C$7</f>
        <v>6.9720268496294063E-2</v>
      </c>
      <c r="AK40" s="34">
        <f>$O$28/'Fixed data'!$C$7</f>
        <v>6.9720268496294063E-2</v>
      </c>
      <c r="AL40" s="34">
        <f>$O$28/'Fixed data'!$C$7</f>
        <v>6.9720268496294063E-2</v>
      </c>
      <c r="AM40" s="34">
        <f>$O$28/'Fixed data'!$C$7</f>
        <v>6.9720268496294063E-2</v>
      </c>
      <c r="AN40" s="34">
        <f>$O$28/'Fixed data'!$C$7</f>
        <v>6.9720268496294063E-2</v>
      </c>
      <c r="AO40" s="34">
        <f>$O$28/'Fixed data'!$C$7</f>
        <v>6.9720268496294063E-2</v>
      </c>
      <c r="AP40" s="34">
        <f>$O$28/'Fixed data'!$C$7</f>
        <v>6.9720268496294063E-2</v>
      </c>
      <c r="AQ40" s="34">
        <f>$O$28/'Fixed data'!$C$7</f>
        <v>6.9720268496294063E-2</v>
      </c>
      <c r="AR40" s="34">
        <f>$O$28/'Fixed data'!$C$7</f>
        <v>6.9720268496294063E-2</v>
      </c>
      <c r="AS40" s="34">
        <f>$O$28/'Fixed data'!$C$7</f>
        <v>6.9720268496294063E-2</v>
      </c>
      <c r="AT40" s="34">
        <f>$O$28/'Fixed data'!$C$7</f>
        <v>6.9720268496294063E-2</v>
      </c>
      <c r="AU40" s="34">
        <f>$O$28/'Fixed data'!$C$7</f>
        <v>6.9720268496294063E-2</v>
      </c>
      <c r="AV40" s="34">
        <f>$O$28/'Fixed data'!$C$7</f>
        <v>6.9720268496294063E-2</v>
      </c>
      <c r="AW40" s="34">
        <f>$O$28/'Fixed data'!$C$7</f>
        <v>6.9720268496294063E-2</v>
      </c>
      <c r="AX40" s="34">
        <f>$O$28/'Fixed data'!$C$7</f>
        <v>6.9720268496294063E-2</v>
      </c>
      <c r="AY40" s="34">
        <f>$O$28/'Fixed data'!$C$7</f>
        <v>6.9720268496294063E-2</v>
      </c>
      <c r="AZ40" s="34">
        <f>$O$28/'Fixed data'!$C$7</f>
        <v>6.9720268496294063E-2</v>
      </c>
      <c r="BA40" s="34">
        <f>$O$28/'Fixed data'!$C$7</f>
        <v>6.9720268496294063E-2</v>
      </c>
      <c r="BB40" s="34">
        <f>$O$28/'Fixed data'!$C$7</f>
        <v>6.9720268496294063E-2</v>
      </c>
      <c r="BC40" s="34">
        <f>$O$28/'Fixed data'!$C$7</f>
        <v>6.9720268496294063E-2</v>
      </c>
      <c r="BD40" s="34">
        <f>$O$28/'Fixed data'!$C$7</f>
        <v>6.9720268496294063E-2</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7.1428719514583974E-2</v>
      </c>
      <c r="R41" s="34">
        <f>$P$28/'Fixed data'!$C$7</f>
        <v>7.1428719514583974E-2</v>
      </c>
      <c r="S41" s="34">
        <f>$P$28/'Fixed data'!$C$7</f>
        <v>7.1428719514583974E-2</v>
      </c>
      <c r="T41" s="34">
        <f>$P$28/'Fixed data'!$C$7</f>
        <v>7.1428719514583974E-2</v>
      </c>
      <c r="U41" s="34">
        <f>$P$28/'Fixed data'!$C$7</f>
        <v>7.1428719514583974E-2</v>
      </c>
      <c r="V41" s="34">
        <f>$P$28/'Fixed data'!$C$7</f>
        <v>7.1428719514583974E-2</v>
      </c>
      <c r="W41" s="34">
        <f>$P$28/'Fixed data'!$C$7</f>
        <v>7.1428719514583974E-2</v>
      </c>
      <c r="X41" s="34">
        <f>$P$28/'Fixed data'!$C$7</f>
        <v>7.1428719514583974E-2</v>
      </c>
      <c r="Y41" s="34">
        <f>$P$28/'Fixed data'!$C$7</f>
        <v>7.1428719514583974E-2</v>
      </c>
      <c r="Z41" s="34">
        <f>$P$28/'Fixed data'!$C$7</f>
        <v>7.1428719514583974E-2</v>
      </c>
      <c r="AA41" s="34">
        <f>$P$28/'Fixed data'!$C$7</f>
        <v>7.1428719514583974E-2</v>
      </c>
      <c r="AB41" s="34">
        <f>$P$28/'Fixed data'!$C$7</f>
        <v>7.1428719514583974E-2</v>
      </c>
      <c r="AC41" s="34">
        <f>$P$28/'Fixed data'!$C$7</f>
        <v>7.1428719514583974E-2</v>
      </c>
      <c r="AD41" s="34">
        <f>$P$28/'Fixed data'!$C$7</f>
        <v>7.1428719514583974E-2</v>
      </c>
      <c r="AE41" s="34">
        <f>$P$28/'Fixed data'!$C$7</f>
        <v>7.1428719514583974E-2</v>
      </c>
      <c r="AF41" s="34">
        <f>$P$28/'Fixed data'!$C$7</f>
        <v>7.1428719514583974E-2</v>
      </c>
      <c r="AG41" s="34">
        <f>$P$28/'Fixed data'!$C$7</f>
        <v>7.1428719514583974E-2</v>
      </c>
      <c r="AH41" s="34">
        <f>$P$28/'Fixed data'!$C$7</f>
        <v>7.1428719514583974E-2</v>
      </c>
      <c r="AI41" s="34">
        <f>$P$28/'Fixed data'!$C$7</f>
        <v>7.1428719514583974E-2</v>
      </c>
      <c r="AJ41" s="34">
        <f>$P$28/'Fixed data'!$C$7</f>
        <v>7.1428719514583974E-2</v>
      </c>
      <c r="AK41" s="34">
        <f>$P$28/'Fixed data'!$C$7</f>
        <v>7.1428719514583974E-2</v>
      </c>
      <c r="AL41" s="34">
        <f>$P$28/'Fixed data'!$C$7</f>
        <v>7.1428719514583974E-2</v>
      </c>
      <c r="AM41" s="34">
        <f>$P$28/'Fixed data'!$C$7</f>
        <v>7.1428719514583974E-2</v>
      </c>
      <c r="AN41" s="34">
        <f>$P$28/'Fixed data'!$C$7</f>
        <v>7.1428719514583974E-2</v>
      </c>
      <c r="AO41" s="34">
        <f>$P$28/'Fixed data'!$C$7</f>
        <v>7.1428719514583974E-2</v>
      </c>
      <c r="AP41" s="34">
        <f>$P$28/'Fixed data'!$C$7</f>
        <v>7.1428719514583974E-2</v>
      </c>
      <c r="AQ41" s="34">
        <f>$P$28/'Fixed data'!$C$7</f>
        <v>7.1428719514583974E-2</v>
      </c>
      <c r="AR41" s="34">
        <f>$P$28/'Fixed data'!$C$7</f>
        <v>7.1428719514583974E-2</v>
      </c>
      <c r="AS41" s="34">
        <f>$P$28/'Fixed data'!$C$7</f>
        <v>7.1428719514583974E-2</v>
      </c>
      <c r="AT41" s="34">
        <f>$P$28/'Fixed data'!$C$7</f>
        <v>7.1428719514583974E-2</v>
      </c>
      <c r="AU41" s="34">
        <f>$P$28/'Fixed data'!$C$7</f>
        <v>7.1428719514583974E-2</v>
      </c>
      <c r="AV41" s="34">
        <f>$P$28/'Fixed data'!$C$7</f>
        <v>7.1428719514583974E-2</v>
      </c>
      <c r="AW41" s="34">
        <f>$P$28/'Fixed data'!$C$7</f>
        <v>7.1428719514583974E-2</v>
      </c>
      <c r="AX41" s="34">
        <f>$P$28/'Fixed data'!$C$7</f>
        <v>7.1428719514583974E-2</v>
      </c>
      <c r="AY41" s="34">
        <f>$P$28/'Fixed data'!$C$7</f>
        <v>7.1428719514583974E-2</v>
      </c>
      <c r="AZ41" s="34">
        <f>$P$28/'Fixed data'!$C$7</f>
        <v>7.1428719514583974E-2</v>
      </c>
      <c r="BA41" s="34">
        <f>$P$28/'Fixed data'!$C$7</f>
        <v>7.1428719514583974E-2</v>
      </c>
      <c r="BB41" s="34">
        <f>$P$28/'Fixed data'!$C$7</f>
        <v>7.1428719514583974E-2</v>
      </c>
      <c r="BC41" s="34">
        <f>$P$28/'Fixed data'!$C$7</f>
        <v>7.1428719514583974E-2</v>
      </c>
      <c r="BD41" s="34">
        <f>$P$28/'Fixed data'!$C$7</f>
        <v>7.1428719514583974E-2</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7.2902375832870001E-2</v>
      </c>
      <c r="S42" s="34">
        <f>$Q$28/'Fixed data'!$C$7</f>
        <v>7.2902375832870001E-2</v>
      </c>
      <c r="T42" s="34">
        <f>$Q$28/'Fixed data'!$C$7</f>
        <v>7.2902375832870001E-2</v>
      </c>
      <c r="U42" s="34">
        <f>$Q$28/'Fixed data'!$C$7</f>
        <v>7.2902375832870001E-2</v>
      </c>
      <c r="V42" s="34">
        <f>$Q$28/'Fixed data'!$C$7</f>
        <v>7.2902375832870001E-2</v>
      </c>
      <c r="W42" s="34">
        <f>$Q$28/'Fixed data'!$C$7</f>
        <v>7.2902375832870001E-2</v>
      </c>
      <c r="X42" s="34">
        <f>$Q$28/'Fixed data'!$C$7</f>
        <v>7.2902375832870001E-2</v>
      </c>
      <c r="Y42" s="34">
        <f>$Q$28/'Fixed data'!$C$7</f>
        <v>7.2902375832870001E-2</v>
      </c>
      <c r="Z42" s="34">
        <f>$Q$28/'Fixed data'!$C$7</f>
        <v>7.2902375832870001E-2</v>
      </c>
      <c r="AA42" s="34">
        <f>$Q$28/'Fixed data'!$C$7</f>
        <v>7.2902375832870001E-2</v>
      </c>
      <c r="AB42" s="34">
        <f>$Q$28/'Fixed data'!$C$7</f>
        <v>7.2902375832870001E-2</v>
      </c>
      <c r="AC42" s="34">
        <f>$Q$28/'Fixed data'!$C$7</f>
        <v>7.2902375832870001E-2</v>
      </c>
      <c r="AD42" s="34">
        <f>$Q$28/'Fixed data'!$C$7</f>
        <v>7.2902375832870001E-2</v>
      </c>
      <c r="AE42" s="34">
        <f>$Q$28/'Fixed data'!$C$7</f>
        <v>7.2902375832870001E-2</v>
      </c>
      <c r="AF42" s="34">
        <f>$Q$28/'Fixed data'!$C$7</f>
        <v>7.2902375832870001E-2</v>
      </c>
      <c r="AG42" s="34">
        <f>$Q$28/'Fixed data'!$C$7</f>
        <v>7.2902375832870001E-2</v>
      </c>
      <c r="AH42" s="34">
        <f>$Q$28/'Fixed data'!$C$7</f>
        <v>7.2902375832870001E-2</v>
      </c>
      <c r="AI42" s="34">
        <f>$Q$28/'Fixed data'!$C$7</f>
        <v>7.2902375832870001E-2</v>
      </c>
      <c r="AJ42" s="34">
        <f>$Q$28/'Fixed data'!$C$7</f>
        <v>7.2902375832870001E-2</v>
      </c>
      <c r="AK42" s="34">
        <f>$Q$28/'Fixed data'!$C$7</f>
        <v>7.2902375832870001E-2</v>
      </c>
      <c r="AL42" s="34">
        <f>$Q$28/'Fixed data'!$C$7</f>
        <v>7.2902375832870001E-2</v>
      </c>
      <c r="AM42" s="34">
        <f>$Q$28/'Fixed data'!$C$7</f>
        <v>7.2902375832870001E-2</v>
      </c>
      <c r="AN42" s="34">
        <f>$Q$28/'Fixed data'!$C$7</f>
        <v>7.2902375832870001E-2</v>
      </c>
      <c r="AO42" s="34">
        <f>$Q$28/'Fixed data'!$C$7</f>
        <v>7.2902375832870001E-2</v>
      </c>
      <c r="AP42" s="34">
        <f>$Q$28/'Fixed data'!$C$7</f>
        <v>7.2902375832870001E-2</v>
      </c>
      <c r="AQ42" s="34">
        <f>$Q$28/'Fixed data'!$C$7</f>
        <v>7.2902375832870001E-2</v>
      </c>
      <c r="AR42" s="34">
        <f>$Q$28/'Fixed data'!$C$7</f>
        <v>7.2902375832870001E-2</v>
      </c>
      <c r="AS42" s="34">
        <f>$Q$28/'Fixed data'!$C$7</f>
        <v>7.2902375832870001E-2</v>
      </c>
      <c r="AT42" s="34">
        <f>$Q$28/'Fixed data'!$C$7</f>
        <v>7.2902375832870001E-2</v>
      </c>
      <c r="AU42" s="34">
        <f>$Q$28/'Fixed data'!$C$7</f>
        <v>7.2902375832870001E-2</v>
      </c>
      <c r="AV42" s="34">
        <f>$Q$28/'Fixed data'!$C$7</f>
        <v>7.2902375832870001E-2</v>
      </c>
      <c r="AW42" s="34">
        <f>$Q$28/'Fixed data'!$C$7</f>
        <v>7.2902375832870001E-2</v>
      </c>
      <c r="AX42" s="34">
        <f>$Q$28/'Fixed data'!$C$7</f>
        <v>7.2902375832870001E-2</v>
      </c>
      <c r="AY42" s="34">
        <f>$Q$28/'Fixed data'!$C$7</f>
        <v>7.2902375832870001E-2</v>
      </c>
      <c r="AZ42" s="34">
        <f>$Q$28/'Fixed data'!$C$7</f>
        <v>7.2902375832870001E-2</v>
      </c>
      <c r="BA42" s="34">
        <f>$Q$28/'Fixed data'!$C$7</f>
        <v>7.2902375832870001E-2</v>
      </c>
      <c r="BB42" s="34">
        <f>$Q$28/'Fixed data'!$C$7</f>
        <v>7.2902375832870001E-2</v>
      </c>
      <c r="BC42" s="34">
        <f>$Q$28/'Fixed data'!$C$7</f>
        <v>7.2902375832870001E-2</v>
      </c>
      <c r="BD42" s="34">
        <f>$Q$28/'Fixed data'!$C$7</f>
        <v>7.2902375832870001E-2</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7.4139354191087747E-2</v>
      </c>
      <c r="T43" s="34">
        <f>$R$28/'Fixed data'!$C$7</f>
        <v>7.4139354191087747E-2</v>
      </c>
      <c r="U43" s="34">
        <f>$R$28/'Fixed data'!$C$7</f>
        <v>7.4139354191087747E-2</v>
      </c>
      <c r="V43" s="34">
        <f>$R$28/'Fixed data'!$C$7</f>
        <v>7.4139354191087747E-2</v>
      </c>
      <c r="W43" s="34">
        <f>$R$28/'Fixed data'!$C$7</f>
        <v>7.4139354191087747E-2</v>
      </c>
      <c r="X43" s="34">
        <f>$R$28/'Fixed data'!$C$7</f>
        <v>7.4139354191087747E-2</v>
      </c>
      <c r="Y43" s="34">
        <f>$R$28/'Fixed data'!$C$7</f>
        <v>7.4139354191087747E-2</v>
      </c>
      <c r="Z43" s="34">
        <f>$R$28/'Fixed data'!$C$7</f>
        <v>7.4139354191087747E-2</v>
      </c>
      <c r="AA43" s="34">
        <f>$R$28/'Fixed data'!$C$7</f>
        <v>7.4139354191087747E-2</v>
      </c>
      <c r="AB43" s="34">
        <f>$R$28/'Fixed data'!$C$7</f>
        <v>7.4139354191087747E-2</v>
      </c>
      <c r="AC43" s="34">
        <f>$R$28/'Fixed data'!$C$7</f>
        <v>7.4139354191087747E-2</v>
      </c>
      <c r="AD43" s="34">
        <f>$R$28/'Fixed data'!$C$7</f>
        <v>7.4139354191087747E-2</v>
      </c>
      <c r="AE43" s="34">
        <f>$R$28/'Fixed data'!$C$7</f>
        <v>7.4139354191087747E-2</v>
      </c>
      <c r="AF43" s="34">
        <f>$R$28/'Fixed data'!$C$7</f>
        <v>7.4139354191087747E-2</v>
      </c>
      <c r="AG43" s="34">
        <f>$R$28/'Fixed data'!$C$7</f>
        <v>7.4139354191087747E-2</v>
      </c>
      <c r="AH43" s="34">
        <f>$R$28/'Fixed data'!$C$7</f>
        <v>7.4139354191087747E-2</v>
      </c>
      <c r="AI43" s="34">
        <f>$R$28/'Fixed data'!$C$7</f>
        <v>7.4139354191087747E-2</v>
      </c>
      <c r="AJ43" s="34">
        <f>$R$28/'Fixed data'!$C$7</f>
        <v>7.4139354191087747E-2</v>
      </c>
      <c r="AK43" s="34">
        <f>$R$28/'Fixed data'!$C$7</f>
        <v>7.4139354191087747E-2</v>
      </c>
      <c r="AL43" s="34">
        <f>$R$28/'Fixed data'!$C$7</f>
        <v>7.4139354191087747E-2</v>
      </c>
      <c r="AM43" s="34">
        <f>$R$28/'Fixed data'!$C$7</f>
        <v>7.4139354191087747E-2</v>
      </c>
      <c r="AN43" s="34">
        <f>$R$28/'Fixed data'!$C$7</f>
        <v>7.4139354191087747E-2</v>
      </c>
      <c r="AO43" s="34">
        <f>$R$28/'Fixed data'!$C$7</f>
        <v>7.4139354191087747E-2</v>
      </c>
      <c r="AP43" s="34">
        <f>$R$28/'Fixed data'!$C$7</f>
        <v>7.4139354191087747E-2</v>
      </c>
      <c r="AQ43" s="34">
        <f>$R$28/'Fixed data'!$C$7</f>
        <v>7.4139354191087747E-2</v>
      </c>
      <c r="AR43" s="34">
        <f>$R$28/'Fixed data'!$C$7</f>
        <v>7.4139354191087747E-2</v>
      </c>
      <c r="AS43" s="34">
        <f>$R$28/'Fixed data'!$C$7</f>
        <v>7.4139354191087747E-2</v>
      </c>
      <c r="AT43" s="34">
        <f>$R$28/'Fixed data'!$C$7</f>
        <v>7.4139354191087747E-2</v>
      </c>
      <c r="AU43" s="34">
        <f>$R$28/'Fixed data'!$C$7</f>
        <v>7.4139354191087747E-2</v>
      </c>
      <c r="AV43" s="34">
        <f>$R$28/'Fixed data'!$C$7</f>
        <v>7.4139354191087747E-2</v>
      </c>
      <c r="AW43" s="34">
        <f>$R$28/'Fixed data'!$C$7</f>
        <v>7.4139354191087747E-2</v>
      </c>
      <c r="AX43" s="34">
        <f>$R$28/'Fixed data'!$C$7</f>
        <v>7.4139354191087747E-2</v>
      </c>
      <c r="AY43" s="34">
        <f>$R$28/'Fixed data'!$C$7</f>
        <v>7.4139354191087747E-2</v>
      </c>
      <c r="AZ43" s="34">
        <f>$R$28/'Fixed data'!$C$7</f>
        <v>7.4139354191087747E-2</v>
      </c>
      <c r="BA43" s="34">
        <f>$R$28/'Fixed data'!$C$7</f>
        <v>7.4139354191087747E-2</v>
      </c>
      <c r="BB43" s="34">
        <f>$R$28/'Fixed data'!$C$7</f>
        <v>7.4139354191087747E-2</v>
      </c>
      <c r="BC43" s="34">
        <f>$R$28/'Fixed data'!$C$7</f>
        <v>7.4139354191087747E-2</v>
      </c>
      <c r="BD43" s="34">
        <f>$R$28/'Fixed data'!$C$7</f>
        <v>7.4139354191087747E-2</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7.5177989582853419E-2</v>
      </c>
      <c r="U44" s="34">
        <f>$S$28/'Fixed data'!$C$7</f>
        <v>7.5177989582853419E-2</v>
      </c>
      <c r="V44" s="34">
        <f>$S$28/'Fixed data'!$C$7</f>
        <v>7.5177989582853419E-2</v>
      </c>
      <c r="W44" s="34">
        <f>$S$28/'Fixed data'!$C$7</f>
        <v>7.5177989582853419E-2</v>
      </c>
      <c r="X44" s="34">
        <f>$S$28/'Fixed data'!$C$7</f>
        <v>7.5177989582853419E-2</v>
      </c>
      <c r="Y44" s="34">
        <f>$S$28/'Fixed data'!$C$7</f>
        <v>7.5177989582853419E-2</v>
      </c>
      <c r="Z44" s="34">
        <f>$S$28/'Fixed data'!$C$7</f>
        <v>7.5177989582853419E-2</v>
      </c>
      <c r="AA44" s="34">
        <f>$S$28/'Fixed data'!$C$7</f>
        <v>7.5177989582853419E-2</v>
      </c>
      <c r="AB44" s="34">
        <f>$S$28/'Fixed data'!$C$7</f>
        <v>7.5177989582853419E-2</v>
      </c>
      <c r="AC44" s="34">
        <f>$S$28/'Fixed data'!$C$7</f>
        <v>7.5177989582853419E-2</v>
      </c>
      <c r="AD44" s="34">
        <f>$S$28/'Fixed data'!$C$7</f>
        <v>7.5177989582853419E-2</v>
      </c>
      <c r="AE44" s="34">
        <f>$S$28/'Fixed data'!$C$7</f>
        <v>7.5177989582853419E-2</v>
      </c>
      <c r="AF44" s="34">
        <f>$S$28/'Fixed data'!$C$7</f>
        <v>7.5177989582853419E-2</v>
      </c>
      <c r="AG44" s="34">
        <f>$S$28/'Fixed data'!$C$7</f>
        <v>7.5177989582853419E-2</v>
      </c>
      <c r="AH44" s="34">
        <f>$S$28/'Fixed data'!$C$7</f>
        <v>7.5177989582853419E-2</v>
      </c>
      <c r="AI44" s="34">
        <f>$S$28/'Fixed data'!$C$7</f>
        <v>7.5177989582853419E-2</v>
      </c>
      <c r="AJ44" s="34">
        <f>$S$28/'Fixed data'!$C$7</f>
        <v>7.5177989582853419E-2</v>
      </c>
      <c r="AK44" s="34">
        <f>$S$28/'Fixed data'!$C$7</f>
        <v>7.5177989582853419E-2</v>
      </c>
      <c r="AL44" s="34">
        <f>$S$28/'Fixed data'!$C$7</f>
        <v>7.5177989582853419E-2</v>
      </c>
      <c r="AM44" s="34">
        <f>$S$28/'Fixed data'!$C$7</f>
        <v>7.5177989582853419E-2</v>
      </c>
      <c r="AN44" s="34">
        <f>$S$28/'Fixed data'!$C$7</f>
        <v>7.5177989582853419E-2</v>
      </c>
      <c r="AO44" s="34">
        <f>$S$28/'Fixed data'!$C$7</f>
        <v>7.5177989582853419E-2</v>
      </c>
      <c r="AP44" s="34">
        <f>$S$28/'Fixed data'!$C$7</f>
        <v>7.5177989582853419E-2</v>
      </c>
      <c r="AQ44" s="34">
        <f>$S$28/'Fixed data'!$C$7</f>
        <v>7.5177989582853419E-2</v>
      </c>
      <c r="AR44" s="34">
        <f>$S$28/'Fixed data'!$C$7</f>
        <v>7.5177989582853419E-2</v>
      </c>
      <c r="AS44" s="34">
        <f>$S$28/'Fixed data'!$C$7</f>
        <v>7.5177989582853419E-2</v>
      </c>
      <c r="AT44" s="34">
        <f>$S$28/'Fixed data'!$C$7</f>
        <v>7.5177989582853419E-2</v>
      </c>
      <c r="AU44" s="34">
        <f>$S$28/'Fixed data'!$C$7</f>
        <v>7.5177989582853419E-2</v>
      </c>
      <c r="AV44" s="34">
        <f>$S$28/'Fixed data'!$C$7</f>
        <v>7.5177989582853419E-2</v>
      </c>
      <c r="AW44" s="34">
        <f>$S$28/'Fixed data'!$C$7</f>
        <v>7.5177989582853419E-2</v>
      </c>
      <c r="AX44" s="34">
        <f>$S$28/'Fixed data'!$C$7</f>
        <v>7.5177989582853419E-2</v>
      </c>
      <c r="AY44" s="34">
        <f>$S$28/'Fixed data'!$C$7</f>
        <v>7.5177989582853419E-2</v>
      </c>
      <c r="AZ44" s="34">
        <f>$S$28/'Fixed data'!$C$7</f>
        <v>7.5177989582853419E-2</v>
      </c>
      <c r="BA44" s="34">
        <f>$S$28/'Fixed data'!$C$7</f>
        <v>7.5177989582853419E-2</v>
      </c>
      <c r="BB44" s="34">
        <f>$S$28/'Fixed data'!$C$7</f>
        <v>7.5177989582853419E-2</v>
      </c>
      <c r="BC44" s="34">
        <f>$S$28/'Fixed data'!$C$7</f>
        <v>7.5177989582853419E-2</v>
      </c>
      <c r="BD44" s="34">
        <f>$S$28/'Fixed data'!$C$7</f>
        <v>7.5177989582853419E-2</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7.5995148672854229E-2</v>
      </c>
      <c r="V45" s="34">
        <f>$T$28/'Fixed data'!$C$7</f>
        <v>7.5995148672854229E-2</v>
      </c>
      <c r="W45" s="34">
        <f>$T$28/'Fixed data'!$C$7</f>
        <v>7.5995148672854229E-2</v>
      </c>
      <c r="X45" s="34">
        <f>$T$28/'Fixed data'!$C$7</f>
        <v>7.5995148672854229E-2</v>
      </c>
      <c r="Y45" s="34">
        <f>$T$28/'Fixed data'!$C$7</f>
        <v>7.5995148672854229E-2</v>
      </c>
      <c r="Z45" s="34">
        <f>$T$28/'Fixed data'!$C$7</f>
        <v>7.5995148672854229E-2</v>
      </c>
      <c r="AA45" s="34">
        <f>$T$28/'Fixed data'!$C$7</f>
        <v>7.5995148672854229E-2</v>
      </c>
      <c r="AB45" s="34">
        <f>$T$28/'Fixed data'!$C$7</f>
        <v>7.5995148672854229E-2</v>
      </c>
      <c r="AC45" s="34">
        <f>$T$28/'Fixed data'!$C$7</f>
        <v>7.5995148672854229E-2</v>
      </c>
      <c r="AD45" s="34">
        <f>$T$28/'Fixed data'!$C$7</f>
        <v>7.5995148672854229E-2</v>
      </c>
      <c r="AE45" s="34">
        <f>$T$28/'Fixed data'!$C$7</f>
        <v>7.5995148672854229E-2</v>
      </c>
      <c r="AF45" s="34">
        <f>$T$28/'Fixed data'!$C$7</f>
        <v>7.5995148672854229E-2</v>
      </c>
      <c r="AG45" s="34">
        <f>$T$28/'Fixed data'!$C$7</f>
        <v>7.5995148672854229E-2</v>
      </c>
      <c r="AH45" s="34">
        <f>$T$28/'Fixed data'!$C$7</f>
        <v>7.5995148672854229E-2</v>
      </c>
      <c r="AI45" s="34">
        <f>$T$28/'Fixed data'!$C$7</f>
        <v>7.5995148672854229E-2</v>
      </c>
      <c r="AJ45" s="34">
        <f>$T$28/'Fixed data'!$C$7</f>
        <v>7.5995148672854229E-2</v>
      </c>
      <c r="AK45" s="34">
        <f>$T$28/'Fixed data'!$C$7</f>
        <v>7.5995148672854229E-2</v>
      </c>
      <c r="AL45" s="34">
        <f>$T$28/'Fixed data'!$C$7</f>
        <v>7.5995148672854229E-2</v>
      </c>
      <c r="AM45" s="34">
        <f>$T$28/'Fixed data'!$C$7</f>
        <v>7.5995148672854229E-2</v>
      </c>
      <c r="AN45" s="34">
        <f>$T$28/'Fixed data'!$C$7</f>
        <v>7.5995148672854229E-2</v>
      </c>
      <c r="AO45" s="34">
        <f>$T$28/'Fixed data'!$C$7</f>
        <v>7.5995148672854229E-2</v>
      </c>
      <c r="AP45" s="34">
        <f>$T$28/'Fixed data'!$C$7</f>
        <v>7.5995148672854229E-2</v>
      </c>
      <c r="AQ45" s="34">
        <f>$T$28/'Fixed data'!$C$7</f>
        <v>7.5995148672854229E-2</v>
      </c>
      <c r="AR45" s="34">
        <f>$T$28/'Fixed data'!$C$7</f>
        <v>7.5995148672854229E-2</v>
      </c>
      <c r="AS45" s="34">
        <f>$T$28/'Fixed data'!$C$7</f>
        <v>7.5995148672854229E-2</v>
      </c>
      <c r="AT45" s="34">
        <f>$T$28/'Fixed data'!$C$7</f>
        <v>7.5995148672854229E-2</v>
      </c>
      <c r="AU45" s="34">
        <f>$T$28/'Fixed data'!$C$7</f>
        <v>7.5995148672854229E-2</v>
      </c>
      <c r="AV45" s="34">
        <f>$T$28/'Fixed data'!$C$7</f>
        <v>7.5995148672854229E-2</v>
      </c>
      <c r="AW45" s="34">
        <f>$T$28/'Fixed data'!$C$7</f>
        <v>7.5995148672854229E-2</v>
      </c>
      <c r="AX45" s="34">
        <f>$T$28/'Fixed data'!$C$7</f>
        <v>7.5995148672854229E-2</v>
      </c>
      <c r="AY45" s="34">
        <f>$T$28/'Fixed data'!$C$7</f>
        <v>7.5995148672854229E-2</v>
      </c>
      <c r="AZ45" s="34">
        <f>$T$28/'Fixed data'!$C$7</f>
        <v>7.5995148672854229E-2</v>
      </c>
      <c r="BA45" s="34">
        <f>$T$28/'Fixed data'!$C$7</f>
        <v>7.5995148672854229E-2</v>
      </c>
      <c r="BB45" s="34">
        <f>$T$28/'Fixed data'!$C$7</f>
        <v>7.5995148672854229E-2</v>
      </c>
      <c r="BC45" s="34">
        <f>$T$28/'Fixed data'!$C$7</f>
        <v>7.5995148672854229E-2</v>
      </c>
      <c r="BD45" s="34">
        <f>$T$28/'Fixed data'!$C$7</f>
        <v>7.5995148672854229E-2</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7.6702948390747913E-2</v>
      </c>
      <c r="W46" s="34">
        <f>$U$28/'Fixed data'!$C$7</f>
        <v>7.6702948390747913E-2</v>
      </c>
      <c r="X46" s="34">
        <f>$U$28/'Fixed data'!$C$7</f>
        <v>7.6702948390747913E-2</v>
      </c>
      <c r="Y46" s="34">
        <f>$U$28/'Fixed data'!$C$7</f>
        <v>7.6702948390747913E-2</v>
      </c>
      <c r="Z46" s="34">
        <f>$U$28/'Fixed data'!$C$7</f>
        <v>7.6702948390747913E-2</v>
      </c>
      <c r="AA46" s="34">
        <f>$U$28/'Fixed data'!$C$7</f>
        <v>7.6702948390747913E-2</v>
      </c>
      <c r="AB46" s="34">
        <f>$U$28/'Fixed data'!$C$7</f>
        <v>7.6702948390747913E-2</v>
      </c>
      <c r="AC46" s="34">
        <f>$U$28/'Fixed data'!$C$7</f>
        <v>7.6702948390747913E-2</v>
      </c>
      <c r="AD46" s="34">
        <f>$U$28/'Fixed data'!$C$7</f>
        <v>7.6702948390747913E-2</v>
      </c>
      <c r="AE46" s="34">
        <f>$U$28/'Fixed data'!$C$7</f>
        <v>7.6702948390747913E-2</v>
      </c>
      <c r="AF46" s="34">
        <f>$U$28/'Fixed data'!$C$7</f>
        <v>7.6702948390747913E-2</v>
      </c>
      <c r="AG46" s="34">
        <f>$U$28/'Fixed data'!$C$7</f>
        <v>7.6702948390747913E-2</v>
      </c>
      <c r="AH46" s="34">
        <f>$U$28/'Fixed data'!$C$7</f>
        <v>7.6702948390747913E-2</v>
      </c>
      <c r="AI46" s="34">
        <f>$U$28/'Fixed data'!$C$7</f>
        <v>7.6702948390747913E-2</v>
      </c>
      <c r="AJ46" s="34">
        <f>$U$28/'Fixed data'!$C$7</f>
        <v>7.6702948390747913E-2</v>
      </c>
      <c r="AK46" s="34">
        <f>$U$28/'Fixed data'!$C$7</f>
        <v>7.6702948390747913E-2</v>
      </c>
      <c r="AL46" s="34">
        <f>$U$28/'Fixed data'!$C$7</f>
        <v>7.6702948390747913E-2</v>
      </c>
      <c r="AM46" s="34">
        <f>$U$28/'Fixed data'!$C$7</f>
        <v>7.6702948390747913E-2</v>
      </c>
      <c r="AN46" s="34">
        <f>$U$28/'Fixed data'!$C$7</f>
        <v>7.6702948390747913E-2</v>
      </c>
      <c r="AO46" s="34">
        <f>$U$28/'Fixed data'!$C$7</f>
        <v>7.6702948390747913E-2</v>
      </c>
      <c r="AP46" s="34">
        <f>$U$28/'Fixed data'!$C$7</f>
        <v>7.6702948390747913E-2</v>
      </c>
      <c r="AQ46" s="34">
        <f>$U$28/'Fixed data'!$C$7</f>
        <v>7.6702948390747913E-2</v>
      </c>
      <c r="AR46" s="34">
        <f>$U$28/'Fixed data'!$C$7</f>
        <v>7.6702948390747913E-2</v>
      </c>
      <c r="AS46" s="34">
        <f>$U$28/'Fixed data'!$C$7</f>
        <v>7.6702948390747913E-2</v>
      </c>
      <c r="AT46" s="34">
        <f>$U$28/'Fixed data'!$C$7</f>
        <v>7.6702948390747913E-2</v>
      </c>
      <c r="AU46" s="34">
        <f>$U$28/'Fixed data'!$C$7</f>
        <v>7.6702948390747913E-2</v>
      </c>
      <c r="AV46" s="34">
        <f>$U$28/'Fixed data'!$C$7</f>
        <v>7.6702948390747913E-2</v>
      </c>
      <c r="AW46" s="34">
        <f>$U$28/'Fixed data'!$C$7</f>
        <v>7.6702948390747913E-2</v>
      </c>
      <c r="AX46" s="34">
        <f>$U$28/'Fixed data'!$C$7</f>
        <v>7.6702948390747913E-2</v>
      </c>
      <c r="AY46" s="34">
        <f>$U$28/'Fixed data'!$C$7</f>
        <v>7.6702948390747913E-2</v>
      </c>
      <c r="AZ46" s="34">
        <f>$U$28/'Fixed data'!$C$7</f>
        <v>7.6702948390747913E-2</v>
      </c>
      <c r="BA46" s="34">
        <f>$U$28/'Fixed data'!$C$7</f>
        <v>7.6702948390747913E-2</v>
      </c>
      <c r="BB46" s="34">
        <f>$U$28/'Fixed data'!$C$7</f>
        <v>7.6702948390747913E-2</v>
      </c>
      <c r="BC46" s="34">
        <f>$U$28/'Fixed data'!$C$7</f>
        <v>7.6702948390747913E-2</v>
      </c>
      <c r="BD46" s="34">
        <f>$U$28/'Fixed data'!$C$7</f>
        <v>7.6702948390747913E-2</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7.7240423379334108E-2</v>
      </c>
      <c r="X47" s="34">
        <f>$V$28/'Fixed data'!$C$7</f>
        <v>7.7240423379334108E-2</v>
      </c>
      <c r="Y47" s="34">
        <f>$V$28/'Fixed data'!$C$7</f>
        <v>7.7240423379334108E-2</v>
      </c>
      <c r="Z47" s="34">
        <f>$V$28/'Fixed data'!$C$7</f>
        <v>7.7240423379334108E-2</v>
      </c>
      <c r="AA47" s="34">
        <f>$V$28/'Fixed data'!$C$7</f>
        <v>7.7240423379334108E-2</v>
      </c>
      <c r="AB47" s="34">
        <f>$V$28/'Fixed data'!$C$7</f>
        <v>7.7240423379334108E-2</v>
      </c>
      <c r="AC47" s="34">
        <f>$V$28/'Fixed data'!$C$7</f>
        <v>7.7240423379334108E-2</v>
      </c>
      <c r="AD47" s="34">
        <f>$V$28/'Fixed data'!$C$7</f>
        <v>7.7240423379334108E-2</v>
      </c>
      <c r="AE47" s="34">
        <f>$V$28/'Fixed data'!$C$7</f>
        <v>7.7240423379334108E-2</v>
      </c>
      <c r="AF47" s="34">
        <f>$V$28/'Fixed data'!$C$7</f>
        <v>7.7240423379334108E-2</v>
      </c>
      <c r="AG47" s="34">
        <f>$V$28/'Fixed data'!$C$7</f>
        <v>7.7240423379334108E-2</v>
      </c>
      <c r="AH47" s="34">
        <f>$V$28/'Fixed data'!$C$7</f>
        <v>7.7240423379334108E-2</v>
      </c>
      <c r="AI47" s="34">
        <f>$V$28/'Fixed data'!$C$7</f>
        <v>7.7240423379334108E-2</v>
      </c>
      <c r="AJ47" s="34">
        <f>$V$28/'Fixed data'!$C$7</f>
        <v>7.7240423379334108E-2</v>
      </c>
      <c r="AK47" s="34">
        <f>$V$28/'Fixed data'!$C$7</f>
        <v>7.7240423379334108E-2</v>
      </c>
      <c r="AL47" s="34">
        <f>$V$28/'Fixed data'!$C$7</f>
        <v>7.7240423379334108E-2</v>
      </c>
      <c r="AM47" s="34">
        <f>$V$28/'Fixed data'!$C$7</f>
        <v>7.7240423379334108E-2</v>
      </c>
      <c r="AN47" s="34">
        <f>$V$28/'Fixed data'!$C$7</f>
        <v>7.7240423379334108E-2</v>
      </c>
      <c r="AO47" s="34">
        <f>$V$28/'Fixed data'!$C$7</f>
        <v>7.7240423379334108E-2</v>
      </c>
      <c r="AP47" s="34">
        <f>$V$28/'Fixed data'!$C$7</f>
        <v>7.7240423379334108E-2</v>
      </c>
      <c r="AQ47" s="34">
        <f>$V$28/'Fixed data'!$C$7</f>
        <v>7.7240423379334108E-2</v>
      </c>
      <c r="AR47" s="34">
        <f>$V$28/'Fixed data'!$C$7</f>
        <v>7.7240423379334108E-2</v>
      </c>
      <c r="AS47" s="34">
        <f>$V$28/'Fixed data'!$C$7</f>
        <v>7.7240423379334108E-2</v>
      </c>
      <c r="AT47" s="34">
        <f>$V$28/'Fixed data'!$C$7</f>
        <v>7.7240423379334108E-2</v>
      </c>
      <c r="AU47" s="34">
        <f>$V$28/'Fixed data'!$C$7</f>
        <v>7.7240423379334108E-2</v>
      </c>
      <c r="AV47" s="34">
        <f>$V$28/'Fixed data'!$C$7</f>
        <v>7.7240423379334108E-2</v>
      </c>
      <c r="AW47" s="34">
        <f>$V$28/'Fixed data'!$C$7</f>
        <v>7.7240423379334108E-2</v>
      </c>
      <c r="AX47" s="34">
        <f>$V$28/'Fixed data'!$C$7</f>
        <v>7.7240423379334108E-2</v>
      </c>
      <c r="AY47" s="34">
        <f>$V$28/'Fixed data'!$C$7</f>
        <v>7.7240423379334108E-2</v>
      </c>
      <c r="AZ47" s="34">
        <f>$V$28/'Fixed data'!$C$7</f>
        <v>7.7240423379334108E-2</v>
      </c>
      <c r="BA47" s="34">
        <f>$V$28/'Fixed data'!$C$7</f>
        <v>7.7240423379334108E-2</v>
      </c>
      <c r="BB47" s="34">
        <f>$V$28/'Fixed data'!$C$7</f>
        <v>7.7240423379334108E-2</v>
      </c>
      <c r="BC47" s="34">
        <f>$V$28/'Fixed data'!$C$7</f>
        <v>7.7240423379334108E-2</v>
      </c>
      <c r="BD47" s="34">
        <f>$V$28/'Fixed data'!$C$7</f>
        <v>7.7240423379334108E-2</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7.7663500270431951E-2</v>
      </c>
      <c r="Y48" s="34">
        <f>$W$28/'Fixed data'!$C$7</f>
        <v>7.7663500270431951E-2</v>
      </c>
      <c r="Z48" s="34">
        <f>$W$28/'Fixed data'!$C$7</f>
        <v>7.7663500270431951E-2</v>
      </c>
      <c r="AA48" s="34">
        <f>$W$28/'Fixed data'!$C$7</f>
        <v>7.7663500270431951E-2</v>
      </c>
      <c r="AB48" s="34">
        <f>$W$28/'Fixed data'!$C$7</f>
        <v>7.7663500270431951E-2</v>
      </c>
      <c r="AC48" s="34">
        <f>$W$28/'Fixed data'!$C$7</f>
        <v>7.7663500270431951E-2</v>
      </c>
      <c r="AD48" s="34">
        <f>$W$28/'Fixed data'!$C$7</f>
        <v>7.7663500270431951E-2</v>
      </c>
      <c r="AE48" s="34">
        <f>$W$28/'Fixed data'!$C$7</f>
        <v>7.7663500270431951E-2</v>
      </c>
      <c r="AF48" s="34">
        <f>$W$28/'Fixed data'!$C$7</f>
        <v>7.7663500270431951E-2</v>
      </c>
      <c r="AG48" s="34">
        <f>$W$28/'Fixed data'!$C$7</f>
        <v>7.7663500270431951E-2</v>
      </c>
      <c r="AH48" s="34">
        <f>$W$28/'Fixed data'!$C$7</f>
        <v>7.7663500270431951E-2</v>
      </c>
      <c r="AI48" s="34">
        <f>$W$28/'Fixed data'!$C$7</f>
        <v>7.7663500270431951E-2</v>
      </c>
      <c r="AJ48" s="34">
        <f>$W$28/'Fixed data'!$C$7</f>
        <v>7.7663500270431951E-2</v>
      </c>
      <c r="AK48" s="34">
        <f>$W$28/'Fixed data'!$C$7</f>
        <v>7.7663500270431951E-2</v>
      </c>
      <c r="AL48" s="34">
        <f>$W$28/'Fixed data'!$C$7</f>
        <v>7.7663500270431951E-2</v>
      </c>
      <c r="AM48" s="34">
        <f>$W$28/'Fixed data'!$C$7</f>
        <v>7.7663500270431951E-2</v>
      </c>
      <c r="AN48" s="34">
        <f>$W$28/'Fixed data'!$C$7</f>
        <v>7.7663500270431951E-2</v>
      </c>
      <c r="AO48" s="34">
        <f>$W$28/'Fixed data'!$C$7</f>
        <v>7.7663500270431951E-2</v>
      </c>
      <c r="AP48" s="34">
        <f>$W$28/'Fixed data'!$C$7</f>
        <v>7.7663500270431951E-2</v>
      </c>
      <c r="AQ48" s="34">
        <f>$W$28/'Fixed data'!$C$7</f>
        <v>7.7663500270431951E-2</v>
      </c>
      <c r="AR48" s="34">
        <f>$W$28/'Fixed data'!$C$7</f>
        <v>7.7663500270431951E-2</v>
      </c>
      <c r="AS48" s="34">
        <f>$W$28/'Fixed data'!$C$7</f>
        <v>7.7663500270431951E-2</v>
      </c>
      <c r="AT48" s="34">
        <f>$W$28/'Fixed data'!$C$7</f>
        <v>7.7663500270431951E-2</v>
      </c>
      <c r="AU48" s="34">
        <f>$W$28/'Fixed data'!$C$7</f>
        <v>7.7663500270431951E-2</v>
      </c>
      <c r="AV48" s="34">
        <f>$W$28/'Fixed data'!$C$7</f>
        <v>7.7663500270431951E-2</v>
      </c>
      <c r="AW48" s="34">
        <f>$W$28/'Fixed data'!$C$7</f>
        <v>7.7663500270431951E-2</v>
      </c>
      <c r="AX48" s="34">
        <f>$W$28/'Fixed data'!$C$7</f>
        <v>7.7663500270431951E-2</v>
      </c>
      <c r="AY48" s="34">
        <f>$W$28/'Fixed data'!$C$7</f>
        <v>7.7663500270431951E-2</v>
      </c>
      <c r="AZ48" s="34">
        <f>$W$28/'Fixed data'!$C$7</f>
        <v>7.7663500270431951E-2</v>
      </c>
      <c r="BA48" s="34">
        <f>$W$28/'Fixed data'!$C$7</f>
        <v>7.7663500270431951E-2</v>
      </c>
      <c r="BB48" s="34">
        <f>$W$28/'Fixed data'!$C$7</f>
        <v>7.7663500270431951E-2</v>
      </c>
      <c r="BC48" s="34">
        <f>$W$28/'Fixed data'!$C$7</f>
        <v>7.7663500270431951E-2</v>
      </c>
      <c r="BD48" s="34">
        <f>$W$28/'Fixed data'!$C$7</f>
        <v>7.7663500270431951E-2</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7.7973044333092378E-2</v>
      </c>
      <c r="Z49" s="34">
        <f>$X$28/'Fixed data'!$C$7</f>
        <v>7.7973044333092378E-2</v>
      </c>
      <c r="AA49" s="34">
        <f>$X$28/'Fixed data'!$C$7</f>
        <v>7.7973044333092378E-2</v>
      </c>
      <c r="AB49" s="34">
        <f>$X$28/'Fixed data'!$C$7</f>
        <v>7.7973044333092378E-2</v>
      </c>
      <c r="AC49" s="34">
        <f>$X$28/'Fixed data'!$C$7</f>
        <v>7.7973044333092378E-2</v>
      </c>
      <c r="AD49" s="34">
        <f>$X$28/'Fixed data'!$C$7</f>
        <v>7.7973044333092378E-2</v>
      </c>
      <c r="AE49" s="34">
        <f>$X$28/'Fixed data'!$C$7</f>
        <v>7.7973044333092378E-2</v>
      </c>
      <c r="AF49" s="34">
        <f>$X$28/'Fixed data'!$C$7</f>
        <v>7.7973044333092378E-2</v>
      </c>
      <c r="AG49" s="34">
        <f>$X$28/'Fixed data'!$C$7</f>
        <v>7.7973044333092378E-2</v>
      </c>
      <c r="AH49" s="34">
        <f>$X$28/'Fixed data'!$C$7</f>
        <v>7.7973044333092378E-2</v>
      </c>
      <c r="AI49" s="34">
        <f>$X$28/'Fixed data'!$C$7</f>
        <v>7.7973044333092378E-2</v>
      </c>
      <c r="AJ49" s="34">
        <f>$X$28/'Fixed data'!$C$7</f>
        <v>7.7973044333092378E-2</v>
      </c>
      <c r="AK49" s="34">
        <f>$X$28/'Fixed data'!$C$7</f>
        <v>7.7973044333092378E-2</v>
      </c>
      <c r="AL49" s="34">
        <f>$X$28/'Fixed data'!$C$7</f>
        <v>7.7973044333092378E-2</v>
      </c>
      <c r="AM49" s="34">
        <f>$X$28/'Fixed data'!$C$7</f>
        <v>7.7973044333092378E-2</v>
      </c>
      <c r="AN49" s="34">
        <f>$X$28/'Fixed data'!$C$7</f>
        <v>7.7973044333092378E-2</v>
      </c>
      <c r="AO49" s="34">
        <f>$X$28/'Fixed data'!$C$7</f>
        <v>7.7973044333092378E-2</v>
      </c>
      <c r="AP49" s="34">
        <f>$X$28/'Fixed data'!$C$7</f>
        <v>7.7973044333092378E-2</v>
      </c>
      <c r="AQ49" s="34">
        <f>$X$28/'Fixed data'!$C$7</f>
        <v>7.7973044333092378E-2</v>
      </c>
      <c r="AR49" s="34">
        <f>$X$28/'Fixed data'!$C$7</f>
        <v>7.7973044333092378E-2</v>
      </c>
      <c r="AS49" s="34">
        <f>$X$28/'Fixed data'!$C$7</f>
        <v>7.7973044333092378E-2</v>
      </c>
      <c r="AT49" s="34">
        <f>$X$28/'Fixed data'!$C$7</f>
        <v>7.7973044333092378E-2</v>
      </c>
      <c r="AU49" s="34">
        <f>$X$28/'Fixed data'!$C$7</f>
        <v>7.7973044333092378E-2</v>
      </c>
      <c r="AV49" s="34">
        <f>$X$28/'Fixed data'!$C$7</f>
        <v>7.7973044333092378E-2</v>
      </c>
      <c r="AW49" s="34">
        <f>$X$28/'Fixed data'!$C$7</f>
        <v>7.7973044333092378E-2</v>
      </c>
      <c r="AX49" s="34">
        <f>$X$28/'Fixed data'!$C$7</f>
        <v>7.7973044333092378E-2</v>
      </c>
      <c r="AY49" s="34">
        <f>$X$28/'Fixed data'!$C$7</f>
        <v>7.7973044333092378E-2</v>
      </c>
      <c r="AZ49" s="34">
        <f>$X$28/'Fixed data'!$C$7</f>
        <v>7.7973044333092378E-2</v>
      </c>
      <c r="BA49" s="34">
        <f>$X$28/'Fixed data'!$C$7</f>
        <v>7.7973044333092378E-2</v>
      </c>
      <c r="BB49" s="34">
        <f>$X$28/'Fixed data'!$C$7</f>
        <v>7.7973044333092378E-2</v>
      </c>
      <c r="BC49" s="34">
        <f>$X$28/'Fixed data'!$C$7</f>
        <v>7.7973044333092378E-2</v>
      </c>
      <c r="BD49" s="34">
        <f>$X$28/'Fixed data'!$C$7</f>
        <v>7.7973044333092378E-2</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7.8169682660128775E-2</v>
      </c>
      <c r="AA50" s="34">
        <f>$Y$28/'Fixed data'!$C$7</f>
        <v>7.8169682660128775E-2</v>
      </c>
      <c r="AB50" s="34">
        <f>$Y$28/'Fixed data'!$C$7</f>
        <v>7.8169682660128775E-2</v>
      </c>
      <c r="AC50" s="34">
        <f>$Y$28/'Fixed data'!$C$7</f>
        <v>7.8169682660128775E-2</v>
      </c>
      <c r="AD50" s="34">
        <f>$Y$28/'Fixed data'!$C$7</f>
        <v>7.8169682660128775E-2</v>
      </c>
      <c r="AE50" s="34">
        <f>$Y$28/'Fixed data'!$C$7</f>
        <v>7.8169682660128775E-2</v>
      </c>
      <c r="AF50" s="34">
        <f>$Y$28/'Fixed data'!$C$7</f>
        <v>7.8169682660128775E-2</v>
      </c>
      <c r="AG50" s="34">
        <f>$Y$28/'Fixed data'!$C$7</f>
        <v>7.8169682660128775E-2</v>
      </c>
      <c r="AH50" s="34">
        <f>$Y$28/'Fixed data'!$C$7</f>
        <v>7.8169682660128775E-2</v>
      </c>
      <c r="AI50" s="34">
        <f>$Y$28/'Fixed data'!$C$7</f>
        <v>7.8169682660128775E-2</v>
      </c>
      <c r="AJ50" s="34">
        <f>$Y$28/'Fixed data'!$C$7</f>
        <v>7.8169682660128775E-2</v>
      </c>
      <c r="AK50" s="34">
        <f>$Y$28/'Fixed data'!$C$7</f>
        <v>7.8169682660128775E-2</v>
      </c>
      <c r="AL50" s="34">
        <f>$Y$28/'Fixed data'!$C$7</f>
        <v>7.8169682660128775E-2</v>
      </c>
      <c r="AM50" s="34">
        <f>$Y$28/'Fixed data'!$C$7</f>
        <v>7.8169682660128775E-2</v>
      </c>
      <c r="AN50" s="34">
        <f>$Y$28/'Fixed data'!$C$7</f>
        <v>7.8169682660128775E-2</v>
      </c>
      <c r="AO50" s="34">
        <f>$Y$28/'Fixed data'!$C$7</f>
        <v>7.8169682660128775E-2</v>
      </c>
      <c r="AP50" s="34">
        <f>$Y$28/'Fixed data'!$C$7</f>
        <v>7.8169682660128775E-2</v>
      </c>
      <c r="AQ50" s="34">
        <f>$Y$28/'Fixed data'!$C$7</f>
        <v>7.8169682660128775E-2</v>
      </c>
      <c r="AR50" s="34">
        <f>$Y$28/'Fixed data'!$C$7</f>
        <v>7.8169682660128775E-2</v>
      </c>
      <c r="AS50" s="34">
        <f>$Y$28/'Fixed data'!$C$7</f>
        <v>7.8169682660128775E-2</v>
      </c>
      <c r="AT50" s="34">
        <f>$Y$28/'Fixed data'!$C$7</f>
        <v>7.8169682660128775E-2</v>
      </c>
      <c r="AU50" s="34">
        <f>$Y$28/'Fixed data'!$C$7</f>
        <v>7.8169682660128775E-2</v>
      </c>
      <c r="AV50" s="34">
        <f>$Y$28/'Fixed data'!$C$7</f>
        <v>7.8169682660128775E-2</v>
      </c>
      <c r="AW50" s="34">
        <f>$Y$28/'Fixed data'!$C$7</f>
        <v>7.8169682660128775E-2</v>
      </c>
      <c r="AX50" s="34">
        <f>$Y$28/'Fixed data'!$C$7</f>
        <v>7.8169682660128775E-2</v>
      </c>
      <c r="AY50" s="34">
        <f>$Y$28/'Fixed data'!$C$7</f>
        <v>7.8169682660128775E-2</v>
      </c>
      <c r="AZ50" s="34">
        <f>$Y$28/'Fixed data'!$C$7</f>
        <v>7.8169682660128775E-2</v>
      </c>
      <c r="BA50" s="34">
        <f>$Y$28/'Fixed data'!$C$7</f>
        <v>7.8169682660128775E-2</v>
      </c>
      <c r="BB50" s="34">
        <f>$Y$28/'Fixed data'!$C$7</f>
        <v>7.8169682660128775E-2</v>
      </c>
      <c r="BC50" s="34">
        <f>$Y$28/'Fixed data'!$C$7</f>
        <v>7.8169682660128775E-2</v>
      </c>
      <c r="BD50" s="34">
        <f>$Y$28/'Fixed data'!$C$7</f>
        <v>7.8169682660128775E-2</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7.8319079782367365E-2</v>
      </c>
      <c r="AB51" s="34">
        <f>$Z$28/'Fixed data'!$C$7</f>
        <v>7.8319079782367365E-2</v>
      </c>
      <c r="AC51" s="34">
        <f>$Z$28/'Fixed data'!$C$7</f>
        <v>7.8319079782367365E-2</v>
      </c>
      <c r="AD51" s="34">
        <f>$Z$28/'Fixed data'!$C$7</f>
        <v>7.8319079782367365E-2</v>
      </c>
      <c r="AE51" s="34">
        <f>$Z$28/'Fixed data'!$C$7</f>
        <v>7.8319079782367365E-2</v>
      </c>
      <c r="AF51" s="34">
        <f>$Z$28/'Fixed data'!$C$7</f>
        <v>7.8319079782367365E-2</v>
      </c>
      <c r="AG51" s="34">
        <f>$Z$28/'Fixed data'!$C$7</f>
        <v>7.8319079782367365E-2</v>
      </c>
      <c r="AH51" s="34">
        <f>$Z$28/'Fixed data'!$C$7</f>
        <v>7.8319079782367365E-2</v>
      </c>
      <c r="AI51" s="34">
        <f>$Z$28/'Fixed data'!$C$7</f>
        <v>7.8319079782367365E-2</v>
      </c>
      <c r="AJ51" s="34">
        <f>$Z$28/'Fixed data'!$C$7</f>
        <v>7.8319079782367365E-2</v>
      </c>
      <c r="AK51" s="34">
        <f>$Z$28/'Fixed data'!$C$7</f>
        <v>7.8319079782367365E-2</v>
      </c>
      <c r="AL51" s="34">
        <f>$Z$28/'Fixed data'!$C$7</f>
        <v>7.8319079782367365E-2</v>
      </c>
      <c r="AM51" s="34">
        <f>$Z$28/'Fixed data'!$C$7</f>
        <v>7.8319079782367365E-2</v>
      </c>
      <c r="AN51" s="34">
        <f>$Z$28/'Fixed data'!$C$7</f>
        <v>7.8319079782367365E-2</v>
      </c>
      <c r="AO51" s="34">
        <f>$Z$28/'Fixed data'!$C$7</f>
        <v>7.8319079782367365E-2</v>
      </c>
      <c r="AP51" s="34">
        <f>$Z$28/'Fixed data'!$C$7</f>
        <v>7.8319079782367365E-2</v>
      </c>
      <c r="AQ51" s="34">
        <f>$Z$28/'Fixed data'!$C$7</f>
        <v>7.8319079782367365E-2</v>
      </c>
      <c r="AR51" s="34">
        <f>$Z$28/'Fixed data'!$C$7</f>
        <v>7.8319079782367365E-2</v>
      </c>
      <c r="AS51" s="34">
        <f>$Z$28/'Fixed data'!$C$7</f>
        <v>7.8319079782367365E-2</v>
      </c>
      <c r="AT51" s="34">
        <f>$Z$28/'Fixed data'!$C$7</f>
        <v>7.8319079782367365E-2</v>
      </c>
      <c r="AU51" s="34">
        <f>$Z$28/'Fixed data'!$C$7</f>
        <v>7.8319079782367365E-2</v>
      </c>
      <c r="AV51" s="34">
        <f>$Z$28/'Fixed data'!$C$7</f>
        <v>7.8319079782367365E-2</v>
      </c>
      <c r="AW51" s="34">
        <f>$Z$28/'Fixed data'!$C$7</f>
        <v>7.8319079782367365E-2</v>
      </c>
      <c r="AX51" s="34">
        <f>$Z$28/'Fixed data'!$C$7</f>
        <v>7.8319079782367365E-2</v>
      </c>
      <c r="AY51" s="34">
        <f>$Z$28/'Fixed data'!$C$7</f>
        <v>7.8319079782367365E-2</v>
      </c>
      <c r="AZ51" s="34">
        <f>$Z$28/'Fixed data'!$C$7</f>
        <v>7.8319079782367365E-2</v>
      </c>
      <c r="BA51" s="34">
        <f>$Z$28/'Fixed data'!$C$7</f>
        <v>7.8319079782367365E-2</v>
      </c>
      <c r="BB51" s="34">
        <f>$Z$28/'Fixed data'!$C$7</f>
        <v>7.8319079782367365E-2</v>
      </c>
      <c r="BC51" s="34">
        <f>$Z$28/'Fixed data'!$C$7</f>
        <v>7.8319079782367365E-2</v>
      </c>
      <c r="BD51" s="34">
        <f>$Z$28/'Fixed data'!$C$7</f>
        <v>7.8319079782367365E-2</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7.842509925289444E-2</v>
      </c>
      <c r="AC52" s="34">
        <f>$AA$28/'Fixed data'!$C$7</f>
        <v>7.842509925289444E-2</v>
      </c>
      <c r="AD52" s="34">
        <f>$AA$28/'Fixed data'!$C$7</f>
        <v>7.842509925289444E-2</v>
      </c>
      <c r="AE52" s="34">
        <f>$AA$28/'Fixed data'!$C$7</f>
        <v>7.842509925289444E-2</v>
      </c>
      <c r="AF52" s="34">
        <f>$AA$28/'Fixed data'!$C$7</f>
        <v>7.842509925289444E-2</v>
      </c>
      <c r="AG52" s="34">
        <f>$AA$28/'Fixed data'!$C$7</f>
        <v>7.842509925289444E-2</v>
      </c>
      <c r="AH52" s="34">
        <f>$AA$28/'Fixed data'!$C$7</f>
        <v>7.842509925289444E-2</v>
      </c>
      <c r="AI52" s="34">
        <f>$AA$28/'Fixed data'!$C$7</f>
        <v>7.842509925289444E-2</v>
      </c>
      <c r="AJ52" s="34">
        <f>$AA$28/'Fixed data'!$C$7</f>
        <v>7.842509925289444E-2</v>
      </c>
      <c r="AK52" s="34">
        <f>$AA$28/'Fixed data'!$C$7</f>
        <v>7.842509925289444E-2</v>
      </c>
      <c r="AL52" s="34">
        <f>$AA$28/'Fixed data'!$C$7</f>
        <v>7.842509925289444E-2</v>
      </c>
      <c r="AM52" s="34">
        <f>$AA$28/'Fixed data'!$C$7</f>
        <v>7.842509925289444E-2</v>
      </c>
      <c r="AN52" s="34">
        <f>$AA$28/'Fixed data'!$C$7</f>
        <v>7.842509925289444E-2</v>
      </c>
      <c r="AO52" s="34">
        <f>$AA$28/'Fixed data'!$C$7</f>
        <v>7.842509925289444E-2</v>
      </c>
      <c r="AP52" s="34">
        <f>$AA$28/'Fixed data'!$C$7</f>
        <v>7.842509925289444E-2</v>
      </c>
      <c r="AQ52" s="34">
        <f>$AA$28/'Fixed data'!$C$7</f>
        <v>7.842509925289444E-2</v>
      </c>
      <c r="AR52" s="34">
        <f>$AA$28/'Fixed data'!$C$7</f>
        <v>7.842509925289444E-2</v>
      </c>
      <c r="AS52" s="34">
        <f>$AA$28/'Fixed data'!$C$7</f>
        <v>7.842509925289444E-2</v>
      </c>
      <c r="AT52" s="34">
        <f>$AA$28/'Fixed data'!$C$7</f>
        <v>7.842509925289444E-2</v>
      </c>
      <c r="AU52" s="34">
        <f>$AA$28/'Fixed data'!$C$7</f>
        <v>7.842509925289444E-2</v>
      </c>
      <c r="AV52" s="34">
        <f>$AA$28/'Fixed data'!$C$7</f>
        <v>7.842509925289444E-2</v>
      </c>
      <c r="AW52" s="34">
        <f>$AA$28/'Fixed data'!$C$7</f>
        <v>7.842509925289444E-2</v>
      </c>
      <c r="AX52" s="34">
        <f>$AA$28/'Fixed data'!$C$7</f>
        <v>7.842509925289444E-2</v>
      </c>
      <c r="AY52" s="34">
        <f>$AA$28/'Fixed data'!$C$7</f>
        <v>7.842509925289444E-2</v>
      </c>
      <c r="AZ52" s="34">
        <f>$AA$28/'Fixed data'!$C$7</f>
        <v>7.842509925289444E-2</v>
      </c>
      <c r="BA52" s="34">
        <f>$AA$28/'Fixed data'!$C$7</f>
        <v>7.842509925289444E-2</v>
      </c>
      <c r="BB52" s="34">
        <f>$AA$28/'Fixed data'!$C$7</f>
        <v>7.842509925289444E-2</v>
      </c>
      <c r="BC52" s="34">
        <f>$AA$28/'Fixed data'!$C$7</f>
        <v>7.842509925289444E-2</v>
      </c>
      <c r="BD52" s="34">
        <f>$AA$28/'Fixed data'!$C$7</f>
        <v>7.842509925289444E-2</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7.8507340379744051E-2</v>
      </c>
      <c r="AD53" s="34">
        <f>$AB$28/'Fixed data'!$C$7</f>
        <v>7.8507340379744051E-2</v>
      </c>
      <c r="AE53" s="34">
        <f>$AB$28/'Fixed data'!$C$7</f>
        <v>7.8507340379744051E-2</v>
      </c>
      <c r="AF53" s="34">
        <f>$AB$28/'Fixed data'!$C$7</f>
        <v>7.8507340379744051E-2</v>
      </c>
      <c r="AG53" s="34">
        <f>$AB$28/'Fixed data'!$C$7</f>
        <v>7.8507340379744051E-2</v>
      </c>
      <c r="AH53" s="34">
        <f>$AB$28/'Fixed data'!$C$7</f>
        <v>7.8507340379744051E-2</v>
      </c>
      <c r="AI53" s="34">
        <f>$AB$28/'Fixed data'!$C$7</f>
        <v>7.8507340379744051E-2</v>
      </c>
      <c r="AJ53" s="34">
        <f>$AB$28/'Fixed data'!$C$7</f>
        <v>7.8507340379744051E-2</v>
      </c>
      <c r="AK53" s="34">
        <f>$AB$28/'Fixed data'!$C$7</f>
        <v>7.8507340379744051E-2</v>
      </c>
      <c r="AL53" s="34">
        <f>$AB$28/'Fixed data'!$C$7</f>
        <v>7.8507340379744051E-2</v>
      </c>
      <c r="AM53" s="34">
        <f>$AB$28/'Fixed data'!$C$7</f>
        <v>7.8507340379744051E-2</v>
      </c>
      <c r="AN53" s="34">
        <f>$AB$28/'Fixed data'!$C$7</f>
        <v>7.8507340379744051E-2</v>
      </c>
      <c r="AO53" s="34">
        <f>$AB$28/'Fixed data'!$C$7</f>
        <v>7.8507340379744051E-2</v>
      </c>
      <c r="AP53" s="34">
        <f>$AB$28/'Fixed data'!$C$7</f>
        <v>7.8507340379744051E-2</v>
      </c>
      <c r="AQ53" s="34">
        <f>$AB$28/'Fixed data'!$C$7</f>
        <v>7.8507340379744051E-2</v>
      </c>
      <c r="AR53" s="34">
        <f>$AB$28/'Fixed data'!$C$7</f>
        <v>7.8507340379744051E-2</v>
      </c>
      <c r="AS53" s="34">
        <f>$AB$28/'Fixed data'!$C$7</f>
        <v>7.8507340379744051E-2</v>
      </c>
      <c r="AT53" s="34">
        <f>$AB$28/'Fixed data'!$C$7</f>
        <v>7.8507340379744051E-2</v>
      </c>
      <c r="AU53" s="34">
        <f>$AB$28/'Fixed data'!$C$7</f>
        <v>7.8507340379744051E-2</v>
      </c>
      <c r="AV53" s="34">
        <f>$AB$28/'Fixed data'!$C$7</f>
        <v>7.8507340379744051E-2</v>
      </c>
      <c r="AW53" s="34">
        <f>$AB$28/'Fixed data'!$C$7</f>
        <v>7.8507340379744051E-2</v>
      </c>
      <c r="AX53" s="34">
        <f>$AB$28/'Fixed data'!$C$7</f>
        <v>7.8507340379744051E-2</v>
      </c>
      <c r="AY53" s="34">
        <f>$AB$28/'Fixed data'!$C$7</f>
        <v>7.8507340379744051E-2</v>
      </c>
      <c r="AZ53" s="34">
        <f>$AB$28/'Fixed data'!$C$7</f>
        <v>7.8507340379744051E-2</v>
      </c>
      <c r="BA53" s="34">
        <f>$AB$28/'Fixed data'!$C$7</f>
        <v>7.8507340379744051E-2</v>
      </c>
      <c r="BB53" s="34">
        <f>$AB$28/'Fixed data'!$C$7</f>
        <v>7.8507340379744051E-2</v>
      </c>
      <c r="BC53" s="34">
        <f>$AB$28/'Fixed data'!$C$7</f>
        <v>7.8507340379744051E-2</v>
      </c>
      <c r="BD53" s="34">
        <f>$AB$28/'Fixed data'!$C$7</f>
        <v>7.8507340379744051E-2</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7.8537442708294922E-2</v>
      </c>
      <c r="AE54" s="34">
        <f>$AC$28/'Fixed data'!$C$7</f>
        <v>7.8537442708294922E-2</v>
      </c>
      <c r="AF54" s="34">
        <f>$AC$28/'Fixed data'!$C$7</f>
        <v>7.8537442708294922E-2</v>
      </c>
      <c r="AG54" s="34">
        <f>$AC$28/'Fixed data'!$C$7</f>
        <v>7.8537442708294922E-2</v>
      </c>
      <c r="AH54" s="34">
        <f>$AC$28/'Fixed data'!$C$7</f>
        <v>7.8537442708294922E-2</v>
      </c>
      <c r="AI54" s="34">
        <f>$AC$28/'Fixed data'!$C$7</f>
        <v>7.8537442708294922E-2</v>
      </c>
      <c r="AJ54" s="34">
        <f>$AC$28/'Fixed data'!$C$7</f>
        <v>7.8537442708294922E-2</v>
      </c>
      <c r="AK54" s="34">
        <f>$AC$28/'Fixed data'!$C$7</f>
        <v>7.8537442708294922E-2</v>
      </c>
      <c r="AL54" s="34">
        <f>$AC$28/'Fixed data'!$C$7</f>
        <v>7.8537442708294922E-2</v>
      </c>
      <c r="AM54" s="34">
        <f>$AC$28/'Fixed data'!$C$7</f>
        <v>7.8537442708294922E-2</v>
      </c>
      <c r="AN54" s="34">
        <f>$AC$28/'Fixed data'!$C$7</f>
        <v>7.8537442708294922E-2</v>
      </c>
      <c r="AO54" s="34">
        <f>$AC$28/'Fixed data'!$C$7</f>
        <v>7.8537442708294922E-2</v>
      </c>
      <c r="AP54" s="34">
        <f>$AC$28/'Fixed data'!$C$7</f>
        <v>7.8537442708294922E-2</v>
      </c>
      <c r="AQ54" s="34">
        <f>$AC$28/'Fixed data'!$C$7</f>
        <v>7.8537442708294922E-2</v>
      </c>
      <c r="AR54" s="34">
        <f>$AC$28/'Fixed data'!$C$7</f>
        <v>7.8537442708294922E-2</v>
      </c>
      <c r="AS54" s="34">
        <f>$AC$28/'Fixed data'!$C$7</f>
        <v>7.8537442708294922E-2</v>
      </c>
      <c r="AT54" s="34">
        <f>$AC$28/'Fixed data'!$C$7</f>
        <v>7.8537442708294922E-2</v>
      </c>
      <c r="AU54" s="34">
        <f>$AC$28/'Fixed data'!$C$7</f>
        <v>7.8537442708294922E-2</v>
      </c>
      <c r="AV54" s="34">
        <f>$AC$28/'Fixed data'!$C$7</f>
        <v>7.8537442708294922E-2</v>
      </c>
      <c r="AW54" s="34">
        <f>$AC$28/'Fixed data'!$C$7</f>
        <v>7.8537442708294922E-2</v>
      </c>
      <c r="AX54" s="34">
        <f>$AC$28/'Fixed data'!$C$7</f>
        <v>7.8537442708294922E-2</v>
      </c>
      <c r="AY54" s="34">
        <f>$AC$28/'Fixed data'!$C$7</f>
        <v>7.8537442708294922E-2</v>
      </c>
      <c r="AZ54" s="34">
        <f>$AC$28/'Fixed data'!$C$7</f>
        <v>7.8537442708294922E-2</v>
      </c>
      <c r="BA54" s="34">
        <f>$AC$28/'Fixed data'!$C$7</f>
        <v>7.8537442708294922E-2</v>
      </c>
      <c r="BB54" s="34">
        <f>$AC$28/'Fixed data'!$C$7</f>
        <v>7.8537442708294922E-2</v>
      </c>
      <c r="BC54" s="34">
        <f>$AC$28/'Fixed data'!$C$7</f>
        <v>7.8537442708294922E-2</v>
      </c>
      <c r="BD54" s="34">
        <f>$AC$28/'Fixed data'!$C$7</f>
        <v>7.8537442708294922E-2</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7.8547725536569274E-2</v>
      </c>
      <c r="AF55" s="34">
        <f>$AD$28/'Fixed data'!$C$7</f>
        <v>7.8547725536569274E-2</v>
      </c>
      <c r="AG55" s="34">
        <f>$AD$28/'Fixed data'!$C$7</f>
        <v>7.8547725536569274E-2</v>
      </c>
      <c r="AH55" s="34">
        <f>$AD$28/'Fixed data'!$C$7</f>
        <v>7.8547725536569274E-2</v>
      </c>
      <c r="AI55" s="34">
        <f>$AD$28/'Fixed data'!$C$7</f>
        <v>7.8547725536569274E-2</v>
      </c>
      <c r="AJ55" s="34">
        <f>$AD$28/'Fixed data'!$C$7</f>
        <v>7.8547725536569274E-2</v>
      </c>
      <c r="AK55" s="34">
        <f>$AD$28/'Fixed data'!$C$7</f>
        <v>7.8547725536569274E-2</v>
      </c>
      <c r="AL55" s="34">
        <f>$AD$28/'Fixed data'!$C$7</f>
        <v>7.8547725536569274E-2</v>
      </c>
      <c r="AM55" s="34">
        <f>$AD$28/'Fixed data'!$C$7</f>
        <v>7.8547725536569274E-2</v>
      </c>
      <c r="AN55" s="34">
        <f>$AD$28/'Fixed data'!$C$7</f>
        <v>7.8547725536569274E-2</v>
      </c>
      <c r="AO55" s="34">
        <f>$AD$28/'Fixed data'!$C$7</f>
        <v>7.8547725536569274E-2</v>
      </c>
      <c r="AP55" s="34">
        <f>$AD$28/'Fixed data'!$C$7</f>
        <v>7.8547725536569274E-2</v>
      </c>
      <c r="AQ55" s="34">
        <f>$AD$28/'Fixed data'!$C$7</f>
        <v>7.8547725536569274E-2</v>
      </c>
      <c r="AR55" s="34">
        <f>$AD$28/'Fixed data'!$C$7</f>
        <v>7.8547725536569274E-2</v>
      </c>
      <c r="AS55" s="34">
        <f>$AD$28/'Fixed data'!$C$7</f>
        <v>7.8547725536569274E-2</v>
      </c>
      <c r="AT55" s="34">
        <f>$AD$28/'Fixed data'!$C$7</f>
        <v>7.8547725536569274E-2</v>
      </c>
      <c r="AU55" s="34">
        <f>$AD$28/'Fixed data'!$C$7</f>
        <v>7.8547725536569274E-2</v>
      </c>
      <c r="AV55" s="34">
        <f>$AD$28/'Fixed data'!$C$7</f>
        <v>7.8547725536569274E-2</v>
      </c>
      <c r="AW55" s="34">
        <f>$AD$28/'Fixed data'!$C$7</f>
        <v>7.8547725536569274E-2</v>
      </c>
      <c r="AX55" s="34">
        <f>$AD$28/'Fixed data'!$C$7</f>
        <v>7.8547725536569274E-2</v>
      </c>
      <c r="AY55" s="34">
        <f>$AD$28/'Fixed data'!$C$7</f>
        <v>7.8547725536569274E-2</v>
      </c>
      <c r="AZ55" s="34">
        <f>$AD$28/'Fixed data'!$C$7</f>
        <v>7.8547725536569274E-2</v>
      </c>
      <c r="BA55" s="34">
        <f>$AD$28/'Fixed data'!$C$7</f>
        <v>7.8547725536569274E-2</v>
      </c>
      <c r="BB55" s="34">
        <f>$AD$28/'Fixed data'!$C$7</f>
        <v>7.8547725536569274E-2</v>
      </c>
      <c r="BC55" s="34">
        <f>$AD$28/'Fixed data'!$C$7</f>
        <v>7.8547725536569274E-2</v>
      </c>
      <c r="BD55" s="34">
        <f>$AD$28/'Fixed data'!$C$7</f>
        <v>7.8547725536569274E-2</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7.8547725536569274E-2</v>
      </c>
      <c r="AG56" s="34">
        <f>$AE$28/'Fixed data'!$C$7</f>
        <v>7.8547725536569274E-2</v>
      </c>
      <c r="AH56" s="34">
        <f>$AE$28/'Fixed data'!$C$7</f>
        <v>7.8547725536569274E-2</v>
      </c>
      <c r="AI56" s="34">
        <f>$AE$28/'Fixed data'!$C$7</f>
        <v>7.8547725536569274E-2</v>
      </c>
      <c r="AJ56" s="34">
        <f>$AE$28/'Fixed data'!$C$7</f>
        <v>7.8547725536569274E-2</v>
      </c>
      <c r="AK56" s="34">
        <f>$AE$28/'Fixed data'!$C$7</f>
        <v>7.8547725536569274E-2</v>
      </c>
      <c r="AL56" s="34">
        <f>$AE$28/'Fixed data'!$C$7</f>
        <v>7.8547725536569274E-2</v>
      </c>
      <c r="AM56" s="34">
        <f>$AE$28/'Fixed data'!$C$7</f>
        <v>7.8547725536569274E-2</v>
      </c>
      <c r="AN56" s="34">
        <f>$AE$28/'Fixed data'!$C$7</f>
        <v>7.8547725536569274E-2</v>
      </c>
      <c r="AO56" s="34">
        <f>$AE$28/'Fixed data'!$C$7</f>
        <v>7.8547725536569274E-2</v>
      </c>
      <c r="AP56" s="34">
        <f>$AE$28/'Fixed data'!$C$7</f>
        <v>7.8547725536569274E-2</v>
      </c>
      <c r="AQ56" s="34">
        <f>$AE$28/'Fixed data'!$C$7</f>
        <v>7.8547725536569274E-2</v>
      </c>
      <c r="AR56" s="34">
        <f>$AE$28/'Fixed data'!$C$7</f>
        <v>7.8547725536569274E-2</v>
      </c>
      <c r="AS56" s="34">
        <f>$AE$28/'Fixed data'!$C$7</f>
        <v>7.8547725536569274E-2</v>
      </c>
      <c r="AT56" s="34">
        <f>$AE$28/'Fixed data'!$C$7</f>
        <v>7.8547725536569274E-2</v>
      </c>
      <c r="AU56" s="34">
        <f>$AE$28/'Fixed data'!$C$7</f>
        <v>7.8547725536569274E-2</v>
      </c>
      <c r="AV56" s="34">
        <f>$AE$28/'Fixed data'!$C$7</f>
        <v>7.8547725536569274E-2</v>
      </c>
      <c r="AW56" s="34">
        <f>$AE$28/'Fixed data'!$C$7</f>
        <v>7.8547725536569274E-2</v>
      </c>
      <c r="AX56" s="34">
        <f>$AE$28/'Fixed data'!$C$7</f>
        <v>7.8547725536569274E-2</v>
      </c>
      <c r="AY56" s="34">
        <f>$AE$28/'Fixed data'!$C$7</f>
        <v>7.8547725536569274E-2</v>
      </c>
      <c r="AZ56" s="34">
        <f>$AE$28/'Fixed data'!$C$7</f>
        <v>7.8547725536569274E-2</v>
      </c>
      <c r="BA56" s="34">
        <f>$AE$28/'Fixed data'!$C$7</f>
        <v>7.8547725536569274E-2</v>
      </c>
      <c r="BB56" s="34">
        <f>$AE$28/'Fixed data'!$C$7</f>
        <v>7.8547725536569274E-2</v>
      </c>
      <c r="BC56" s="34">
        <f>$AE$28/'Fixed data'!$C$7</f>
        <v>7.8547725536569274E-2</v>
      </c>
      <c r="BD56" s="34">
        <f>$AE$28/'Fixed data'!$C$7</f>
        <v>7.8547725536569274E-2</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7.8547725536569274E-2</v>
      </c>
      <c r="AH57" s="34">
        <f>$AF$28/'Fixed data'!$C$7</f>
        <v>7.8547725536569274E-2</v>
      </c>
      <c r="AI57" s="34">
        <f>$AF$28/'Fixed data'!$C$7</f>
        <v>7.8547725536569274E-2</v>
      </c>
      <c r="AJ57" s="34">
        <f>$AF$28/'Fixed data'!$C$7</f>
        <v>7.8547725536569274E-2</v>
      </c>
      <c r="AK57" s="34">
        <f>$AF$28/'Fixed data'!$C$7</f>
        <v>7.8547725536569274E-2</v>
      </c>
      <c r="AL57" s="34">
        <f>$AF$28/'Fixed data'!$C$7</f>
        <v>7.8547725536569274E-2</v>
      </c>
      <c r="AM57" s="34">
        <f>$AF$28/'Fixed data'!$C$7</f>
        <v>7.8547725536569274E-2</v>
      </c>
      <c r="AN57" s="34">
        <f>$AF$28/'Fixed data'!$C$7</f>
        <v>7.8547725536569274E-2</v>
      </c>
      <c r="AO57" s="34">
        <f>$AF$28/'Fixed data'!$C$7</f>
        <v>7.8547725536569274E-2</v>
      </c>
      <c r="AP57" s="34">
        <f>$AF$28/'Fixed data'!$C$7</f>
        <v>7.8547725536569274E-2</v>
      </c>
      <c r="AQ57" s="34">
        <f>$AF$28/'Fixed data'!$C$7</f>
        <v>7.8547725536569274E-2</v>
      </c>
      <c r="AR57" s="34">
        <f>$AF$28/'Fixed data'!$C$7</f>
        <v>7.8547725536569274E-2</v>
      </c>
      <c r="AS57" s="34">
        <f>$AF$28/'Fixed data'!$C$7</f>
        <v>7.8547725536569274E-2</v>
      </c>
      <c r="AT57" s="34">
        <f>$AF$28/'Fixed data'!$C$7</f>
        <v>7.8547725536569274E-2</v>
      </c>
      <c r="AU57" s="34">
        <f>$AF$28/'Fixed data'!$C$7</f>
        <v>7.8547725536569274E-2</v>
      </c>
      <c r="AV57" s="34">
        <f>$AF$28/'Fixed data'!$C$7</f>
        <v>7.8547725536569274E-2</v>
      </c>
      <c r="AW57" s="34">
        <f>$AF$28/'Fixed data'!$C$7</f>
        <v>7.8547725536569274E-2</v>
      </c>
      <c r="AX57" s="34">
        <f>$AF$28/'Fixed data'!$C$7</f>
        <v>7.8547725536569274E-2</v>
      </c>
      <c r="AY57" s="34">
        <f>$AF$28/'Fixed data'!$C$7</f>
        <v>7.8547725536569274E-2</v>
      </c>
      <c r="AZ57" s="34">
        <f>$AF$28/'Fixed data'!$C$7</f>
        <v>7.8547725536569274E-2</v>
      </c>
      <c r="BA57" s="34">
        <f>$AF$28/'Fixed data'!$C$7</f>
        <v>7.8547725536569274E-2</v>
      </c>
      <c r="BB57" s="34">
        <f>$AF$28/'Fixed data'!$C$7</f>
        <v>7.8547725536569274E-2</v>
      </c>
      <c r="BC57" s="34">
        <f>$AF$28/'Fixed data'!$C$7</f>
        <v>7.8547725536569274E-2</v>
      </c>
      <c r="BD57" s="34">
        <f>$AF$28/'Fixed data'!$C$7</f>
        <v>7.8547725536569274E-2</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7.8547725536569274E-2</v>
      </c>
      <c r="AI58" s="34">
        <f>$AG$28/'Fixed data'!$C$7</f>
        <v>7.8547725536569274E-2</v>
      </c>
      <c r="AJ58" s="34">
        <f>$AG$28/'Fixed data'!$C$7</f>
        <v>7.8547725536569274E-2</v>
      </c>
      <c r="AK58" s="34">
        <f>$AG$28/'Fixed data'!$C$7</f>
        <v>7.8547725536569274E-2</v>
      </c>
      <c r="AL58" s="34">
        <f>$AG$28/'Fixed data'!$C$7</f>
        <v>7.8547725536569274E-2</v>
      </c>
      <c r="AM58" s="34">
        <f>$AG$28/'Fixed data'!$C$7</f>
        <v>7.8547725536569274E-2</v>
      </c>
      <c r="AN58" s="34">
        <f>$AG$28/'Fixed data'!$C$7</f>
        <v>7.8547725536569274E-2</v>
      </c>
      <c r="AO58" s="34">
        <f>$AG$28/'Fixed data'!$C$7</f>
        <v>7.8547725536569274E-2</v>
      </c>
      <c r="AP58" s="34">
        <f>$AG$28/'Fixed data'!$C$7</f>
        <v>7.8547725536569274E-2</v>
      </c>
      <c r="AQ58" s="34">
        <f>$AG$28/'Fixed data'!$C$7</f>
        <v>7.8547725536569274E-2</v>
      </c>
      <c r="AR58" s="34">
        <f>$AG$28/'Fixed data'!$C$7</f>
        <v>7.8547725536569274E-2</v>
      </c>
      <c r="AS58" s="34">
        <f>$AG$28/'Fixed data'!$C$7</f>
        <v>7.8547725536569274E-2</v>
      </c>
      <c r="AT58" s="34">
        <f>$AG$28/'Fixed data'!$C$7</f>
        <v>7.8547725536569274E-2</v>
      </c>
      <c r="AU58" s="34">
        <f>$AG$28/'Fixed data'!$C$7</f>
        <v>7.8547725536569274E-2</v>
      </c>
      <c r="AV58" s="34">
        <f>$AG$28/'Fixed data'!$C$7</f>
        <v>7.8547725536569274E-2</v>
      </c>
      <c r="AW58" s="34">
        <f>$AG$28/'Fixed data'!$C$7</f>
        <v>7.8547725536569274E-2</v>
      </c>
      <c r="AX58" s="34">
        <f>$AG$28/'Fixed data'!$C$7</f>
        <v>7.8547725536569274E-2</v>
      </c>
      <c r="AY58" s="34">
        <f>$AG$28/'Fixed data'!$C$7</f>
        <v>7.8547725536569274E-2</v>
      </c>
      <c r="AZ58" s="34">
        <f>$AG$28/'Fixed data'!$C$7</f>
        <v>7.8547725536569274E-2</v>
      </c>
      <c r="BA58" s="34">
        <f>$AG$28/'Fixed data'!$C$7</f>
        <v>7.8547725536569274E-2</v>
      </c>
      <c r="BB58" s="34">
        <f>$AG$28/'Fixed data'!$C$7</f>
        <v>7.8547725536569274E-2</v>
      </c>
      <c r="BC58" s="34">
        <f>$AG$28/'Fixed data'!$C$7</f>
        <v>7.8547725536569274E-2</v>
      </c>
      <c r="BD58" s="34">
        <f>$AG$28/'Fixed data'!$C$7</f>
        <v>7.8547725536569274E-2</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7.8547725536569274E-2</v>
      </c>
      <c r="AJ59" s="34">
        <f>$AH$28/'Fixed data'!$C$7</f>
        <v>7.8547725536569274E-2</v>
      </c>
      <c r="AK59" s="34">
        <f>$AH$28/'Fixed data'!$C$7</f>
        <v>7.8547725536569274E-2</v>
      </c>
      <c r="AL59" s="34">
        <f>$AH$28/'Fixed data'!$C$7</f>
        <v>7.8547725536569274E-2</v>
      </c>
      <c r="AM59" s="34">
        <f>$AH$28/'Fixed data'!$C$7</f>
        <v>7.8547725536569274E-2</v>
      </c>
      <c r="AN59" s="34">
        <f>$AH$28/'Fixed data'!$C$7</f>
        <v>7.8547725536569274E-2</v>
      </c>
      <c r="AO59" s="34">
        <f>$AH$28/'Fixed data'!$C$7</f>
        <v>7.8547725536569274E-2</v>
      </c>
      <c r="AP59" s="34">
        <f>$AH$28/'Fixed data'!$C$7</f>
        <v>7.8547725536569274E-2</v>
      </c>
      <c r="AQ59" s="34">
        <f>$AH$28/'Fixed data'!$C$7</f>
        <v>7.8547725536569274E-2</v>
      </c>
      <c r="AR59" s="34">
        <f>$AH$28/'Fixed data'!$C$7</f>
        <v>7.8547725536569274E-2</v>
      </c>
      <c r="AS59" s="34">
        <f>$AH$28/'Fixed data'!$C$7</f>
        <v>7.8547725536569274E-2</v>
      </c>
      <c r="AT59" s="34">
        <f>$AH$28/'Fixed data'!$C$7</f>
        <v>7.8547725536569274E-2</v>
      </c>
      <c r="AU59" s="34">
        <f>$AH$28/'Fixed data'!$C$7</f>
        <v>7.8547725536569274E-2</v>
      </c>
      <c r="AV59" s="34">
        <f>$AH$28/'Fixed data'!$C$7</f>
        <v>7.8547725536569274E-2</v>
      </c>
      <c r="AW59" s="34">
        <f>$AH$28/'Fixed data'!$C$7</f>
        <v>7.8547725536569274E-2</v>
      </c>
      <c r="AX59" s="34">
        <f>$AH$28/'Fixed data'!$C$7</f>
        <v>7.8547725536569274E-2</v>
      </c>
      <c r="AY59" s="34">
        <f>$AH$28/'Fixed data'!$C$7</f>
        <v>7.8547725536569274E-2</v>
      </c>
      <c r="AZ59" s="34">
        <f>$AH$28/'Fixed data'!$C$7</f>
        <v>7.8547725536569274E-2</v>
      </c>
      <c r="BA59" s="34">
        <f>$AH$28/'Fixed data'!$C$7</f>
        <v>7.8547725536569274E-2</v>
      </c>
      <c r="BB59" s="34">
        <f>$AH$28/'Fixed data'!$C$7</f>
        <v>7.8547725536569274E-2</v>
      </c>
      <c r="BC59" s="34">
        <f>$AH$28/'Fixed data'!$C$7</f>
        <v>7.8547725536569274E-2</v>
      </c>
      <c r="BD59" s="34">
        <f>$AH$28/'Fixed data'!$C$7</f>
        <v>7.8547725536569274E-2</v>
      </c>
    </row>
    <row r="60" spans="1:56" ht="16.5" collapsed="1" x14ac:dyDescent="0.35">
      <c r="A60" s="115"/>
      <c r="B60" s="9" t="s">
        <v>7</v>
      </c>
      <c r="C60" s="9" t="s">
        <v>61</v>
      </c>
      <c r="D60" s="9" t="s">
        <v>40</v>
      </c>
      <c r="E60" s="34">
        <f>SUM(E30:E59)</f>
        <v>0</v>
      </c>
      <c r="F60" s="34">
        <f t="shared" ref="F60:BD60" si="6">SUM(F30:F59)</f>
        <v>-3.4714666666666671E-2</v>
      </c>
      <c r="G60" s="34">
        <f t="shared" si="6"/>
        <v>-5.9410784144483336E-2</v>
      </c>
      <c r="H60" s="34">
        <f t="shared" si="6"/>
        <v>-7.4143432029885784E-2</v>
      </c>
      <c r="I60" s="34">
        <f t="shared" si="6"/>
        <v>-7.8638187231116249E-2</v>
      </c>
      <c r="J60" s="34">
        <f t="shared" si="6"/>
        <v>-7.3860306717450239E-2</v>
      </c>
      <c r="K60" s="34">
        <f t="shared" si="6"/>
        <v>-6.0823540965362938E-2</v>
      </c>
      <c r="L60" s="34">
        <f t="shared" si="6"/>
        <v>-4.0348081193453136E-2</v>
      </c>
      <c r="M60" s="34">
        <f t="shared" si="6"/>
        <v>-1.3034109971466978E-2</v>
      </c>
      <c r="N60" s="34">
        <f t="shared" si="6"/>
        <v>5.26535802885362E-2</v>
      </c>
      <c r="O60" s="34">
        <f t="shared" si="6"/>
        <v>0.12047136867562913</v>
      </c>
      <c r="P60" s="34">
        <f t="shared" si="6"/>
        <v>0.19019163717192319</v>
      </c>
      <c r="Q60" s="34">
        <f t="shared" si="6"/>
        <v>0.26162035668650718</v>
      </c>
      <c r="R60" s="34">
        <f t="shared" si="6"/>
        <v>0.3345227325193772</v>
      </c>
      <c r="S60" s="34">
        <f t="shared" si="6"/>
        <v>0.40866208671046494</v>
      </c>
      <c r="T60" s="34">
        <f t="shared" si="6"/>
        <v>0.48384007629331838</v>
      </c>
      <c r="U60" s="34">
        <f t="shared" si="6"/>
        <v>0.55983522496617266</v>
      </c>
      <c r="V60" s="34">
        <f t="shared" si="6"/>
        <v>0.63653817335692053</v>
      </c>
      <c r="W60" s="34">
        <f t="shared" si="6"/>
        <v>0.71377859673625466</v>
      </c>
      <c r="X60" s="34">
        <f t="shared" si="6"/>
        <v>0.79144209700668666</v>
      </c>
      <c r="Y60" s="34">
        <f t="shared" si="6"/>
        <v>0.86941514133977904</v>
      </c>
      <c r="Z60" s="34">
        <f t="shared" si="6"/>
        <v>0.94758482399990784</v>
      </c>
      <c r="AA60" s="34">
        <f t="shared" si="6"/>
        <v>1.0259039037822753</v>
      </c>
      <c r="AB60" s="34">
        <f t="shared" si="6"/>
        <v>1.1043290030351698</v>
      </c>
      <c r="AC60" s="34">
        <f t="shared" si="6"/>
        <v>1.1828363434149138</v>
      </c>
      <c r="AD60" s="34">
        <f t="shared" si="6"/>
        <v>1.2613737861232088</v>
      </c>
      <c r="AE60" s="34">
        <f t="shared" si="6"/>
        <v>1.339921511659778</v>
      </c>
      <c r="AF60" s="34">
        <f t="shared" si="6"/>
        <v>1.4184692371963472</v>
      </c>
      <c r="AG60" s="34">
        <f t="shared" si="6"/>
        <v>1.4970169627329164</v>
      </c>
      <c r="AH60" s="34">
        <f t="shared" si="6"/>
        <v>1.5755646882694856</v>
      </c>
      <c r="AI60" s="34">
        <f t="shared" si="6"/>
        <v>1.6541124138060548</v>
      </c>
      <c r="AJ60" s="34">
        <f t="shared" si="6"/>
        <v>1.6541124138060548</v>
      </c>
      <c r="AK60" s="34">
        <f t="shared" si="6"/>
        <v>1.6541124138060548</v>
      </c>
      <c r="AL60" s="34">
        <f t="shared" si="6"/>
        <v>1.6541124138060548</v>
      </c>
      <c r="AM60" s="34">
        <f t="shared" si="6"/>
        <v>1.6541124138060548</v>
      </c>
      <c r="AN60" s="34">
        <f t="shared" si="6"/>
        <v>1.6541124138060548</v>
      </c>
      <c r="AO60" s="34">
        <f t="shared" si="6"/>
        <v>1.6541124138060548</v>
      </c>
      <c r="AP60" s="34">
        <f t="shared" si="6"/>
        <v>1.6541124138060548</v>
      </c>
      <c r="AQ60" s="34">
        <f t="shared" si="6"/>
        <v>1.6541124138060548</v>
      </c>
      <c r="AR60" s="34">
        <f t="shared" si="6"/>
        <v>1.6541124138060548</v>
      </c>
      <c r="AS60" s="34">
        <f t="shared" si="6"/>
        <v>1.6541124138060548</v>
      </c>
      <c r="AT60" s="34">
        <f t="shared" si="6"/>
        <v>1.6541124138060548</v>
      </c>
      <c r="AU60" s="34">
        <f t="shared" si="6"/>
        <v>1.6541124138060548</v>
      </c>
      <c r="AV60" s="34">
        <f t="shared" si="6"/>
        <v>1.6541124138060548</v>
      </c>
      <c r="AW60" s="34">
        <f t="shared" si="6"/>
        <v>1.6541124138060548</v>
      </c>
      <c r="AX60" s="34">
        <f t="shared" si="6"/>
        <v>1.6541124138060548</v>
      </c>
      <c r="AY60" s="34">
        <f t="shared" si="6"/>
        <v>1.6888270804727215</v>
      </c>
      <c r="AZ60" s="34">
        <f t="shared" si="6"/>
        <v>1.7135231979505381</v>
      </c>
      <c r="BA60" s="34">
        <f t="shared" si="6"/>
        <v>1.7282558458359405</v>
      </c>
      <c r="BB60" s="34">
        <f t="shared" si="6"/>
        <v>1.7327506010371709</v>
      </c>
      <c r="BC60" s="34">
        <f t="shared" si="6"/>
        <v>1.7279727205235049</v>
      </c>
      <c r="BD60" s="34">
        <f t="shared" si="6"/>
        <v>1.7149359547714176</v>
      </c>
    </row>
    <row r="61" spans="1:56" ht="17.25" hidden="1" customHeight="1" outlineLevel="1" x14ac:dyDescent="0.35">
      <c r="A61" s="115"/>
      <c r="B61" s="9" t="s">
        <v>35</v>
      </c>
      <c r="C61" s="9" t="s">
        <v>62</v>
      </c>
      <c r="D61" s="9" t="s">
        <v>40</v>
      </c>
      <c r="E61" s="34">
        <v>0</v>
      </c>
      <c r="F61" s="34">
        <f>E62</f>
        <v>-1.5621600000000002</v>
      </c>
      <c r="G61" s="34">
        <f t="shared" ref="G61:BD61" si="7">F62</f>
        <v>-2.6387706198350838</v>
      </c>
      <c r="H61" s="34">
        <f t="shared" si="7"/>
        <v>-3.2423289905337107</v>
      </c>
      <c r="I61" s="34">
        <f t="shared" si="7"/>
        <v>-3.3704495425591956</v>
      </c>
      <c r="J61" s="34">
        <f t="shared" si="7"/>
        <v>-3.0768067322131087</v>
      </c>
      <c r="K61" s="34">
        <f t="shared" si="7"/>
        <v>-2.41629196665173</v>
      </c>
      <c r="L61" s="34">
        <f t="shared" si="7"/>
        <v>-1.4340727359504259</v>
      </c>
      <c r="M61" s="34">
        <f t="shared" si="7"/>
        <v>-0.16459594976759573</v>
      </c>
      <c r="N61" s="34">
        <f t="shared" si="7"/>
        <v>2.804384221904014</v>
      </c>
      <c r="O61" s="34">
        <f t="shared" si="7"/>
        <v>5.803531119034659</v>
      </c>
      <c r="P61" s="34">
        <f t="shared" si="7"/>
        <v>8.8204718326922631</v>
      </c>
      <c r="Q61" s="34">
        <f t="shared" si="7"/>
        <v>11.844572573676619</v>
      </c>
      <c r="R61" s="34">
        <f t="shared" si="7"/>
        <v>14.863559129469262</v>
      </c>
      <c r="S61" s="34">
        <f t="shared" si="7"/>
        <v>17.865307335548835</v>
      </c>
      <c r="T61" s="34">
        <f t="shared" si="7"/>
        <v>20.839654780066773</v>
      </c>
      <c r="U61" s="34">
        <f t="shared" si="7"/>
        <v>23.775596394051895</v>
      </c>
      <c r="V61" s="34">
        <f t="shared" si="7"/>
        <v>26.667393846669377</v>
      </c>
      <c r="W61" s="34">
        <f t="shared" si="7"/>
        <v>29.506674725382492</v>
      </c>
      <c r="X61" s="34">
        <f t="shared" si="7"/>
        <v>32.287753640815673</v>
      </c>
      <c r="Y61" s="34">
        <f t="shared" si="7"/>
        <v>35.005098538798144</v>
      </c>
      <c r="Z61" s="34">
        <f t="shared" si="7"/>
        <v>37.653319117164159</v>
      </c>
      <c r="AA61" s="34">
        <f t="shared" si="7"/>
        <v>40.23009288337078</v>
      </c>
      <c r="AB61" s="34">
        <f t="shared" si="7"/>
        <v>42.733318445968756</v>
      </c>
      <c r="AC61" s="34">
        <f t="shared" si="7"/>
        <v>45.16181976002207</v>
      </c>
      <c r="AD61" s="34">
        <f t="shared" si="7"/>
        <v>47.513168338480426</v>
      </c>
      <c r="AE61" s="34">
        <f t="shared" si="7"/>
        <v>49.786442201502837</v>
      </c>
      <c r="AF61" s="34">
        <f t="shared" si="7"/>
        <v>51.981168338988674</v>
      </c>
      <c r="AG61" s="34">
        <f t="shared" si="7"/>
        <v>54.097346750937945</v>
      </c>
      <c r="AH61" s="34">
        <f t="shared" si="7"/>
        <v>56.134977437350642</v>
      </c>
      <c r="AI61" s="34">
        <f t="shared" si="7"/>
        <v>58.094060398226773</v>
      </c>
      <c r="AJ61" s="34">
        <f t="shared" si="7"/>
        <v>59.974595633566338</v>
      </c>
      <c r="AK61" s="34">
        <f t="shared" si="7"/>
        <v>61.855130868905903</v>
      </c>
      <c r="AL61" s="34">
        <f t="shared" si="7"/>
        <v>63.735666104245468</v>
      </c>
      <c r="AM61" s="34">
        <f t="shared" si="7"/>
        <v>65.616201339585032</v>
      </c>
      <c r="AN61" s="34">
        <f t="shared" si="7"/>
        <v>67.496736574924597</v>
      </c>
      <c r="AO61" s="34">
        <f t="shared" si="7"/>
        <v>69.377271810264162</v>
      </c>
      <c r="AP61" s="34">
        <f t="shared" si="7"/>
        <v>71.257807045603727</v>
      </c>
      <c r="AQ61" s="34">
        <f t="shared" si="7"/>
        <v>73.138342280943291</v>
      </c>
      <c r="AR61" s="34">
        <f t="shared" si="7"/>
        <v>75.018877516282856</v>
      </c>
      <c r="AS61" s="34">
        <f t="shared" si="7"/>
        <v>76.899412751622421</v>
      </c>
      <c r="AT61" s="34">
        <f t="shared" si="7"/>
        <v>78.779947986961986</v>
      </c>
      <c r="AU61" s="34">
        <f t="shared" si="7"/>
        <v>80.660483222301551</v>
      </c>
      <c r="AV61" s="34">
        <f t="shared" si="7"/>
        <v>82.541018457641115</v>
      </c>
      <c r="AW61" s="34">
        <f t="shared" si="7"/>
        <v>84.42155369298068</v>
      </c>
      <c r="AX61" s="34">
        <f t="shared" si="7"/>
        <v>86.302088928320245</v>
      </c>
      <c r="AY61" s="34">
        <f t="shared" si="7"/>
        <v>84.647976514514184</v>
      </c>
      <c r="AZ61" s="34">
        <f t="shared" si="7"/>
        <v>82.959149434041464</v>
      </c>
      <c r="BA61" s="34">
        <f t="shared" si="7"/>
        <v>81.245626236090928</v>
      </c>
      <c r="BB61" s="34">
        <f t="shared" si="7"/>
        <v>79.517370390254982</v>
      </c>
      <c r="BC61" s="34">
        <f t="shared" si="7"/>
        <v>77.784619789217814</v>
      </c>
      <c r="BD61" s="34">
        <f t="shared" si="7"/>
        <v>76.056647068694303</v>
      </c>
    </row>
    <row r="62" spans="1:56" ht="16.5" hidden="1" customHeight="1" outlineLevel="1" x14ac:dyDescent="0.3">
      <c r="A62" s="115"/>
      <c r="B62" s="9" t="s">
        <v>34</v>
      </c>
      <c r="C62" s="9" t="s">
        <v>68</v>
      </c>
      <c r="D62" s="9" t="s">
        <v>40</v>
      </c>
      <c r="E62" s="34">
        <f t="shared" ref="E62:BD62" si="8">E28-E60+E61</f>
        <v>-1.5621600000000002</v>
      </c>
      <c r="F62" s="34">
        <f t="shared" si="8"/>
        <v>-2.6387706198350838</v>
      </c>
      <c r="G62" s="34">
        <f t="shared" si="8"/>
        <v>-3.2423289905337107</v>
      </c>
      <c r="H62" s="34">
        <f t="shared" si="8"/>
        <v>-3.3704495425591956</v>
      </c>
      <c r="I62" s="34">
        <f t="shared" si="8"/>
        <v>-3.0768067322131087</v>
      </c>
      <c r="J62" s="34">
        <f t="shared" si="8"/>
        <v>-2.41629196665173</v>
      </c>
      <c r="K62" s="34">
        <f t="shared" si="8"/>
        <v>-1.4340727359504259</v>
      </c>
      <c r="L62" s="34">
        <f t="shared" si="8"/>
        <v>-0.16459594976759573</v>
      </c>
      <c r="M62" s="34">
        <f t="shared" si="8"/>
        <v>2.804384221904014</v>
      </c>
      <c r="N62" s="34">
        <f t="shared" si="8"/>
        <v>5.803531119034659</v>
      </c>
      <c r="O62" s="34">
        <f t="shared" si="8"/>
        <v>8.8204718326922631</v>
      </c>
      <c r="P62" s="34">
        <f t="shared" si="8"/>
        <v>11.844572573676619</v>
      </c>
      <c r="Q62" s="34">
        <f t="shared" si="8"/>
        <v>14.863559129469262</v>
      </c>
      <c r="R62" s="34">
        <f t="shared" si="8"/>
        <v>17.865307335548835</v>
      </c>
      <c r="S62" s="34">
        <f t="shared" si="8"/>
        <v>20.839654780066773</v>
      </c>
      <c r="T62" s="34">
        <f t="shared" si="8"/>
        <v>23.775596394051895</v>
      </c>
      <c r="U62" s="34">
        <f t="shared" si="8"/>
        <v>26.667393846669377</v>
      </c>
      <c r="V62" s="34">
        <f t="shared" si="8"/>
        <v>29.506674725382492</v>
      </c>
      <c r="W62" s="34">
        <f t="shared" si="8"/>
        <v>32.287753640815673</v>
      </c>
      <c r="X62" s="34">
        <f t="shared" si="8"/>
        <v>35.005098538798144</v>
      </c>
      <c r="Y62" s="34">
        <f t="shared" si="8"/>
        <v>37.653319117164159</v>
      </c>
      <c r="Z62" s="34">
        <f t="shared" si="8"/>
        <v>40.23009288337078</v>
      </c>
      <c r="AA62" s="34">
        <f t="shared" si="8"/>
        <v>42.733318445968756</v>
      </c>
      <c r="AB62" s="34">
        <f t="shared" si="8"/>
        <v>45.16181976002207</v>
      </c>
      <c r="AC62" s="34">
        <f t="shared" si="8"/>
        <v>47.513168338480426</v>
      </c>
      <c r="AD62" s="34">
        <f t="shared" si="8"/>
        <v>49.786442201502837</v>
      </c>
      <c r="AE62" s="34">
        <f t="shared" si="8"/>
        <v>51.981168338988674</v>
      </c>
      <c r="AF62" s="34">
        <f t="shared" si="8"/>
        <v>54.097346750937945</v>
      </c>
      <c r="AG62" s="34">
        <f t="shared" si="8"/>
        <v>56.134977437350642</v>
      </c>
      <c r="AH62" s="34">
        <f t="shared" si="8"/>
        <v>58.094060398226773</v>
      </c>
      <c r="AI62" s="34">
        <f t="shared" si="8"/>
        <v>59.974595633566338</v>
      </c>
      <c r="AJ62" s="34">
        <f t="shared" si="8"/>
        <v>61.855130868905903</v>
      </c>
      <c r="AK62" s="34">
        <f t="shared" si="8"/>
        <v>63.735666104245468</v>
      </c>
      <c r="AL62" s="34">
        <f t="shared" si="8"/>
        <v>65.616201339585032</v>
      </c>
      <c r="AM62" s="34">
        <f t="shared" si="8"/>
        <v>67.496736574924597</v>
      </c>
      <c r="AN62" s="34">
        <f t="shared" si="8"/>
        <v>69.377271810264162</v>
      </c>
      <c r="AO62" s="34">
        <f t="shared" si="8"/>
        <v>71.257807045603727</v>
      </c>
      <c r="AP62" s="34">
        <f t="shared" si="8"/>
        <v>73.138342280943291</v>
      </c>
      <c r="AQ62" s="34">
        <f t="shared" si="8"/>
        <v>75.018877516282856</v>
      </c>
      <c r="AR62" s="34">
        <f t="shared" si="8"/>
        <v>76.899412751622421</v>
      </c>
      <c r="AS62" s="34">
        <f t="shared" si="8"/>
        <v>78.779947986961986</v>
      </c>
      <c r="AT62" s="34">
        <f t="shared" si="8"/>
        <v>80.660483222301551</v>
      </c>
      <c r="AU62" s="34">
        <f t="shared" si="8"/>
        <v>82.541018457641115</v>
      </c>
      <c r="AV62" s="34">
        <f t="shared" si="8"/>
        <v>84.42155369298068</v>
      </c>
      <c r="AW62" s="34">
        <f t="shared" si="8"/>
        <v>86.302088928320245</v>
      </c>
      <c r="AX62" s="34">
        <f t="shared" si="8"/>
        <v>84.647976514514184</v>
      </c>
      <c r="AY62" s="34">
        <f t="shared" si="8"/>
        <v>82.959149434041464</v>
      </c>
      <c r="AZ62" s="34">
        <f t="shared" si="8"/>
        <v>81.245626236090928</v>
      </c>
      <c r="BA62" s="34">
        <f t="shared" si="8"/>
        <v>79.517370390254982</v>
      </c>
      <c r="BB62" s="34">
        <f t="shared" si="8"/>
        <v>77.784619789217814</v>
      </c>
      <c r="BC62" s="34">
        <f t="shared" si="8"/>
        <v>76.056647068694303</v>
      </c>
      <c r="BD62" s="34">
        <f t="shared" si="8"/>
        <v>74.341711113922884</v>
      </c>
    </row>
    <row r="63" spans="1:56" ht="16.5" collapsed="1" x14ac:dyDescent="0.3">
      <c r="A63" s="115"/>
      <c r="B63" s="9" t="s">
        <v>8</v>
      </c>
      <c r="C63" s="11" t="s">
        <v>67</v>
      </c>
      <c r="D63" s="9" t="s">
        <v>40</v>
      </c>
      <c r="E63" s="34">
        <f>AVERAGE(E61:E62)*'Fixed data'!$C$3</f>
        <v>-3.7726164000000006E-2</v>
      </c>
      <c r="F63" s="34">
        <f>AVERAGE(F61:F62)*'Fixed data'!$C$3</f>
        <v>-0.10145247446901728</v>
      </c>
      <c r="G63" s="34">
        <f>AVERAGE(G61:G62)*'Fixed data'!$C$3</f>
        <v>-0.14202855559040639</v>
      </c>
      <c r="H63" s="34">
        <f>AVERAGE(H61:H62)*'Fixed data'!$C$3</f>
        <v>-0.15969860157419369</v>
      </c>
      <c r="I63" s="34">
        <f>AVERAGE(I61:I62)*'Fixed data'!$C$3</f>
        <v>-0.15570123903575114</v>
      </c>
      <c r="J63" s="34">
        <f>AVERAGE(J61:J62)*'Fixed data'!$C$3</f>
        <v>-0.13265833357758586</v>
      </c>
      <c r="K63" s="34">
        <f>AVERAGE(K61:K62)*'Fixed data'!$C$3</f>
        <v>-9.2986307567842069E-2</v>
      </c>
      <c r="L63" s="34">
        <f>AVERAGE(L61:L62)*'Fixed data'!$C$3</f>
        <v>-3.8607848760090227E-2</v>
      </c>
      <c r="M63" s="34">
        <f>AVERAGE(M61:M62)*'Fixed data'!$C$3</f>
        <v>6.3750886772094506E-2</v>
      </c>
      <c r="N63" s="34">
        <f>AVERAGE(N61:N62)*'Fixed data'!$C$3</f>
        <v>0.20788115548366898</v>
      </c>
      <c r="O63" s="34">
        <f>AVERAGE(O61:O62)*'Fixed data'!$C$3</f>
        <v>0.35316967128420518</v>
      </c>
      <c r="P63" s="34">
        <f>AVERAGE(P61:P62)*'Fixed data'!$C$3</f>
        <v>0.4990608224138085</v>
      </c>
      <c r="Q63" s="34">
        <f>AVERAGE(Q61:Q62)*'Fixed data'!$C$3</f>
        <v>0.64500138063097301</v>
      </c>
      <c r="R63" s="34">
        <f>AVERAGE(R61:R62)*'Fixed data'!$C$3</f>
        <v>0.79040212513018715</v>
      </c>
      <c r="S63" s="34">
        <f>AVERAGE(S61:S62)*'Fixed data'!$C$3</f>
        <v>0.93472483509211701</v>
      </c>
      <c r="T63" s="34">
        <f>AVERAGE(T61:T62)*'Fixed data'!$C$3</f>
        <v>1.077458315854966</v>
      </c>
      <c r="U63" s="34">
        <f>AVERAGE(U61:U62)*'Fixed data'!$C$3</f>
        <v>1.2181982143134187</v>
      </c>
      <c r="V63" s="34">
        <f>AVERAGE(V61:V62)*'Fixed data'!$C$3</f>
        <v>1.3566037560150526</v>
      </c>
      <c r="W63" s="34">
        <f>AVERAGE(W61:W62)*'Fixed data'!$C$3</f>
        <v>1.4923354450436856</v>
      </c>
      <c r="X63" s="34">
        <f>AVERAGE(X61:X62)*'Fixed data'!$C$3</f>
        <v>1.6251223801376737</v>
      </c>
      <c r="Y63" s="34">
        <f>AVERAGE(Y61:Y62)*'Fixed data'!$C$3</f>
        <v>1.7547007863914896</v>
      </c>
      <c r="Z63" s="34">
        <f>AVERAGE(Z61:Z62)*'Fixed data'!$C$3</f>
        <v>1.880884399812919</v>
      </c>
      <c r="AA63" s="34">
        <f>AVERAGE(AA61:AA62)*'Fixed data'!$C$3</f>
        <v>2.00356638360355</v>
      </c>
      <c r="AB63" s="34">
        <f>AVERAGE(AB61:AB62)*'Fixed data'!$C$3</f>
        <v>2.1226675876746786</v>
      </c>
      <c r="AC63" s="34">
        <f>AVERAGE(AC61:AC62)*'Fixed data'!$C$3</f>
        <v>2.2381009625788355</v>
      </c>
      <c r="AD63" s="34">
        <f>AVERAGE(AD61:AD62)*'Fixed data'!$C$3</f>
        <v>2.3497855945405961</v>
      </c>
      <c r="AE63" s="34">
        <f>AVERAGE(AE61:AE62)*'Fixed data'!$C$3</f>
        <v>2.4576877945528701</v>
      </c>
      <c r="AF63" s="34">
        <f>AVERAGE(AF61:AF62)*'Fixed data'!$C$3</f>
        <v>2.5617961394217277</v>
      </c>
      <c r="AG63" s="34">
        <f>AVERAGE(AG61:AG62)*'Fixed data'!$C$3</f>
        <v>2.6621106291471697</v>
      </c>
      <c r="AH63" s="34">
        <f>AVERAGE(AH61:AH62)*'Fixed data'!$C$3</f>
        <v>2.7586312637291948</v>
      </c>
      <c r="AI63" s="34">
        <f>AVERAGE(AI61:AI62)*'Fixed data'!$C$3</f>
        <v>2.8513580431678038</v>
      </c>
      <c r="AJ63" s="34">
        <f>AVERAGE(AJ61:AJ62)*'Fixed data'!$C$3</f>
        <v>2.9421878950347047</v>
      </c>
      <c r="AK63" s="34">
        <f>AVERAGE(AK61:AK62)*'Fixed data'!$C$3</f>
        <v>3.033017746901606</v>
      </c>
      <c r="AL63" s="34">
        <f>AVERAGE(AL61:AL62)*'Fixed data'!$C$3</f>
        <v>3.1238475987685064</v>
      </c>
      <c r="AM63" s="34">
        <f>AVERAGE(AM61:AM62)*'Fixed data'!$C$3</f>
        <v>3.2146774506354081</v>
      </c>
      <c r="AN63" s="34">
        <f>AVERAGE(AN61:AN62)*'Fixed data'!$C$3</f>
        <v>3.3055073025023085</v>
      </c>
      <c r="AO63" s="34">
        <f>AVERAGE(AO61:AO62)*'Fixed data'!$C$3</f>
        <v>3.3963371543692102</v>
      </c>
      <c r="AP63" s="34">
        <f>AVERAGE(AP61:AP62)*'Fixed data'!$C$3</f>
        <v>3.4871670062361102</v>
      </c>
      <c r="AQ63" s="34">
        <f>AVERAGE(AQ61:AQ62)*'Fixed data'!$C$3</f>
        <v>3.5779968581030119</v>
      </c>
      <c r="AR63" s="34">
        <f>AVERAGE(AR61:AR62)*'Fixed data'!$C$3</f>
        <v>3.6688267099699123</v>
      </c>
      <c r="AS63" s="34">
        <f>AVERAGE(AS61:AS62)*'Fixed data'!$C$3</f>
        <v>3.7596565618368141</v>
      </c>
      <c r="AT63" s="34">
        <f>AVERAGE(AT61:AT62)*'Fixed data'!$C$3</f>
        <v>3.8504864137037145</v>
      </c>
      <c r="AU63" s="34">
        <f>AVERAGE(AU61:AU62)*'Fixed data'!$C$3</f>
        <v>3.9413162655706158</v>
      </c>
      <c r="AV63" s="34">
        <f>AVERAGE(AV61:AV62)*'Fixed data'!$C$3</f>
        <v>4.0321461174375166</v>
      </c>
      <c r="AW63" s="34">
        <f>AVERAGE(AW61:AW62)*'Fixed data'!$C$3</f>
        <v>4.1229759693044183</v>
      </c>
      <c r="AX63" s="34">
        <f>AVERAGE(AX61:AX62)*'Fixed data'!$C$3</f>
        <v>4.128444080444452</v>
      </c>
      <c r="AY63" s="34">
        <f>AVERAGE(AY61:AY62)*'Fixed data'!$C$3</f>
        <v>4.047712091657619</v>
      </c>
      <c r="AZ63" s="34">
        <f>AVERAGE(AZ61:AZ62)*'Fixed data'!$C$3</f>
        <v>3.9655453324336976</v>
      </c>
      <c r="BA63" s="34">
        <f>AVERAGE(BA61:BA62)*'Fixed data'!$C$3</f>
        <v>3.8824263685262541</v>
      </c>
      <c r="BB63" s="34">
        <f>AVERAGE(BB61:BB62)*'Fixed data'!$C$3</f>
        <v>3.7988430628342682</v>
      </c>
      <c r="BC63" s="34">
        <f>AVERAGE(BC61:BC62)*'Fixed data'!$C$3</f>
        <v>3.7152665946185777</v>
      </c>
      <c r="BD63" s="34">
        <f>AVERAGE(BD61:BD62)*'Fixed data'!$C$3</f>
        <v>3.6321203501102053</v>
      </c>
    </row>
    <row r="64" spans="1:56" ht="15.75" thickBot="1" x14ac:dyDescent="0.35">
      <c r="A64" s="114"/>
      <c r="B64" s="12" t="s">
        <v>94</v>
      </c>
      <c r="C64" s="12" t="s">
        <v>45</v>
      </c>
      <c r="D64" s="12" t="s">
        <v>40</v>
      </c>
      <c r="E64" s="53">
        <f t="shared" ref="E64:BD64" si="9">E29+E60+E63</f>
        <v>-0.42826616399999989</v>
      </c>
      <c r="F64" s="53">
        <f t="shared" si="9"/>
        <v>-0.41399846276112129</v>
      </c>
      <c r="G64" s="53">
        <f t="shared" si="9"/>
        <v>-0.36718162844566726</v>
      </c>
      <c r="H64" s="53">
        <f t="shared" si="9"/>
        <v>-0.28440802961792216</v>
      </c>
      <c r="I64" s="53">
        <f t="shared" si="9"/>
        <v>-0.1805882704881247</v>
      </c>
      <c r="J64" s="53">
        <f t="shared" si="9"/>
        <v>-5.9855025584053992E-2</v>
      </c>
      <c r="K64" s="53">
        <f t="shared" si="9"/>
        <v>7.6539073900780186E-2</v>
      </c>
      <c r="L64" s="53">
        <f t="shared" si="9"/>
        <v>0.22832624629380077</v>
      </c>
      <c r="M64" s="53">
        <f t="shared" si="9"/>
        <v>0.78970329222566316</v>
      </c>
      <c r="N64" s="53">
        <f t="shared" si="9"/>
        <v>1.0234848551270006</v>
      </c>
      <c r="O64" s="53">
        <f t="shared" si="9"/>
        <v>1.2579940605431421</v>
      </c>
      <c r="P64" s="53">
        <f t="shared" si="9"/>
        <v>1.4928255541248012</v>
      </c>
      <c r="Q64" s="53">
        <f t="shared" si="9"/>
        <v>1.7267734654372675</v>
      </c>
      <c r="R64" s="53">
        <f t="shared" si="9"/>
        <v>1.958992592299301</v>
      </c>
      <c r="S64" s="53">
        <f t="shared" si="9"/>
        <v>2.1891393046096828</v>
      </c>
      <c r="T64" s="53">
        <f t="shared" si="9"/>
        <v>2.4162438147178942</v>
      </c>
      <c r="U64" s="53">
        <f t="shared" si="9"/>
        <v>2.6409416086755053</v>
      </c>
      <c r="V64" s="53">
        <f t="shared" si="9"/>
        <v>2.8620966923894815</v>
      </c>
      <c r="W64" s="53">
        <f t="shared" si="9"/>
        <v>3.0798284198222996</v>
      </c>
      <c r="X64" s="53">
        <f t="shared" si="9"/>
        <v>3.2937612258916493</v>
      </c>
      <c r="Y64" s="53">
        <f t="shared" si="9"/>
        <v>3.5035248576577169</v>
      </c>
      <c r="Z64" s="53">
        <f t="shared" si="9"/>
        <v>3.7095588713644592</v>
      </c>
      <c r="AA64" s="53">
        <f t="shared" si="9"/>
        <v>3.9117526539808876</v>
      </c>
      <c r="AB64" s="53">
        <f t="shared" si="9"/>
        <v>4.1102041699819694</v>
      </c>
      <c r="AC64" s="53">
        <f t="shared" si="9"/>
        <v>4.3044835364620671</v>
      </c>
      <c r="AD64" s="53">
        <f t="shared" si="9"/>
        <v>4.4948212929502089</v>
      </c>
      <c r="AE64" s="53">
        <f t="shared" si="9"/>
        <v>4.6812712184990524</v>
      </c>
      <c r="AF64" s="53">
        <f t="shared" si="9"/>
        <v>4.8639272889044793</v>
      </c>
      <c r="AG64" s="53">
        <f t="shared" si="9"/>
        <v>5.0427895041664907</v>
      </c>
      <c r="AH64" s="53">
        <f t="shared" si="9"/>
        <v>5.2178578642850848</v>
      </c>
      <c r="AI64" s="53">
        <f t="shared" si="9"/>
        <v>5.3891323692602633</v>
      </c>
      <c r="AJ64" s="53">
        <f t="shared" si="9"/>
        <v>5.4799622211271632</v>
      </c>
      <c r="AK64" s="53">
        <f t="shared" si="9"/>
        <v>5.570792072994065</v>
      </c>
      <c r="AL64" s="53">
        <f t="shared" si="9"/>
        <v>5.6616219248609649</v>
      </c>
      <c r="AM64" s="53">
        <f t="shared" si="9"/>
        <v>5.7524517767278667</v>
      </c>
      <c r="AN64" s="53">
        <f t="shared" si="9"/>
        <v>5.8432816285947675</v>
      </c>
      <c r="AO64" s="53">
        <f t="shared" si="9"/>
        <v>5.9341114804616693</v>
      </c>
      <c r="AP64" s="53">
        <f t="shared" si="9"/>
        <v>6.0249413323285692</v>
      </c>
      <c r="AQ64" s="53">
        <f t="shared" si="9"/>
        <v>6.1157711841954709</v>
      </c>
      <c r="AR64" s="53">
        <f t="shared" si="9"/>
        <v>6.2066010360623718</v>
      </c>
      <c r="AS64" s="53">
        <f t="shared" si="9"/>
        <v>6.2974308879292735</v>
      </c>
      <c r="AT64" s="53">
        <f t="shared" si="9"/>
        <v>6.3882607397961735</v>
      </c>
      <c r="AU64" s="53">
        <f t="shared" si="9"/>
        <v>6.4790905916630752</v>
      </c>
      <c r="AV64" s="53">
        <f t="shared" si="9"/>
        <v>6.5699204435299752</v>
      </c>
      <c r="AW64" s="53">
        <f t="shared" si="9"/>
        <v>6.6607502953968769</v>
      </c>
      <c r="AX64" s="53">
        <f t="shared" si="9"/>
        <v>5.7825564942505068</v>
      </c>
      <c r="AY64" s="53">
        <f t="shared" si="9"/>
        <v>5.7365391721303407</v>
      </c>
      <c r="AZ64" s="53">
        <f t="shared" si="9"/>
        <v>5.6790685303842352</v>
      </c>
      <c r="BA64" s="53">
        <f t="shared" si="9"/>
        <v>5.6106822143621944</v>
      </c>
      <c r="BB64" s="53">
        <f t="shared" si="9"/>
        <v>5.5315936638714387</v>
      </c>
      <c r="BC64" s="53">
        <f t="shared" si="9"/>
        <v>5.4432393151420824</v>
      </c>
      <c r="BD64" s="53">
        <f t="shared" si="9"/>
        <v>5.3470563048816224</v>
      </c>
    </row>
    <row r="65" spans="1:56" ht="12.75" customHeight="1" x14ac:dyDescent="0.3">
      <c r="A65" s="169"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0"/>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0"/>
      <c r="B67" s="9" t="s">
        <v>297</v>
      </c>
      <c r="C67" s="11"/>
      <c r="D67" s="11" t="s">
        <v>40</v>
      </c>
      <c r="E67" s="81">
        <f>'Fixed data'!$G$7*E$88/1000000</f>
        <v>0</v>
      </c>
      <c r="F67" s="81">
        <f>'Fixed data'!$G$7*F$88/1000000</f>
        <v>0.70449052840994864</v>
      </c>
      <c r="G67" s="81">
        <f>'Fixed data'!$G$7*G$88/1000000</f>
        <v>1.4332110347568703</v>
      </c>
      <c r="H67" s="81">
        <f>'Fixed data'!$G$7*H$88/1000000</f>
        <v>2.205579380251411</v>
      </c>
      <c r="I67" s="81">
        <f>'Fixed data'!$G$7*I$88/1000000</f>
        <v>2.8669932175304478</v>
      </c>
      <c r="J67" s="81">
        <f>'Fixed data'!$G$7*J$88/1000000</f>
        <v>3.4455723672429905</v>
      </c>
      <c r="K67" s="81">
        <f>'Fixed data'!$G$7*K$88/1000000</f>
        <v>3.9779693571921269</v>
      </c>
      <c r="L67" s="81">
        <f>'Fixed data'!$G$7*L$88/1000000</f>
        <v>4.4615913061675272</v>
      </c>
      <c r="M67" s="81">
        <f>'Fixed data'!$G$7*M$88/1000000</f>
        <v>4.9152566170174721</v>
      </c>
      <c r="N67" s="81">
        <f>'Fixed data'!$G$7*N$88/1000000</f>
        <v>5.0744346467939643</v>
      </c>
      <c r="O67" s="81">
        <f>'Fixed data'!$G$7*O$88/1000000</f>
        <v>5.2158700972525107</v>
      </c>
      <c r="P67" s="81">
        <f>'Fixed data'!$G$7*P$88/1000000</f>
        <v>5.3422331504399247</v>
      </c>
      <c r="Q67" s="81">
        <f>'Fixed data'!$G$7*Q$88/1000000</f>
        <v>5.4510040833293356</v>
      </c>
      <c r="R67" s="81">
        <f>'Fixed data'!$G$7*R$88/1000000</f>
        <v>5.5420894776577425</v>
      </c>
      <c r="S67" s="81">
        <f>'Fixed data'!$G$7*S$88/1000000</f>
        <v>5.6181797584630431</v>
      </c>
      <c r="T67" s="81">
        <f>'Fixed data'!$G$7*T$88/1000000</f>
        <v>5.6768557649387583</v>
      </c>
      <c r="U67" s="81">
        <f>'Fixed data'!$G$7*U$88/1000000</f>
        <v>5.7272543400681846</v>
      </c>
      <c r="V67" s="81">
        <f>'Fixed data'!$G$7*V$88/1000000</f>
        <v>5.7643633755222385</v>
      </c>
      <c r="W67" s="81">
        <f>'Fixed data'!$G$7*W$88/1000000</f>
        <v>5.7933223245132703</v>
      </c>
      <c r="X67" s="81">
        <f>'Fixed data'!$G$7*X$88/1000000</f>
        <v>5.8142013322311321</v>
      </c>
      <c r="Y67" s="81">
        <f>'Fixed data'!$G$7*Y$88/1000000</f>
        <v>5.827004121823812</v>
      </c>
      <c r="Z67" s="81">
        <f>'Fixed data'!$G$7*Z$88/1000000</f>
        <v>5.8364758029821662</v>
      </c>
      <c r="AA67" s="81">
        <f>'Fixed data'!$G$7*AA$88/1000000</f>
        <v>5.8432468112098732</v>
      </c>
      <c r="AB67" s="81">
        <f>'Fixed data'!$G$7*AB$88/1000000</f>
        <v>5.8484721250956042</v>
      </c>
      <c r="AC67" s="81">
        <f>'Fixed data'!$G$7*AC$88/1000000</f>
        <v>5.8504536912670719</v>
      </c>
      <c r="AD67" s="81">
        <f>'Fixed data'!$G$7*AD$88/1000000</f>
        <v>5.8511815076590281</v>
      </c>
      <c r="AE67" s="81">
        <f>'Fixed data'!$G$7*AE$88/1000000</f>
        <v>5.8511815076590281</v>
      </c>
      <c r="AF67" s="81">
        <f>'Fixed data'!$G$7*AF$88/1000000</f>
        <v>5.8511815076590281</v>
      </c>
      <c r="AG67" s="81">
        <f>'Fixed data'!$G$7*AG$88/1000000</f>
        <v>5.8511815076590281</v>
      </c>
      <c r="AH67" s="81">
        <f>'Fixed data'!$G$7*AH$88/1000000</f>
        <v>5.8511815076590281</v>
      </c>
      <c r="AI67" s="81">
        <f>'Fixed data'!$G$7*AI$88/1000000</f>
        <v>5.8511815076590281</v>
      </c>
      <c r="AJ67" s="81">
        <f>'Fixed data'!$G$7*AJ$88/1000000</f>
        <v>5.8511815076590281</v>
      </c>
      <c r="AK67" s="81">
        <f>'Fixed data'!$G$7*AK$88/1000000</f>
        <v>5.8511815076590281</v>
      </c>
      <c r="AL67" s="81">
        <f>'Fixed data'!$G$7*AL$88/1000000</f>
        <v>5.8511815076590281</v>
      </c>
      <c r="AM67" s="81">
        <f>'Fixed data'!$G$7*AM$88/1000000</f>
        <v>5.8511815076590281</v>
      </c>
      <c r="AN67" s="81">
        <f>'Fixed data'!$G$7*AN$88/1000000</f>
        <v>5.8511815076590281</v>
      </c>
      <c r="AO67" s="81">
        <f>'Fixed data'!$G$7*AO$88/1000000</f>
        <v>5.8511815076590281</v>
      </c>
      <c r="AP67" s="81">
        <f>'Fixed data'!$G$7*AP$88/1000000</f>
        <v>5.8511815076590281</v>
      </c>
      <c r="AQ67" s="81">
        <f>'Fixed data'!$G$7*AQ$88/1000000</f>
        <v>5.8511815076590281</v>
      </c>
      <c r="AR67" s="81">
        <f>'Fixed data'!$G$7*AR$88/1000000</f>
        <v>5.8511815076590281</v>
      </c>
      <c r="AS67" s="81">
        <f>'Fixed data'!$G$7*AS$88/1000000</f>
        <v>5.8511815076590281</v>
      </c>
      <c r="AT67" s="81">
        <f>'Fixed data'!$G$7*AT$88/1000000</f>
        <v>5.8511815076590281</v>
      </c>
      <c r="AU67" s="81">
        <f>'Fixed data'!$G$7*AU$88/1000000</f>
        <v>5.8511815076590281</v>
      </c>
      <c r="AV67" s="81">
        <f>'Fixed data'!$G$7*AV$88/1000000</f>
        <v>5.8511815076590281</v>
      </c>
      <c r="AW67" s="81">
        <f>'Fixed data'!$G$7*AW$88/1000000</f>
        <v>5.8511815076590281</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0"/>
      <c r="B68" s="9" t="s">
        <v>298</v>
      </c>
      <c r="C68" s="9"/>
      <c r="D68" s="9" t="s">
        <v>40</v>
      </c>
      <c r="E68" s="81">
        <f>'Fixed data'!$G$8*E89/1000000</f>
        <v>0</v>
      </c>
      <c r="F68" s="81">
        <f>'Fixed data'!$G$8*F89/1000000</f>
        <v>0.39579185374275788</v>
      </c>
      <c r="G68" s="81">
        <f>'Fixed data'!$G$8*G89/1000000</f>
        <v>0.80519548102030702</v>
      </c>
      <c r="H68" s="81">
        <f>'Fixed data'!$G$8*H89/1000000</f>
        <v>1.2391101048363617</v>
      </c>
      <c r="I68" s="81">
        <f>'Fixed data'!$G$8*I89/1000000</f>
        <v>1.6106990325602033</v>
      </c>
      <c r="J68" s="81">
        <f>'Fixed data'!$G$8*J89/1000000</f>
        <v>1.9357492959213358</v>
      </c>
      <c r="K68" s="81">
        <f>'Fixed data'!$G$8*K89/1000000</f>
        <v>2.2348545508657005</v>
      </c>
      <c r="L68" s="81">
        <f>'Fixed data'!$G$8*L89/1000000</f>
        <v>2.5065573881503309</v>
      </c>
      <c r="M68" s="81">
        <f>'Fixed data'!$G$8*M89/1000000</f>
        <v>2.7614311441020858</v>
      </c>
      <c r="N68" s="81">
        <f>'Fixed data'!$G$8*N89/1000000</f>
        <v>2.8508586942326009</v>
      </c>
      <c r="O68" s="81">
        <f>'Fixed data'!$G$8*O89/1000000</f>
        <v>2.9303185791019781</v>
      </c>
      <c r="P68" s="81">
        <f>'Fixed data'!$G$8*P89/1000000</f>
        <v>3.0013102915668188</v>
      </c>
      <c r="Q68" s="81">
        <f>'Fixed data'!$G$8*Q89/1000000</f>
        <v>3.0624187126186135</v>
      </c>
      <c r="R68" s="81">
        <f>'Fixed data'!$G$8*R89/1000000</f>
        <v>3.1135914625369607</v>
      </c>
      <c r="S68" s="81">
        <f>'Fixed data'!$G$8*S89/1000000</f>
        <v>3.1563394767161066</v>
      </c>
      <c r="T68" s="81">
        <f>'Fixed data'!$G$8*T89/1000000</f>
        <v>3.1893036804030577</v>
      </c>
      <c r="U68" s="81">
        <f>'Fixed data'!$G$8*U89/1000000</f>
        <v>3.2176176660912121</v>
      </c>
      <c r="V68" s="81">
        <f>'Fixed data'!$G$8*V89/1000000</f>
        <v>3.2384653111754003</v>
      </c>
      <c r="W68" s="81">
        <f>'Fixed data'!$G$8*W89/1000000</f>
        <v>3.2547343459847045</v>
      </c>
      <c r="X68" s="81">
        <f>'Fixed data'!$G$8*X89/1000000</f>
        <v>3.2664641575086306</v>
      </c>
      <c r="Y68" s="81">
        <f>'Fixed data'!$G$8*Y89/1000000</f>
        <v>3.2736568345598096</v>
      </c>
      <c r="Z68" s="81">
        <f>'Fixed data'!$G$8*Z89/1000000</f>
        <v>3.278978186928923</v>
      </c>
      <c r="AA68" s="81">
        <f>'Fixed data'!$G$8*AA89/1000000</f>
        <v>3.2827823853582281</v>
      </c>
      <c r="AB68" s="81">
        <f>'Fixed data'!$G$8*AB89/1000000</f>
        <v>3.2857182274564392</v>
      </c>
      <c r="AC68" s="81">
        <f>'Fixed data'!$G$8*AC89/1000000</f>
        <v>3.286831498587107</v>
      </c>
      <c r="AD68" s="81">
        <f>'Fixed data'!$G$8*AD89/1000000</f>
        <v>3.2872403431156654</v>
      </c>
      <c r="AE68" s="81">
        <f>'Fixed data'!$G$8*AE89/1000000</f>
        <v>3.2872403431156654</v>
      </c>
      <c r="AF68" s="81">
        <f>'Fixed data'!$G$8*AF89/1000000</f>
        <v>3.2872403431156654</v>
      </c>
      <c r="AG68" s="81">
        <f>'Fixed data'!$G$8*AG89/1000000</f>
        <v>3.2872403431156654</v>
      </c>
      <c r="AH68" s="81">
        <f>'Fixed data'!$G$8*AH89/1000000</f>
        <v>3.2872403431156654</v>
      </c>
      <c r="AI68" s="81">
        <f>'Fixed data'!$G$8*AI89/1000000</f>
        <v>3.2872403431156654</v>
      </c>
      <c r="AJ68" s="81">
        <f>'Fixed data'!$G$8*AJ89/1000000</f>
        <v>3.2872403431156654</v>
      </c>
      <c r="AK68" s="81">
        <f>'Fixed data'!$G$8*AK89/1000000</f>
        <v>3.2872403431156654</v>
      </c>
      <c r="AL68" s="81">
        <f>'Fixed data'!$G$8*AL89/1000000</f>
        <v>3.2872403431156654</v>
      </c>
      <c r="AM68" s="81">
        <f>'Fixed data'!$G$8*AM89/1000000</f>
        <v>3.2872403431156654</v>
      </c>
      <c r="AN68" s="81">
        <f>'Fixed data'!$G$8*AN89/1000000</f>
        <v>3.2872403431156654</v>
      </c>
      <c r="AO68" s="81">
        <f>'Fixed data'!$G$8*AO89/1000000</f>
        <v>3.2872403431156654</v>
      </c>
      <c r="AP68" s="81">
        <f>'Fixed data'!$G$8*AP89/1000000</f>
        <v>3.2872403431156654</v>
      </c>
      <c r="AQ68" s="81">
        <f>'Fixed data'!$G$8*AQ89/1000000</f>
        <v>3.2872403431156654</v>
      </c>
      <c r="AR68" s="81">
        <f>'Fixed data'!$G$8*AR89/1000000</f>
        <v>3.2872403431156654</v>
      </c>
      <c r="AS68" s="81">
        <f>'Fixed data'!$G$8*AS89/1000000</f>
        <v>3.2872403431156654</v>
      </c>
      <c r="AT68" s="81">
        <f>'Fixed data'!$G$8*AT89/1000000</f>
        <v>3.2872403431156654</v>
      </c>
      <c r="AU68" s="81">
        <f>'Fixed data'!$G$8*AU89/1000000</f>
        <v>3.2872403431156654</v>
      </c>
      <c r="AV68" s="81">
        <f>'Fixed data'!$G$8*AV89/1000000</f>
        <v>3.2872403431156654</v>
      </c>
      <c r="AW68" s="81">
        <f>'Fixed data'!$G$8*AW89/1000000</f>
        <v>3.2872403431156654</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0"/>
      <c r="B69" s="4" t="s">
        <v>202</v>
      </c>
      <c r="D69" s="9" t="s">
        <v>40</v>
      </c>
      <c r="E69" s="34">
        <f>E90*'Fixed data'!H$5/1000000</f>
        <v>0</v>
      </c>
      <c r="F69" s="34">
        <f>F90*'Fixed data'!I$5/1000000</f>
        <v>1.9360947187215617E-4</v>
      </c>
      <c r="G69" s="34">
        <f>G90*'Fixed data'!J$5/1000000</f>
        <v>4.1176098947461412E-4</v>
      </c>
      <c r="H69" s="34">
        <f>H90*'Fixed data'!K$5/1000000</f>
        <v>6.5649163373757353E-4</v>
      </c>
      <c r="I69" s="34">
        <f>I90*'Fixed data'!L$5/1000000</f>
        <v>9.1019780922953761E-4</v>
      </c>
      <c r="J69" s="34">
        <f>J90*'Fixed data'!M$5/1000000</f>
        <v>1.9575375837253208E-3</v>
      </c>
      <c r="K69" s="34">
        <f>K90*'Fixed data'!N$5/1000000</f>
        <v>3.2491225390582166E-3</v>
      </c>
      <c r="L69" s="34">
        <f>L90*'Fixed data'!O$5/1000000</f>
        <v>4.7534605805798135E-3</v>
      </c>
      <c r="M69" s="34">
        <f>M90*'Fixed data'!P$5/1000000</f>
        <v>6.4741434310305757E-3</v>
      </c>
      <c r="N69" s="34">
        <f>N90*'Fixed data'!Q$5/1000000</f>
        <v>7.9495839257358019E-3</v>
      </c>
      <c r="O69" s="34">
        <f>O90*'Fixed data'!R$5/1000000</f>
        <v>9.4731775708704058E-3</v>
      </c>
      <c r="P69" s="34">
        <f>P90*'Fixed data'!S$5/1000000</f>
        <v>1.1037002287719705E-2</v>
      </c>
      <c r="Q69" s="34">
        <f>Q90*'Fixed data'!T$5/1000000</f>
        <v>1.2623061272817683E-2</v>
      </c>
      <c r="R69" s="34">
        <f>R90*'Fixed data'!U$5/1000000</f>
        <v>1.4218707570282459E-2</v>
      </c>
      <c r="S69" s="34">
        <f>S90*'Fixed data'!V$5/1000000</f>
        <v>1.5818687420527094E-2</v>
      </c>
      <c r="T69" s="34">
        <f>T90*'Fixed data'!W$5/1000000</f>
        <v>1.7119493772432635E-2</v>
      </c>
      <c r="U69" s="34">
        <f>U90*'Fixed data'!X$5/1000000</f>
        <v>1.8770414734744823E-2</v>
      </c>
      <c r="V69" s="34">
        <f>V90*'Fixed data'!Y$5/1000000</f>
        <v>2.0403916679353998E-2</v>
      </c>
      <c r="W69" s="34">
        <f>W90*'Fixed data'!Z$5/1000000</f>
        <v>2.2026093905947626E-2</v>
      </c>
      <c r="X69" s="34">
        <f>X90*'Fixed data'!AA$5/1000000</f>
        <v>2.3630455867398436E-2</v>
      </c>
      <c r="Y69" s="34">
        <f>Y90*'Fixed data'!AB$5/1000000</f>
        <v>2.5210904867779441E-2</v>
      </c>
      <c r="Z69" s="34">
        <f>Z90*'Fixed data'!AC$5/1000000</f>
        <v>2.65656305864958E-2</v>
      </c>
      <c r="AA69" s="34">
        <f>AA90*'Fixed data'!AD$5/1000000</f>
        <v>2.8127965290882764E-2</v>
      </c>
      <c r="AB69" s="34">
        <f>AB90*'Fixed data'!AE$5/1000000</f>
        <v>2.9685435514001941E-2</v>
      </c>
      <c r="AC69" s="34">
        <f>AC90*'Fixed data'!AF$5/1000000</f>
        <v>3.1225277817359186E-2</v>
      </c>
      <c r="AD69" s="34">
        <f>AD90*'Fixed data'!AG$5/1000000</f>
        <v>3.2757962083831013E-2</v>
      </c>
      <c r="AE69" s="34">
        <f>AE90*'Fixed data'!AH$5/1000000</f>
        <v>3.4286666981076457E-2</v>
      </c>
      <c r="AF69" s="34">
        <f>AF90*'Fixed data'!AI$5/1000000</f>
        <v>3.58153718783219E-2</v>
      </c>
      <c r="AG69" s="34">
        <f>AG90*'Fixed data'!AJ$5/1000000</f>
        <v>3.734407677556735E-2</v>
      </c>
      <c r="AH69" s="34">
        <f>AH90*'Fixed data'!AK$5/1000000</f>
        <v>3.8872781672812794E-2</v>
      </c>
      <c r="AI69" s="34">
        <f>AI90*'Fixed data'!AL$5/1000000</f>
        <v>4.0183100156166038E-2</v>
      </c>
      <c r="AJ69" s="34">
        <f>AJ90*'Fixed data'!AM$5/1000000</f>
        <v>4.1711805053411481E-2</v>
      </c>
      <c r="AK69" s="34">
        <f>AK90*'Fixed data'!AN$5/1000000</f>
        <v>4.3240509950656925E-2</v>
      </c>
      <c r="AL69" s="34">
        <f>AL90*'Fixed data'!AO$5/1000000</f>
        <v>4.4769214847902382E-2</v>
      </c>
      <c r="AM69" s="34">
        <f>AM90*'Fixed data'!AP$5/1000000</f>
        <v>4.6297919745147825E-2</v>
      </c>
      <c r="AN69" s="34">
        <f>AN90*'Fixed data'!AQ$5/1000000</f>
        <v>4.8045011056285475E-2</v>
      </c>
      <c r="AO69" s="34">
        <f>AO90*'Fixed data'!AR$5/1000000</f>
        <v>4.9573715953530925E-2</v>
      </c>
      <c r="AP69" s="34">
        <f>AP90*'Fixed data'!AS$5/1000000</f>
        <v>5.1102420850776369E-2</v>
      </c>
      <c r="AQ69" s="34">
        <f>AQ90*'Fixed data'!AT$5/1000000</f>
        <v>5.2631125748021812E-2</v>
      </c>
      <c r="AR69" s="34">
        <f>AR90*'Fixed data'!AU$5/1000000</f>
        <v>5.4159830645267262E-2</v>
      </c>
      <c r="AS69" s="34">
        <f>AS90*'Fixed data'!AV$5/1000000</f>
        <v>5.5906921956404919E-2</v>
      </c>
      <c r="AT69" s="34">
        <f>AT90*'Fixed data'!AW$5/1000000</f>
        <v>5.7217240439758156E-2</v>
      </c>
      <c r="AU69" s="34">
        <f>AU90*'Fixed data'!AX$5/1000000</f>
        <v>5.8745945337003613E-2</v>
      </c>
      <c r="AV69" s="34">
        <f>AV90*'Fixed data'!AY$5/1000000</f>
        <v>6.0274650234249057E-2</v>
      </c>
      <c r="AW69" s="34">
        <f>AW90*'Fixed data'!AZ$5/1000000</f>
        <v>6.1584968717602294E-2</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0"/>
      <c r="B70" s="9" t="s">
        <v>69</v>
      </c>
      <c r="C70" s="9"/>
      <c r="D70" s="4" t="s">
        <v>40</v>
      </c>
      <c r="E70" s="34">
        <f>E91*'Fixed data'!$G$9</f>
        <v>0</v>
      </c>
      <c r="F70" s="34">
        <f>F91*'Fixed data'!$G$9</f>
        <v>6.1248960749395202E-3</v>
      </c>
      <c r="G70" s="34">
        <f>G91*'Fixed data'!$G$9</f>
        <v>1.2251056970959665E-2</v>
      </c>
      <c r="H70" s="34">
        <f>H91*'Fixed data'!$G$9</f>
        <v>1.8350199660322399E-2</v>
      </c>
      <c r="I70" s="34">
        <f>I91*'Fixed data'!$G$9</f>
        <v>2.3901366680574059E-2</v>
      </c>
      <c r="J70" s="34">
        <f>J91*'Fixed data'!$G$9</f>
        <v>2.8793516491269502E-2</v>
      </c>
      <c r="K70" s="34">
        <f>K91*'Fixed data'!$G$9</f>
        <v>3.3195866035293661E-2</v>
      </c>
      <c r="L70" s="34">
        <f>L91*'Fixed data'!$G$9</f>
        <v>3.7206710682200349E-2</v>
      </c>
      <c r="M70" s="34">
        <f>M91*'Fixed data'!$G$9</f>
        <v>4.106932282330375E-2</v>
      </c>
      <c r="N70" s="34">
        <f>N91*'Fixed data'!$G$9</f>
        <v>4.2391353467805828E-2</v>
      </c>
      <c r="O70" s="34">
        <f>O91*'Fixed data'!$G$9</f>
        <v>4.3572136789782945E-2</v>
      </c>
      <c r="P70" s="34">
        <f>P91*'Fixed data'!$G$9</f>
        <v>4.4630244458363513E-2</v>
      </c>
      <c r="Q70" s="34">
        <f>Q91*'Fixed data'!$G$9</f>
        <v>4.5540877104585709E-2</v>
      </c>
      <c r="R70" s="34">
        <f>R91*'Fixed data'!$G$9</f>
        <v>4.6306458628185457E-2</v>
      </c>
      <c r="S70" s="34">
        <f>S91*'Fixed data'!$G$9</f>
        <v>4.6949832024022371E-2</v>
      </c>
      <c r="T70" s="34">
        <f>T91*'Fixed data'!$G$9</f>
        <v>4.7456553354939479E-2</v>
      </c>
      <c r="U70" s="34">
        <f>U91*'Fixed data'!$G$9</f>
        <v>4.7895117607929631E-2</v>
      </c>
      <c r="V70" s="34">
        <f>V91*'Fixed data'!$G$9</f>
        <v>4.8226976463558079E-2</v>
      </c>
      <c r="W70" s="34">
        <f>W91*'Fixed data'!$G$9</f>
        <v>4.8487778431130002E-2</v>
      </c>
      <c r="X70" s="34">
        <f>X91*'Fixed data'!$G$9</f>
        <v>4.8678074614923482E-2</v>
      </c>
      <c r="Y70" s="34">
        <f>Y91*'Fixed data'!$G$9</f>
        <v>4.8799233598571162E-2</v>
      </c>
      <c r="Z70" s="34">
        <f>Z91*'Fixed data'!$G$9</f>
        <v>4.8892037372964978E-2</v>
      </c>
      <c r="AA70" s="34">
        <f>AA91*'Fixed data'!$G$9</f>
        <v>4.8957938040270578E-2</v>
      </c>
      <c r="AB70" s="34">
        <f>AB91*'Fixed data'!$G$9</f>
        <v>4.9009035365705597E-2</v>
      </c>
      <c r="AC70" s="34">
        <f>AC91*'Fixed data'!$G$9</f>
        <v>4.902760800792353E-2</v>
      </c>
      <c r="AD70" s="34">
        <f>AD91*'Fixed data'!$G$9</f>
        <v>4.9033793076559959E-2</v>
      </c>
      <c r="AE70" s="34">
        <f>AE91*'Fixed data'!$G$9</f>
        <v>4.9033793076559959E-2</v>
      </c>
      <c r="AF70" s="34">
        <f>AF91*'Fixed data'!$G$9</f>
        <v>4.9033793076559959E-2</v>
      </c>
      <c r="AG70" s="34">
        <f>AG91*'Fixed data'!$G$9</f>
        <v>4.9033793076559959E-2</v>
      </c>
      <c r="AH70" s="34">
        <f>AH91*'Fixed data'!$G$9</f>
        <v>4.9033793076559959E-2</v>
      </c>
      <c r="AI70" s="34">
        <f>AI91*'Fixed data'!$G$9</f>
        <v>4.9033793076559959E-2</v>
      </c>
      <c r="AJ70" s="34">
        <f>AJ91*'Fixed data'!$G$9</f>
        <v>4.9033793076559959E-2</v>
      </c>
      <c r="AK70" s="34">
        <f>AK91*'Fixed data'!$G$9</f>
        <v>4.9033793076559959E-2</v>
      </c>
      <c r="AL70" s="34">
        <f>AL91*'Fixed data'!$G$9</f>
        <v>4.9033793076559959E-2</v>
      </c>
      <c r="AM70" s="34">
        <f>AM91*'Fixed data'!$G$9</f>
        <v>4.9033793076559959E-2</v>
      </c>
      <c r="AN70" s="34">
        <f>AN91*'Fixed data'!$G$9</f>
        <v>4.9033793076559959E-2</v>
      </c>
      <c r="AO70" s="34">
        <f>AO91*'Fixed data'!$G$9</f>
        <v>4.9033793076559959E-2</v>
      </c>
      <c r="AP70" s="34">
        <f>AP91*'Fixed data'!$G$9</f>
        <v>4.9033793076559959E-2</v>
      </c>
      <c r="AQ70" s="34">
        <f>AQ91*'Fixed data'!$G$9</f>
        <v>4.9033793076559959E-2</v>
      </c>
      <c r="AR70" s="34">
        <f>AR91*'Fixed data'!$G$9</f>
        <v>4.9033793076559959E-2</v>
      </c>
      <c r="AS70" s="34">
        <f>AS91*'Fixed data'!$G$9</f>
        <v>4.9033793076559959E-2</v>
      </c>
      <c r="AT70" s="34">
        <f>AT91*'Fixed data'!$G$9</f>
        <v>4.9033793076559959E-2</v>
      </c>
      <c r="AU70" s="34">
        <f>AU91*'Fixed data'!$G$9</f>
        <v>4.9033793076559959E-2</v>
      </c>
      <c r="AV70" s="34">
        <f>AV91*'Fixed data'!$G$9</f>
        <v>4.9033793076559959E-2</v>
      </c>
      <c r="AW70" s="34">
        <f>AW91*'Fixed data'!$G$9</f>
        <v>4.9033793076559959E-2</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0"/>
      <c r="B71" s="9" t="s">
        <v>70</v>
      </c>
      <c r="C71" s="9"/>
      <c r="D71" s="4" t="s">
        <v>40</v>
      </c>
      <c r="E71" s="34">
        <f>E92*'Fixed data'!$G$10</f>
        <v>0</v>
      </c>
      <c r="F71" s="34">
        <f>F92*'Fixed data'!$G$10</f>
        <v>1.8513693088372031E-3</v>
      </c>
      <c r="G71" s="34">
        <f>G92*'Fixed data'!$G$10</f>
        <v>3.7031609618847793E-3</v>
      </c>
      <c r="H71" s="34">
        <f>H92*'Fixed data'!$G$10</f>
        <v>5.5466850292561244E-3</v>
      </c>
      <c r="I71" s="34">
        <f>I92*'Fixed data'!$G$10</f>
        <v>7.2246550635680857E-3</v>
      </c>
      <c r="J71" s="34">
        <f>J92*'Fixed data'!$G$10</f>
        <v>8.7033830105117914E-3</v>
      </c>
      <c r="K71" s="34">
        <f>K92*'Fixed data'!$G$10</f>
        <v>1.0034525019880352E-2</v>
      </c>
      <c r="L71" s="34">
        <f>L92*'Fixed data'!$G$10</f>
        <v>1.1248741797060171E-2</v>
      </c>
      <c r="M71" s="34">
        <f>M92*'Fixed data'!$G$10</f>
        <v>1.241792784188054E-2</v>
      </c>
      <c r="N71" s="34">
        <f>N92*'Fixed data'!$G$10</f>
        <v>1.2817978922515095E-2</v>
      </c>
      <c r="O71" s="34">
        <f>O92*'Fixed data'!$G$10</f>
        <v>1.317533857969189E-2</v>
      </c>
      <c r="P71" s="34">
        <f>P92*'Fixed data'!$G$10</f>
        <v>1.349561413663676E-2</v>
      </c>
      <c r="Q71" s="34">
        <f>Q92*'Fixed data'!$G$10</f>
        <v>1.3771280281778533E-2</v>
      </c>
      <c r="R71" s="34">
        <f>R92*'Fixed data'!$G$10</f>
        <v>1.4003074797962242E-2</v>
      </c>
      <c r="S71" s="34">
        <f>S92*'Fixed data'!$G$10</f>
        <v>1.4197901610271998E-2</v>
      </c>
      <c r="T71" s="34">
        <f>T92*'Fixed data'!$G$10</f>
        <v>1.4351329582551262E-2</v>
      </c>
      <c r="U71" s="34">
        <f>U92*'Fixed data'!$G$10</f>
        <v>1.4484109540701305E-2</v>
      </c>
      <c r="V71" s="34">
        <f>V92*'Fixed data'!$G$10</f>
        <v>1.4584628727100198E-2</v>
      </c>
      <c r="W71" s="34">
        <f>W92*'Fixed data'!$G$10</f>
        <v>1.4663622982050688E-2</v>
      </c>
      <c r="X71" s="34">
        <f>X92*'Fixed data'!$G$10</f>
        <v>1.4721212433827197E-2</v>
      </c>
      <c r="Y71" s="34">
        <f>Y92*'Fixed data'!$G$10</f>
        <v>1.4757841751455378E-2</v>
      </c>
      <c r="Z71" s="34">
        <f>Z92*'Fixed data'!$G$10</f>
        <v>1.4785893732547463E-2</v>
      </c>
      <c r="AA71" s="34">
        <f>AA92*'Fixed data'!$G$10</f>
        <v>1.4805812819222554E-2</v>
      </c>
      <c r="AB71" s="34">
        <f>AB92*'Fixed data'!$G$10</f>
        <v>1.4821257206458088E-2</v>
      </c>
      <c r="AC71" s="34">
        <f>AC92*'Fixed data'!$G$10</f>
        <v>1.4826870658893845E-2</v>
      </c>
      <c r="AD71" s="34">
        <f>AD92*'Fixed data'!$G$10</f>
        <v>1.4828739854659859E-2</v>
      </c>
      <c r="AE71" s="34">
        <f>AE92*'Fixed data'!$G$10</f>
        <v>1.4828739854659859E-2</v>
      </c>
      <c r="AF71" s="34">
        <f>AF92*'Fixed data'!$G$10</f>
        <v>1.4828739854659859E-2</v>
      </c>
      <c r="AG71" s="34">
        <f>AG92*'Fixed data'!$G$10</f>
        <v>1.4828739854659859E-2</v>
      </c>
      <c r="AH71" s="34">
        <f>AH92*'Fixed data'!$G$10</f>
        <v>1.4828739854659859E-2</v>
      </c>
      <c r="AI71" s="34">
        <f>AI92*'Fixed data'!$G$10</f>
        <v>1.4828739854659859E-2</v>
      </c>
      <c r="AJ71" s="34">
        <f>AJ92*'Fixed data'!$G$10</f>
        <v>1.4828739854659859E-2</v>
      </c>
      <c r="AK71" s="34">
        <f>AK92*'Fixed data'!$G$10</f>
        <v>1.4828739854659859E-2</v>
      </c>
      <c r="AL71" s="34">
        <f>AL92*'Fixed data'!$G$10</f>
        <v>1.4828739854659859E-2</v>
      </c>
      <c r="AM71" s="34">
        <f>AM92*'Fixed data'!$G$10</f>
        <v>1.4828739854659859E-2</v>
      </c>
      <c r="AN71" s="34">
        <f>AN92*'Fixed data'!$G$10</f>
        <v>1.4828739854659859E-2</v>
      </c>
      <c r="AO71" s="34">
        <f>AO92*'Fixed data'!$G$10</f>
        <v>1.4828739854659859E-2</v>
      </c>
      <c r="AP71" s="34">
        <f>AP92*'Fixed data'!$G$10</f>
        <v>1.4828739854659859E-2</v>
      </c>
      <c r="AQ71" s="34">
        <f>AQ92*'Fixed data'!$G$10</f>
        <v>1.4828739854659859E-2</v>
      </c>
      <c r="AR71" s="34">
        <f>AR92*'Fixed data'!$G$10</f>
        <v>1.4828739854659859E-2</v>
      </c>
      <c r="AS71" s="34">
        <f>AS92*'Fixed data'!$G$10</f>
        <v>1.4828739854659859E-2</v>
      </c>
      <c r="AT71" s="34">
        <f>AT92*'Fixed data'!$G$10</f>
        <v>1.4828739854659859E-2</v>
      </c>
      <c r="AU71" s="34">
        <f>AU92*'Fixed data'!$G$10</f>
        <v>1.4828739854659859E-2</v>
      </c>
      <c r="AV71" s="34">
        <f>AV92*'Fixed data'!$G$10</f>
        <v>1.4828739854659859E-2</v>
      </c>
      <c r="AW71" s="34">
        <f>AW92*'Fixed data'!$G$10</f>
        <v>1.4828739854659859E-2</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0"/>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0"/>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0"/>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0"/>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1"/>
      <c r="B76" s="13" t="s">
        <v>100</v>
      </c>
      <c r="C76" s="13"/>
      <c r="D76" s="13" t="s">
        <v>40</v>
      </c>
      <c r="E76" s="53">
        <f>SUM(E65:E75)</f>
        <v>0</v>
      </c>
      <c r="F76" s="53">
        <f t="shared" ref="F76:BD76" si="10">SUM(F65:F75)</f>
        <v>1.1084522570083555</v>
      </c>
      <c r="G76" s="53">
        <f t="shared" si="10"/>
        <v>2.2547724946994965</v>
      </c>
      <c r="H76" s="53">
        <f t="shared" si="10"/>
        <v>3.4692428614110891</v>
      </c>
      <c r="I76" s="53">
        <f t="shared" si="10"/>
        <v>4.5097284696440232</v>
      </c>
      <c r="J76" s="53">
        <f t="shared" si="10"/>
        <v>5.4207761002498334</v>
      </c>
      <c r="K76" s="53">
        <f t="shared" si="10"/>
        <v>6.2593034216520591</v>
      </c>
      <c r="L76" s="53">
        <f t="shared" si="10"/>
        <v>7.0213576073776984</v>
      </c>
      <c r="M76" s="53">
        <f t="shared" si="10"/>
        <v>7.7366491552157726</v>
      </c>
      <c r="N76" s="53">
        <f t="shared" si="10"/>
        <v>7.9884522573426215</v>
      </c>
      <c r="O76" s="53">
        <f t="shared" si="10"/>
        <v>8.2124093292948341</v>
      </c>
      <c r="P76" s="53">
        <f t="shared" si="10"/>
        <v>8.4127063028894664</v>
      </c>
      <c r="Q76" s="53">
        <f t="shared" si="10"/>
        <v>8.5853580146071309</v>
      </c>
      <c r="R76" s="53">
        <f t="shared" si="10"/>
        <v>8.7302091811911335</v>
      </c>
      <c r="S76" s="53">
        <f t="shared" si="10"/>
        <v>8.8514856562339705</v>
      </c>
      <c r="T76" s="53">
        <f t="shared" si="10"/>
        <v>8.9450868220517386</v>
      </c>
      <c r="U76" s="53">
        <f t="shared" si="10"/>
        <v>9.0260216480427715</v>
      </c>
      <c r="V76" s="53">
        <f t="shared" si="10"/>
        <v>9.0860442085676514</v>
      </c>
      <c r="W76" s="53">
        <f t="shared" si="10"/>
        <v>9.1332341658171039</v>
      </c>
      <c r="X76" s="53">
        <f t="shared" si="10"/>
        <v>9.1676952326559107</v>
      </c>
      <c r="Y76" s="53">
        <f t="shared" si="10"/>
        <v>9.189428936601427</v>
      </c>
      <c r="Z76" s="53">
        <f t="shared" si="10"/>
        <v>9.2056975516030981</v>
      </c>
      <c r="AA76" s="53">
        <f t="shared" si="10"/>
        <v>9.217920912718478</v>
      </c>
      <c r="AB76" s="53">
        <f t="shared" si="10"/>
        <v>9.2277060806382085</v>
      </c>
      <c r="AC76" s="53">
        <f t="shared" si="10"/>
        <v>9.2323649463383557</v>
      </c>
      <c r="AD76" s="53">
        <f t="shared" si="10"/>
        <v>9.235042345789747</v>
      </c>
      <c r="AE76" s="53">
        <f t="shared" si="10"/>
        <v>9.236571050686992</v>
      </c>
      <c r="AF76" s="53">
        <f t="shared" si="10"/>
        <v>9.238099755584237</v>
      </c>
      <c r="AG76" s="53">
        <f t="shared" si="10"/>
        <v>9.2396284604814838</v>
      </c>
      <c r="AH76" s="53">
        <f t="shared" si="10"/>
        <v>9.2411571653787288</v>
      </c>
      <c r="AI76" s="53">
        <f t="shared" si="10"/>
        <v>9.2424674838620824</v>
      </c>
      <c r="AJ76" s="53">
        <f t="shared" si="10"/>
        <v>9.2439961887593274</v>
      </c>
      <c r="AK76" s="53">
        <f t="shared" si="10"/>
        <v>9.2455248936565724</v>
      </c>
      <c r="AL76" s="53">
        <f t="shared" si="10"/>
        <v>9.2470535985538174</v>
      </c>
      <c r="AM76" s="53">
        <f t="shared" si="10"/>
        <v>9.2485823034510641</v>
      </c>
      <c r="AN76" s="53">
        <f t="shared" si="10"/>
        <v>9.2503293947622005</v>
      </c>
      <c r="AO76" s="53">
        <f t="shared" si="10"/>
        <v>9.2518580996594473</v>
      </c>
      <c r="AP76" s="53">
        <f t="shared" si="10"/>
        <v>9.2533868045566923</v>
      </c>
      <c r="AQ76" s="53">
        <f t="shared" si="10"/>
        <v>9.2549155094539373</v>
      </c>
      <c r="AR76" s="53">
        <f t="shared" si="10"/>
        <v>9.2564442143511823</v>
      </c>
      <c r="AS76" s="53">
        <f t="shared" si="10"/>
        <v>9.2581913056623204</v>
      </c>
      <c r="AT76" s="53">
        <f t="shared" si="10"/>
        <v>9.259501624145674</v>
      </c>
      <c r="AU76" s="53">
        <f t="shared" si="10"/>
        <v>9.261030329042919</v>
      </c>
      <c r="AV76" s="53">
        <f t="shared" si="10"/>
        <v>9.262559033940164</v>
      </c>
      <c r="AW76" s="53">
        <f t="shared" si="10"/>
        <v>9.2638693524235176</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-0.42826616399999989</v>
      </c>
      <c r="F77" s="54">
        <f>IF('Fixed data'!$G$19=FALSE,F64+F76,F64)</f>
        <v>0.69445379424723419</v>
      </c>
      <c r="G77" s="54">
        <f>IF('Fixed data'!$G$19=FALSE,G64+G76,G64)</f>
        <v>1.8875908662538292</v>
      </c>
      <c r="H77" s="54">
        <f>IF('Fixed data'!$G$19=FALSE,H64+H76,H64)</f>
        <v>3.1848348317931667</v>
      </c>
      <c r="I77" s="54">
        <f>IF('Fixed data'!$G$19=FALSE,I64+I76,I64)</f>
        <v>4.3291401991558986</v>
      </c>
      <c r="J77" s="54">
        <f>IF('Fixed data'!$G$19=FALSE,J64+J76,J64)</f>
        <v>5.3609210746657796</v>
      </c>
      <c r="K77" s="54">
        <f>IF('Fixed data'!$G$19=FALSE,K64+K76,K64)</f>
        <v>6.3358424955528392</v>
      </c>
      <c r="L77" s="54">
        <f>IF('Fixed data'!$G$19=FALSE,L64+L76,L64)</f>
        <v>7.2496838536714989</v>
      </c>
      <c r="M77" s="54">
        <f>IF('Fixed data'!$G$19=FALSE,M64+M76,M64)</f>
        <v>8.5263524474414361</v>
      </c>
      <c r="N77" s="54">
        <f>IF('Fixed data'!$G$19=FALSE,N64+N76,N64)</f>
        <v>9.0119371124696226</v>
      </c>
      <c r="O77" s="54">
        <f>IF('Fixed data'!$G$19=FALSE,O64+O76,O64)</f>
        <v>9.4704033898379762</v>
      </c>
      <c r="P77" s="54">
        <f>IF('Fixed data'!$G$19=FALSE,P64+P76,P64)</f>
        <v>9.9055318570142674</v>
      </c>
      <c r="Q77" s="54">
        <f>IF('Fixed data'!$G$19=FALSE,Q64+Q76,Q64)</f>
        <v>10.312131480044398</v>
      </c>
      <c r="R77" s="54">
        <f>IF('Fixed data'!$G$19=FALSE,R64+R76,R64)</f>
        <v>10.689201773490435</v>
      </c>
      <c r="S77" s="54">
        <f>IF('Fixed data'!$G$19=FALSE,S64+S76,S64)</f>
        <v>11.040624960843653</v>
      </c>
      <c r="T77" s="54">
        <f>IF('Fixed data'!$G$19=FALSE,T64+T76,T64)</f>
        <v>11.361330636769633</v>
      </c>
      <c r="U77" s="54">
        <f>IF('Fixed data'!$G$19=FALSE,U64+U76,U64)</f>
        <v>11.666963256718276</v>
      </c>
      <c r="V77" s="54">
        <f>IF('Fixed data'!$G$19=FALSE,V64+V76,V64)</f>
        <v>11.948140900957133</v>
      </c>
      <c r="W77" s="54">
        <f>IF('Fixed data'!$G$19=FALSE,W64+W76,W64)</f>
        <v>12.213062585639403</v>
      </c>
      <c r="X77" s="54">
        <f>IF('Fixed data'!$G$19=FALSE,X64+X76,X64)</f>
        <v>12.461456458547559</v>
      </c>
      <c r="Y77" s="54">
        <f>IF('Fixed data'!$G$19=FALSE,Y64+Y76,Y64)</f>
        <v>12.692953794259143</v>
      </c>
      <c r="Z77" s="54">
        <f>IF('Fixed data'!$G$19=FALSE,Z64+Z76,Z64)</f>
        <v>12.915256422967557</v>
      </c>
      <c r="AA77" s="54">
        <f>IF('Fixed data'!$G$19=FALSE,AA64+AA76,AA64)</f>
        <v>13.129673566699365</v>
      </c>
      <c r="AB77" s="54">
        <f>IF('Fixed data'!$G$19=FALSE,AB64+AB76,AB64)</f>
        <v>13.337910250620178</v>
      </c>
      <c r="AC77" s="54">
        <f>IF('Fixed data'!$G$19=FALSE,AC64+AC76,AC64)</f>
        <v>13.536848482800423</v>
      </c>
      <c r="AD77" s="54">
        <f>IF('Fixed data'!$G$19=FALSE,AD64+AD76,AD64)</f>
        <v>13.729863638739957</v>
      </c>
      <c r="AE77" s="54">
        <f>IF('Fixed data'!$G$19=FALSE,AE64+AE76,AE64)</f>
        <v>13.917842269186044</v>
      </c>
      <c r="AF77" s="54">
        <f>IF('Fixed data'!$G$19=FALSE,AF64+AF76,AF64)</f>
        <v>14.102027044488716</v>
      </c>
      <c r="AG77" s="54">
        <f>IF('Fixed data'!$G$19=FALSE,AG64+AG76,AG64)</f>
        <v>14.282417964647975</v>
      </c>
      <c r="AH77" s="54">
        <f>IF('Fixed data'!$G$19=FALSE,AH64+AH76,AH64)</f>
        <v>14.459015029663814</v>
      </c>
      <c r="AI77" s="54">
        <f>IF('Fixed data'!$G$19=FALSE,AI64+AI76,AI64)</f>
        <v>14.631599853122346</v>
      </c>
      <c r="AJ77" s="54">
        <f>IF('Fixed data'!$G$19=FALSE,AJ64+AJ76,AJ64)</f>
        <v>14.723958409886491</v>
      </c>
      <c r="AK77" s="54">
        <f>IF('Fixed data'!$G$19=FALSE,AK64+AK76,AK64)</f>
        <v>14.816316966650637</v>
      </c>
      <c r="AL77" s="54">
        <f>IF('Fixed data'!$G$19=FALSE,AL64+AL76,AL64)</f>
        <v>14.908675523414782</v>
      </c>
      <c r="AM77" s="54">
        <f>IF('Fixed data'!$G$19=FALSE,AM64+AM76,AM64)</f>
        <v>15.001034080178931</v>
      </c>
      <c r="AN77" s="54">
        <f>IF('Fixed data'!$G$19=FALSE,AN64+AN76,AN64)</f>
        <v>15.093611023356967</v>
      </c>
      <c r="AO77" s="54">
        <f>IF('Fixed data'!$G$19=FALSE,AO64+AO76,AO64)</f>
        <v>15.185969580121117</v>
      </c>
      <c r="AP77" s="54">
        <f>IF('Fixed data'!$G$19=FALSE,AP64+AP76,AP64)</f>
        <v>15.278328136885261</v>
      </c>
      <c r="AQ77" s="54">
        <f>IF('Fixed data'!$G$19=FALSE,AQ64+AQ76,AQ64)</f>
        <v>15.370686693649407</v>
      </c>
      <c r="AR77" s="54">
        <f>IF('Fixed data'!$G$19=FALSE,AR64+AR76,AR64)</f>
        <v>15.463045250413554</v>
      </c>
      <c r="AS77" s="54">
        <f>IF('Fixed data'!$G$19=FALSE,AS64+AS76,AS64)</f>
        <v>15.555622193591594</v>
      </c>
      <c r="AT77" s="54">
        <f>IF('Fixed data'!$G$19=FALSE,AT64+AT76,AT64)</f>
        <v>15.647762363941847</v>
      </c>
      <c r="AU77" s="54">
        <f>IF('Fixed data'!$G$19=FALSE,AU64+AU76,AU64)</f>
        <v>15.740120920705994</v>
      </c>
      <c r="AV77" s="54">
        <f>IF('Fixed data'!$G$19=FALSE,AV64+AV76,AV64)</f>
        <v>15.832479477470139</v>
      </c>
      <c r="AW77" s="54">
        <f>IF('Fixed data'!$G$19=FALSE,AW64+AW76,AW64)</f>
        <v>15.924619647820395</v>
      </c>
      <c r="AX77" s="54">
        <f>IF('Fixed data'!$G$19=FALSE,AX64+AX76,AX64)</f>
        <v>5.7825564942505068</v>
      </c>
      <c r="AY77" s="54">
        <f>IF('Fixed data'!$G$19=FALSE,AY64+AY76,AY64)</f>
        <v>5.7365391721303407</v>
      </c>
      <c r="AZ77" s="54">
        <f>IF('Fixed data'!$G$19=FALSE,AZ64+AZ76,AZ64)</f>
        <v>5.6790685303842352</v>
      </c>
      <c r="BA77" s="54">
        <f>IF('Fixed data'!$G$19=FALSE,BA64+BA76,BA64)</f>
        <v>5.6106822143621944</v>
      </c>
      <c r="BB77" s="54">
        <f>IF('Fixed data'!$G$19=FALSE,BB64+BB76,BB64)</f>
        <v>5.5315936638714387</v>
      </c>
      <c r="BC77" s="54">
        <f>IF('Fixed data'!$G$19=FALSE,BC64+BC76,BC64)</f>
        <v>5.4432393151420824</v>
      </c>
      <c r="BD77" s="54">
        <f>IF('Fixed data'!$G$19=FALSE,BD64+BD76,BD64)</f>
        <v>5.3470563048816224</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-0.41378373333333324</v>
      </c>
      <c r="F80" s="55">
        <f t="shared" ref="F80:BD80" si="11">F77*F78</f>
        <v>0.6482800478398415</v>
      </c>
      <c r="G80" s="55">
        <f t="shared" si="11"/>
        <v>1.7024988131032248</v>
      </c>
      <c r="H80" s="55">
        <f t="shared" si="11"/>
        <v>2.7753995606698454</v>
      </c>
      <c r="I80" s="55">
        <f t="shared" si="11"/>
        <v>3.645019883257834</v>
      </c>
      <c r="J80" s="55">
        <f t="shared" si="11"/>
        <v>4.3611127483236221</v>
      </c>
      <c r="K80" s="55">
        <f t="shared" si="11"/>
        <v>4.979914929820942</v>
      </c>
      <c r="L80" s="55">
        <f t="shared" si="11"/>
        <v>5.5054936973924979</v>
      </c>
      <c r="M80" s="55">
        <f t="shared" si="11"/>
        <v>6.256048870492501</v>
      </c>
      <c r="N80" s="55">
        <f t="shared" si="11"/>
        <v>6.3887317669990349</v>
      </c>
      <c r="O80" s="55">
        <f t="shared" si="11"/>
        <v>6.4867122091564671</v>
      </c>
      <c r="P80" s="55">
        <f t="shared" si="11"/>
        <v>6.5553155436429424</v>
      </c>
      <c r="Q80" s="55">
        <f t="shared" si="11"/>
        <v>6.5936196939661258</v>
      </c>
      <c r="R80" s="55">
        <f t="shared" si="11"/>
        <v>6.603594208255509</v>
      </c>
      <c r="S80" s="55">
        <f t="shared" si="11"/>
        <v>6.590045462882431</v>
      </c>
      <c r="T80" s="55">
        <f t="shared" si="11"/>
        <v>6.5521465431713786</v>
      </c>
      <c r="U80" s="55">
        <f t="shared" si="11"/>
        <v>6.5008760211677679</v>
      </c>
      <c r="V80" s="55">
        <f t="shared" si="11"/>
        <v>6.4324147509470251</v>
      </c>
      <c r="W80" s="55">
        <f t="shared" si="11"/>
        <v>6.3526940009702049</v>
      </c>
      <c r="X80" s="55">
        <f t="shared" si="11"/>
        <v>6.262702886396708</v>
      </c>
      <c r="Y80" s="55">
        <f t="shared" si="11"/>
        <v>6.1633290334900259</v>
      </c>
      <c r="Z80" s="55">
        <f t="shared" si="11"/>
        <v>6.0592006972116099</v>
      </c>
      <c r="AA80" s="55">
        <f t="shared" si="11"/>
        <v>5.9514924013896637</v>
      </c>
      <c r="AB80" s="55">
        <f t="shared" si="11"/>
        <v>5.8414329455028637</v>
      </c>
      <c r="AC80" s="55">
        <f t="shared" si="11"/>
        <v>5.7280766797010152</v>
      </c>
      <c r="AD80" s="55">
        <f t="shared" si="11"/>
        <v>5.6132854703577841</v>
      </c>
      <c r="AE80" s="55">
        <f t="shared" si="11"/>
        <v>5.4977180828870349</v>
      </c>
      <c r="AF80" s="55">
        <f t="shared" si="11"/>
        <v>5.3820998299313603</v>
      </c>
      <c r="AG80" s="55">
        <f t="shared" si="11"/>
        <v>5.2666152730226408</v>
      </c>
      <c r="AH80" s="55">
        <f t="shared" si="11"/>
        <v>5.1514348936434251</v>
      </c>
      <c r="AI80" s="55">
        <f t="shared" si="11"/>
        <v>5.8524518543896056</v>
      </c>
      <c r="AJ80" s="55">
        <f t="shared" si="11"/>
        <v>5.7178583396513529</v>
      </c>
      <c r="AK80" s="55">
        <f t="shared" si="11"/>
        <v>5.5861403763711772</v>
      </c>
      <c r="AL80" s="55">
        <f t="shared" si="11"/>
        <v>5.4572446372639005</v>
      </c>
      <c r="AM80" s="55">
        <f t="shared" si="11"/>
        <v>5.3311184620534053</v>
      </c>
      <c r="AN80" s="55">
        <f t="shared" si="11"/>
        <v>5.207785214251194</v>
      </c>
      <c r="AO80" s="55">
        <f t="shared" si="11"/>
        <v>5.0870406903555967</v>
      </c>
      <c r="AP80" s="55">
        <f t="shared" si="11"/>
        <v>4.9689118747114085</v>
      </c>
      <c r="AQ80" s="55">
        <f t="shared" si="11"/>
        <v>4.8533488279290262</v>
      </c>
      <c r="AR80" s="55">
        <f t="shared" si="11"/>
        <v>4.7403023007091978</v>
      </c>
      <c r="AS80" s="55">
        <f t="shared" si="11"/>
        <v>4.6297887339207318</v>
      </c>
      <c r="AT80" s="55">
        <f t="shared" si="11"/>
        <v>4.5215652704960769</v>
      </c>
      <c r="AU80" s="55">
        <f t="shared" si="11"/>
        <v>4.4157797353312702</v>
      </c>
      <c r="AV80" s="55">
        <f t="shared" si="11"/>
        <v>4.3123206563166558</v>
      </c>
      <c r="AW80" s="55">
        <f t="shared" si="11"/>
        <v>4.2110845036434306</v>
      </c>
      <c r="AX80" s="55">
        <f t="shared" si="11"/>
        <v>1.4845934768741029</v>
      </c>
      <c r="AY80" s="55">
        <f t="shared" si="11"/>
        <v>1.4298826692897912</v>
      </c>
      <c r="AZ80" s="55">
        <f t="shared" si="11"/>
        <v>1.3743277748599003</v>
      </c>
      <c r="BA80" s="55">
        <f t="shared" si="11"/>
        <v>1.3182314256128647</v>
      </c>
      <c r="BB80" s="55">
        <f t="shared" si="11"/>
        <v>1.2617956772492198</v>
      </c>
      <c r="BC80" s="55">
        <f t="shared" si="11"/>
        <v>1.2054771114309133</v>
      </c>
      <c r="BD80" s="55">
        <f t="shared" si="11"/>
        <v>1.1496855492298419</v>
      </c>
    </row>
    <row r="81" spans="1:56" x14ac:dyDescent="0.3">
      <c r="A81" s="74"/>
      <c r="B81" s="15" t="s">
        <v>18</v>
      </c>
      <c r="C81" s="15"/>
      <c r="D81" s="14" t="s">
        <v>40</v>
      </c>
      <c r="E81" s="56">
        <f>+E80</f>
        <v>-0.41378373333333324</v>
      </c>
      <c r="F81" s="56">
        <f t="shared" ref="F81:BD81" si="12">+E81+F80</f>
        <v>0.23449631450650826</v>
      </c>
      <c r="G81" s="56">
        <f t="shared" si="12"/>
        <v>1.936995127609733</v>
      </c>
      <c r="H81" s="56">
        <f t="shared" si="12"/>
        <v>4.7123946882795789</v>
      </c>
      <c r="I81" s="56">
        <f t="shared" si="12"/>
        <v>8.3574145715374133</v>
      </c>
      <c r="J81" s="56">
        <f t="shared" si="12"/>
        <v>12.718527319861035</v>
      </c>
      <c r="K81" s="56">
        <f t="shared" si="12"/>
        <v>17.698442249681978</v>
      </c>
      <c r="L81" s="56">
        <f t="shared" si="12"/>
        <v>23.203935947074477</v>
      </c>
      <c r="M81" s="56">
        <f t="shared" si="12"/>
        <v>29.459984817566976</v>
      </c>
      <c r="N81" s="56">
        <f t="shared" si="12"/>
        <v>35.848716584566013</v>
      </c>
      <c r="O81" s="56">
        <f t="shared" si="12"/>
        <v>42.335428793722478</v>
      </c>
      <c r="P81" s="56">
        <f t="shared" si="12"/>
        <v>48.890744337365419</v>
      </c>
      <c r="Q81" s="56">
        <f t="shared" si="12"/>
        <v>55.484364031331545</v>
      </c>
      <c r="R81" s="56">
        <f t="shared" si="12"/>
        <v>62.087958239587053</v>
      </c>
      <c r="S81" s="56">
        <f t="shared" si="12"/>
        <v>68.678003702469482</v>
      </c>
      <c r="T81" s="56">
        <f t="shared" si="12"/>
        <v>75.230150245640857</v>
      </c>
      <c r="U81" s="56">
        <f t="shared" si="12"/>
        <v>81.731026266808627</v>
      </c>
      <c r="V81" s="56">
        <f t="shared" si="12"/>
        <v>88.163441017755645</v>
      </c>
      <c r="W81" s="56">
        <f t="shared" si="12"/>
        <v>94.516135018725848</v>
      </c>
      <c r="X81" s="56">
        <f t="shared" si="12"/>
        <v>100.77883790512256</v>
      </c>
      <c r="Y81" s="56">
        <f t="shared" si="12"/>
        <v>106.94216693861259</v>
      </c>
      <c r="Z81" s="56">
        <f t="shared" si="12"/>
        <v>113.0013676358242</v>
      </c>
      <c r="AA81" s="56">
        <f t="shared" si="12"/>
        <v>118.95286003721385</v>
      </c>
      <c r="AB81" s="56">
        <f t="shared" si="12"/>
        <v>124.79429298271671</v>
      </c>
      <c r="AC81" s="56">
        <f t="shared" si="12"/>
        <v>130.52236966241773</v>
      </c>
      <c r="AD81" s="56">
        <f t="shared" si="12"/>
        <v>136.13565513277553</v>
      </c>
      <c r="AE81" s="56">
        <f t="shared" si="12"/>
        <v>141.63337321566257</v>
      </c>
      <c r="AF81" s="56">
        <f t="shared" si="12"/>
        <v>147.01547304559392</v>
      </c>
      <c r="AG81" s="56">
        <f t="shared" si="12"/>
        <v>152.28208831861656</v>
      </c>
      <c r="AH81" s="56">
        <f t="shared" si="12"/>
        <v>157.43352321225998</v>
      </c>
      <c r="AI81" s="56">
        <f t="shared" si="12"/>
        <v>163.2859750666496</v>
      </c>
      <c r="AJ81" s="56">
        <f t="shared" si="12"/>
        <v>169.00383340630094</v>
      </c>
      <c r="AK81" s="56">
        <f t="shared" si="12"/>
        <v>174.58997378267213</v>
      </c>
      <c r="AL81" s="56">
        <f t="shared" si="12"/>
        <v>180.04721841993603</v>
      </c>
      <c r="AM81" s="56">
        <f t="shared" si="12"/>
        <v>185.37833688198944</v>
      </c>
      <c r="AN81" s="56">
        <f t="shared" si="12"/>
        <v>190.58612209624064</v>
      </c>
      <c r="AO81" s="56">
        <f t="shared" si="12"/>
        <v>195.67316278659624</v>
      </c>
      <c r="AP81" s="56">
        <f t="shared" si="12"/>
        <v>200.64207466130765</v>
      </c>
      <c r="AQ81" s="56">
        <f t="shared" si="12"/>
        <v>205.49542348923669</v>
      </c>
      <c r="AR81" s="56">
        <f t="shared" si="12"/>
        <v>210.23572578994589</v>
      </c>
      <c r="AS81" s="56">
        <f t="shared" si="12"/>
        <v>214.86551452386661</v>
      </c>
      <c r="AT81" s="56">
        <f t="shared" si="12"/>
        <v>219.38707979436268</v>
      </c>
      <c r="AU81" s="56">
        <f t="shared" si="12"/>
        <v>223.80285952969393</v>
      </c>
      <c r="AV81" s="56">
        <f t="shared" si="12"/>
        <v>228.11518018601058</v>
      </c>
      <c r="AW81" s="56">
        <f t="shared" si="12"/>
        <v>232.32626468965401</v>
      </c>
      <c r="AX81" s="56">
        <f t="shared" si="12"/>
        <v>233.81085816652811</v>
      </c>
      <c r="AY81" s="56">
        <f t="shared" si="12"/>
        <v>235.24074083581789</v>
      </c>
      <c r="AZ81" s="56">
        <f t="shared" si="12"/>
        <v>236.61506861067778</v>
      </c>
      <c r="BA81" s="56">
        <f t="shared" si="12"/>
        <v>237.93330003629063</v>
      </c>
      <c r="BB81" s="56">
        <f t="shared" si="12"/>
        <v>239.19509571353984</v>
      </c>
      <c r="BC81" s="56">
        <f t="shared" si="12"/>
        <v>240.40057282497077</v>
      </c>
      <c r="BD81" s="56">
        <f t="shared" si="12"/>
        <v>241.55025837420061</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2"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2"/>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2"/>
      <c r="B88" s="4" t="s">
        <v>213</v>
      </c>
      <c r="D88" s="4" t="s">
        <v>208</v>
      </c>
      <c r="E88" s="43">
        <f>'Option 1'!E88*0.8</f>
        <v>0</v>
      </c>
      <c r="F88" s="43">
        <f>'Option 1'!F88*0.8</f>
        <v>45617.222650994314</v>
      </c>
      <c r="G88" s="43">
        <f>'Option 1'!G88*0.8</f>
        <v>92803.386620297431</v>
      </c>
      <c r="H88" s="43">
        <f>'Option 1'!H88*0.8</f>
        <v>142815.83868906679</v>
      </c>
      <c r="I88" s="43">
        <f>'Option 1'!I88*0.8</f>
        <v>185643.75625909423</v>
      </c>
      <c r="J88" s="43">
        <f>'Option 1'!J88*0.8</f>
        <v>223107.95603084989</v>
      </c>
      <c r="K88" s="43">
        <f>'Option 1'!K88*0.8</f>
        <v>257581.76518772254</v>
      </c>
      <c r="L88" s="43">
        <f>'Option 1'!L88*0.8</f>
        <v>288897.28929435875</v>
      </c>
      <c r="M88" s="43">
        <f>'Option 1'!M88*0.8</f>
        <v>318273.05895982677</v>
      </c>
      <c r="N88" s="43">
        <f>'Option 1'!N88*0.8</f>
        <v>328580.16648311692</v>
      </c>
      <c r="O88" s="43">
        <f>'Option 1'!O88*0.8</f>
        <v>337738.40520191594</v>
      </c>
      <c r="P88" s="43">
        <f>'Option 1'!P88*0.8</f>
        <v>345920.67494104209</v>
      </c>
      <c r="Q88" s="43">
        <f>'Option 1'!Q88*0.8</f>
        <v>352963.81840923266</v>
      </c>
      <c r="R88" s="43">
        <f>'Option 1'!R88*0.8</f>
        <v>358861.7865802322</v>
      </c>
      <c r="S88" s="43">
        <f>'Option 1'!S88*0.8</f>
        <v>363788.79005451064</v>
      </c>
      <c r="T88" s="43">
        <f>'Option 1'!T88*0.8</f>
        <v>367588.18315311644</v>
      </c>
      <c r="U88" s="43">
        <f>'Option 1'!U88*0.8</f>
        <v>370851.5954067359</v>
      </c>
      <c r="V88" s="43">
        <f>'Option 1'!V88*0.8</f>
        <v>373254.4824072069</v>
      </c>
      <c r="W88" s="43">
        <f>'Option 1'!W88*0.8</f>
        <v>375129.63440796454</v>
      </c>
      <c r="X88" s="43">
        <f>'Option 1'!X88*0.8</f>
        <v>376481.5934555151</v>
      </c>
      <c r="Y88" s="43">
        <f>'Option 1'!Y88*0.8</f>
        <v>377310.60063141177</v>
      </c>
      <c r="Z88" s="43">
        <f>'Option 1'!Z88*0.8</f>
        <v>377923.91162830353</v>
      </c>
      <c r="AA88" s="43">
        <f>'Option 1'!AA88*0.8</f>
        <v>378362.34845241834</v>
      </c>
      <c r="AB88" s="43">
        <f>'Option 1'!AB88*0.8</f>
        <v>378700.69836250826</v>
      </c>
      <c r="AC88" s="43">
        <f>'Option 1'!AC88*0.8</f>
        <v>378829.00888138148</v>
      </c>
      <c r="AD88" s="43">
        <f>'Option 1'!AD88*0.8</f>
        <v>378876.13650206907</v>
      </c>
      <c r="AE88" s="43">
        <f>'Option 1'!AE88*0.8</f>
        <v>378876.13650206907</v>
      </c>
      <c r="AF88" s="43">
        <f>'Option 1'!AF88*0.8</f>
        <v>378876.13650206907</v>
      </c>
      <c r="AG88" s="43">
        <f>'Option 1'!AG88*0.8</f>
        <v>378876.13650206907</v>
      </c>
      <c r="AH88" s="43">
        <f>'Option 1'!AH88*0.8</f>
        <v>378876.13650206907</v>
      </c>
      <c r="AI88" s="43">
        <f>'Option 1'!AI88*0.8</f>
        <v>378876.13650206907</v>
      </c>
      <c r="AJ88" s="43">
        <f>'Option 1'!AJ88*0.8</f>
        <v>378876.13650206907</v>
      </c>
      <c r="AK88" s="43">
        <f>'Option 1'!AK88*0.8</f>
        <v>378876.13650206907</v>
      </c>
      <c r="AL88" s="43">
        <f>'Option 1'!AL88*0.8</f>
        <v>378876.13650206907</v>
      </c>
      <c r="AM88" s="43">
        <f>'Option 1'!AM88*0.8</f>
        <v>378876.13650206907</v>
      </c>
      <c r="AN88" s="43">
        <f>'Option 1'!AN88*0.8</f>
        <v>378876.13650206907</v>
      </c>
      <c r="AO88" s="43">
        <f>'Option 1'!AO88*0.8</f>
        <v>378876.13650206907</v>
      </c>
      <c r="AP88" s="43">
        <f>'Option 1'!AP88*0.8</f>
        <v>378876.13650206907</v>
      </c>
      <c r="AQ88" s="43">
        <f>'Option 1'!AQ88*0.8</f>
        <v>378876.13650206907</v>
      </c>
      <c r="AR88" s="43">
        <f>'Option 1'!AR88*0.8</f>
        <v>378876.13650206907</v>
      </c>
      <c r="AS88" s="43">
        <f>'Option 1'!AS88*0.8</f>
        <v>378876.13650206907</v>
      </c>
      <c r="AT88" s="43">
        <f>'Option 1'!AT88*0.8</f>
        <v>378876.13650206907</v>
      </c>
      <c r="AU88" s="43">
        <f>'Option 1'!AU88*0.8</f>
        <v>378876.13650206907</v>
      </c>
      <c r="AV88" s="43">
        <f>'Option 1'!AV88*0.8</f>
        <v>378876.13650206907</v>
      </c>
      <c r="AW88" s="43">
        <f>'Option 1'!AW88*0.8</f>
        <v>378876.13650206907</v>
      </c>
      <c r="AX88" s="43"/>
      <c r="AY88" s="43"/>
      <c r="AZ88" s="43"/>
      <c r="BA88" s="43"/>
      <c r="BB88" s="43"/>
      <c r="BC88" s="43"/>
      <c r="BD88" s="43"/>
    </row>
    <row r="89" spans="1:56" x14ac:dyDescent="0.3">
      <c r="A89" s="172"/>
      <c r="B89" s="4" t="s">
        <v>214</v>
      </c>
      <c r="D89" s="4" t="s">
        <v>88</v>
      </c>
      <c r="E89" s="43">
        <f>'Option 1'!E89*0.8</f>
        <v>0</v>
      </c>
      <c r="F89" s="43">
        <f>'Option 1'!F89*0.8</f>
        <v>1050762.0754131749</v>
      </c>
      <c r="G89" s="43">
        <f>'Option 1'!G89*0.8</f>
        <v>2137661.1639412469</v>
      </c>
      <c r="H89" s="43">
        <f>'Option 1'!H89*0.8</f>
        <v>3289632.904545641</v>
      </c>
      <c r="I89" s="43">
        <f>'Option 1'!I89*0.8</f>
        <v>4276140.2042876696</v>
      </c>
      <c r="J89" s="43">
        <f>'Option 1'!J89*0.8</f>
        <v>5139095.0279231537</v>
      </c>
      <c r="K89" s="43">
        <f>'Option 1'!K89*0.8</f>
        <v>5933170.1345234951</v>
      </c>
      <c r="L89" s="43">
        <f>'Option 1'!L89*0.8</f>
        <v>6654496.3429865986</v>
      </c>
      <c r="M89" s="43">
        <f>'Option 1'!M89*0.8</f>
        <v>7331144.1169104129</v>
      </c>
      <c r="N89" s="43">
        <f>'Option 1'!N89*0.8</f>
        <v>7568559.5090809874</v>
      </c>
      <c r="O89" s="43">
        <f>'Option 1'!O89*0.8</f>
        <v>7779512.3944117324</v>
      </c>
      <c r="P89" s="43">
        <f>'Option 1'!P89*0.8</f>
        <v>7967983.6790561453</v>
      </c>
      <c r="Q89" s="43">
        <f>'Option 1'!Q89*0.8</f>
        <v>8130216.4555077273</v>
      </c>
      <c r="R89" s="43">
        <f>'Option 1'!R89*0.8</f>
        <v>8266071.6642502239</v>
      </c>
      <c r="S89" s="43">
        <f>'Option 1'!S89*0.8</f>
        <v>8379560.5894868337</v>
      </c>
      <c r="T89" s="43">
        <f>'Option 1'!T89*0.8</f>
        <v>8467075.111963477</v>
      </c>
      <c r="U89" s="43">
        <f>'Option 1'!U89*0.8</f>
        <v>8542244.0728290565</v>
      </c>
      <c r="V89" s="43">
        <f>'Option 1'!V89*0.8</f>
        <v>8597591.1311603189</v>
      </c>
      <c r="W89" s="43">
        <f>'Option 1'!W89*0.8</f>
        <v>8640782.7345739249</v>
      </c>
      <c r="X89" s="43">
        <f>'Option 1'!X89*0.8</f>
        <v>8671923.4490290973</v>
      </c>
      <c r="Y89" s="43">
        <f>'Option 1'!Y89*0.8</f>
        <v>8691018.8199787606</v>
      </c>
      <c r="Z89" s="43">
        <f>'Option 1'!Z89*0.8</f>
        <v>8705146.1326217558</v>
      </c>
      <c r="AA89" s="43">
        <f>'Option 1'!AA89*0.8</f>
        <v>8715245.6518489961</v>
      </c>
      <c r="AB89" s="43">
        <f>'Option 1'!AB89*0.8</f>
        <v>8723039.8282753937</v>
      </c>
      <c r="AC89" s="43">
        <f>'Option 1'!AC89*0.8</f>
        <v>8725995.3794639688</v>
      </c>
      <c r="AD89" s="43">
        <f>'Option 1'!AD89*0.8</f>
        <v>8727080.794237636</v>
      </c>
      <c r="AE89" s="43">
        <f>'Option 1'!AE89*0.8</f>
        <v>8727080.794237636</v>
      </c>
      <c r="AF89" s="43">
        <f>'Option 1'!AF89*0.8</f>
        <v>8727080.794237636</v>
      </c>
      <c r="AG89" s="43">
        <f>'Option 1'!AG89*0.8</f>
        <v>8727080.794237636</v>
      </c>
      <c r="AH89" s="43">
        <f>'Option 1'!AH89*0.8</f>
        <v>8727080.794237636</v>
      </c>
      <c r="AI89" s="43">
        <f>'Option 1'!AI89*0.8</f>
        <v>8727080.794237636</v>
      </c>
      <c r="AJ89" s="43">
        <f>'Option 1'!AJ89*0.8</f>
        <v>8727080.794237636</v>
      </c>
      <c r="AK89" s="43">
        <f>'Option 1'!AK89*0.8</f>
        <v>8727080.794237636</v>
      </c>
      <c r="AL89" s="43">
        <f>'Option 1'!AL89*0.8</f>
        <v>8727080.794237636</v>
      </c>
      <c r="AM89" s="43">
        <f>'Option 1'!AM89*0.8</f>
        <v>8727080.794237636</v>
      </c>
      <c r="AN89" s="43">
        <f>'Option 1'!AN89*0.8</f>
        <v>8727080.794237636</v>
      </c>
      <c r="AO89" s="43">
        <f>'Option 1'!AO89*0.8</f>
        <v>8727080.794237636</v>
      </c>
      <c r="AP89" s="43">
        <f>'Option 1'!AP89*0.8</f>
        <v>8727080.794237636</v>
      </c>
      <c r="AQ89" s="43">
        <f>'Option 1'!AQ89*0.8</f>
        <v>8727080.794237636</v>
      </c>
      <c r="AR89" s="43">
        <f>'Option 1'!AR89*0.8</f>
        <v>8727080.794237636</v>
      </c>
      <c r="AS89" s="43">
        <f>'Option 1'!AS89*0.8</f>
        <v>8727080.794237636</v>
      </c>
      <c r="AT89" s="43">
        <f>'Option 1'!AT89*0.8</f>
        <v>8727080.794237636</v>
      </c>
      <c r="AU89" s="43">
        <f>'Option 1'!AU89*0.8</f>
        <v>8727080.794237636</v>
      </c>
      <c r="AV89" s="43">
        <f>'Option 1'!AV89*0.8</f>
        <v>8727080.794237636</v>
      </c>
      <c r="AW89" s="43">
        <f>'Option 1'!AW89*0.8</f>
        <v>8727080.794237636</v>
      </c>
      <c r="AX89" s="43"/>
      <c r="AY89" s="43"/>
      <c r="AZ89" s="43"/>
      <c r="BA89" s="43"/>
      <c r="BB89" s="43"/>
      <c r="BC89" s="43"/>
      <c r="BD89" s="43"/>
    </row>
    <row r="90" spans="1:56" ht="16.5" x14ac:dyDescent="0.3">
      <c r="A90" s="172"/>
      <c r="B90" s="4" t="s">
        <v>331</v>
      </c>
      <c r="D90" s="4" t="s">
        <v>89</v>
      </c>
      <c r="E90" s="43">
        <f>'Option 1'!E90*0.8</f>
        <v>0</v>
      </c>
      <c r="F90" s="43">
        <f>'Option 1'!F90*0.8</f>
        <v>25.2405563242108</v>
      </c>
      <c r="G90" s="43">
        <f>'Option 1'!G90*0.8</f>
        <v>50.481112648425089</v>
      </c>
      <c r="H90" s="43">
        <f>'Option 1'!H90*0.8</f>
        <v>75.673587259545883</v>
      </c>
      <c r="I90" s="43">
        <f>'Option 1'!I90*0.8</f>
        <v>98.537228389376537</v>
      </c>
      <c r="J90" s="43">
        <f>'Option 1'!J90*0.8</f>
        <v>118.73704781416706</v>
      </c>
      <c r="K90" s="43">
        <f>'Option 1'!K90*0.8</f>
        <v>136.88841826269771</v>
      </c>
      <c r="L90" s="43">
        <f>'Option 1'!L90*0.8</f>
        <v>153.41273804088638</v>
      </c>
      <c r="M90" s="43">
        <f>'Option 1'!M90*0.8</f>
        <v>169.32942180367797</v>
      </c>
      <c r="N90" s="43">
        <f>'Option 1'!N90*0.8</f>
        <v>174.78049869158593</v>
      </c>
      <c r="O90" s="43">
        <f>'Option 1'!O90*0.8</f>
        <v>179.64599590309655</v>
      </c>
      <c r="P90" s="43">
        <f>'Option 1'!P90*0.8</f>
        <v>184.00615333633186</v>
      </c>
      <c r="Q90" s="43">
        <f>'Option 1'!Q90*0.8</f>
        <v>187.75675063893129</v>
      </c>
      <c r="R90" s="43">
        <f>'Option 1'!R90*0.8</f>
        <v>190.90597211049189</v>
      </c>
      <c r="S90" s="43">
        <f>'Option 1'!S90*0.8</f>
        <v>193.54955778512578</v>
      </c>
      <c r="T90" s="43">
        <f>'Option 1'!T90*0.8</f>
        <v>195.63050265023674</v>
      </c>
      <c r="U90" s="43">
        <f>'Option 1'!U90*0.8</f>
        <v>197.43396514166909</v>
      </c>
      <c r="V90" s="43">
        <f>'Option 1'!V90*0.8</f>
        <v>198.80193511077303</v>
      </c>
      <c r="W90" s="43">
        <f>'Option 1'!W90*0.8</f>
        <v>199.87937649781477</v>
      </c>
      <c r="X90" s="43">
        <f>'Option 1'!X90*0.8</f>
        <v>200.66714571076068</v>
      </c>
      <c r="Y90" s="43">
        <f>'Option 1'!Y90*0.8</f>
        <v>201.16902717293345</v>
      </c>
      <c r="Z90" s="43">
        <f>'Option 1'!Z90*0.8</f>
        <v>201.55379039363478</v>
      </c>
      <c r="AA90" s="43">
        <f>'Option 1'!AA90*0.8</f>
        <v>201.8270063754141</v>
      </c>
      <c r="AB90" s="43">
        <f>'Option 1'!AB90*0.8</f>
        <v>202.03898953694846</v>
      </c>
      <c r="AC90" s="43">
        <f>'Option 1'!AC90*0.8</f>
        <v>202.11611646065165</v>
      </c>
      <c r="AD90" s="43">
        <f>'Option 1'!AD90*0.8</f>
        <v>202.14187426683361</v>
      </c>
      <c r="AE90" s="43">
        <f>'Option 1'!AE90*0.8</f>
        <v>202.14187426683361</v>
      </c>
      <c r="AF90" s="43">
        <f>'Option 1'!AF90*0.8</f>
        <v>202.14187426683361</v>
      </c>
      <c r="AG90" s="43">
        <f>'Option 1'!AG90*0.8</f>
        <v>202.14187426683361</v>
      </c>
      <c r="AH90" s="43">
        <f>'Option 1'!AH90*0.8</f>
        <v>202.14187426683361</v>
      </c>
      <c r="AI90" s="43">
        <f>'Option 1'!AI90*0.8</f>
        <v>202.14187426683361</v>
      </c>
      <c r="AJ90" s="43">
        <f>'Option 1'!AJ90*0.8</f>
        <v>202.14187426683361</v>
      </c>
      <c r="AK90" s="43">
        <f>'Option 1'!AK90*0.8</f>
        <v>202.14187426683361</v>
      </c>
      <c r="AL90" s="43">
        <f>'Option 1'!AL90*0.8</f>
        <v>202.14187426683361</v>
      </c>
      <c r="AM90" s="43">
        <f>'Option 1'!AM90*0.8</f>
        <v>202.14187426683361</v>
      </c>
      <c r="AN90" s="43">
        <f>'Option 1'!AN90*0.8</f>
        <v>202.14187426683361</v>
      </c>
      <c r="AO90" s="43">
        <f>'Option 1'!AO90*0.8</f>
        <v>202.14187426683361</v>
      </c>
      <c r="AP90" s="43">
        <f>'Option 1'!AP90*0.8</f>
        <v>202.14187426683361</v>
      </c>
      <c r="AQ90" s="43">
        <f>'Option 1'!AQ90*0.8</f>
        <v>202.14187426683361</v>
      </c>
      <c r="AR90" s="43">
        <f>'Option 1'!AR90*0.8</f>
        <v>202.14187426683361</v>
      </c>
      <c r="AS90" s="43">
        <f>'Option 1'!AS90*0.8</f>
        <v>202.14187426683361</v>
      </c>
      <c r="AT90" s="43">
        <f>'Option 1'!AT90*0.8</f>
        <v>202.14187426683361</v>
      </c>
      <c r="AU90" s="43">
        <f>'Option 1'!AU90*0.8</f>
        <v>202.14187426683361</v>
      </c>
      <c r="AV90" s="43">
        <f>'Option 1'!AV90*0.8</f>
        <v>202.14187426683361</v>
      </c>
      <c r="AW90" s="43">
        <f>'Option 1'!AW90*0.8</f>
        <v>202.14187426683361</v>
      </c>
      <c r="AX90" s="37"/>
      <c r="AY90" s="37"/>
      <c r="AZ90" s="37"/>
      <c r="BA90" s="37"/>
      <c r="BB90" s="37"/>
      <c r="BC90" s="37"/>
      <c r="BD90" s="37"/>
    </row>
    <row r="91" spans="1:56" ht="16.5" x14ac:dyDescent="0.3">
      <c r="A91" s="172"/>
      <c r="B91" s="4" t="s">
        <v>332</v>
      </c>
      <c r="D91" s="4" t="s">
        <v>42</v>
      </c>
      <c r="E91" s="43">
        <f>'Option 1'!E91*0.8</f>
        <v>0</v>
      </c>
      <c r="F91" s="43">
        <f>'Option 1'!F91*0.8</f>
        <v>3.4170085272149237E-3</v>
      </c>
      <c r="G91" s="43">
        <f>'Option 1'!G91*0.8</f>
        <v>6.8347226834503255E-3</v>
      </c>
      <c r="H91" s="43">
        <f>'Option 1'!H91*0.8</f>
        <v>1.0237363695356608E-2</v>
      </c>
      <c r="I91" s="43">
        <f>'Option 1'!I91*0.8</f>
        <v>1.3334295432991273E-2</v>
      </c>
      <c r="J91" s="43">
        <f>'Option 1'!J91*0.8</f>
        <v>1.6063569108010201E-2</v>
      </c>
      <c r="K91" s="43">
        <f>'Option 1'!K91*0.8</f>
        <v>1.8519588891474009E-2</v>
      </c>
      <c r="L91" s="43">
        <f>'Option 1'!L91*0.8</f>
        <v>2.0757192630725993E-2</v>
      </c>
      <c r="M91" s="43">
        <f>'Option 1'!M91*0.8</f>
        <v>2.2912099173136927E-2</v>
      </c>
      <c r="N91" s="43">
        <f>'Option 1'!N91*0.8</f>
        <v>2.3649644746193469E-2</v>
      </c>
      <c r="O91" s="43">
        <f>'Option 1'!O91*0.8</f>
        <v>2.430839007519545E-2</v>
      </c>
      <c r="P91" s="43">
        <f>'Option 1'!P91*0.8</f>
        <v>2.4898696079087443E-2</v>
      </c>
      <c r="Q91" s="43">
        <f>'Option 1'!Q91*0.8</f>
        <v>2.5406727477372396E-2</v>
      </c>
      <c r="R91" s="43">
        <f>'Option 1'!R91*0.8</f>
        <v>2.5833836535617823E-2</v>
      </c>
      <c r="S91" s="43">
        <f>'Option 1'!S91*0.8</f>
        <v>2.6192767095885274E-2</v>
      </c>
      <c r="T91" s="43">
        <f>'Option 1'!T91*0.8</f>
        <v>2.6475461053052957E-2</v>
      </c>
      <c r="U91" s="43">
        <f>'Option 1'!U91*0.8</f>
        <v>2.6720130966446348E-2</v>
      </c>
      <c r="V91" s="43">
        <f>'Option 1'!V91*0.8</f>
        <v>2.6905271175462122E-2</v>
      </c>
      <c r="W91" s="43">
        <f>'Option 1'!W91*0.8</f>
        <v>2.7050769570243702E-2</v>
      </c>
      <c r="X91" s="43">
        <f>'Option 1'!X91*0.8</f>
        <v>2.7156933605480039E-2</v>
      </c>
      <c r="Y91" s="43">
        <f>'Option 1'!Y91*0.8</f>
        <v>2.7224526798116683E-2</v>
      </c>
      <c r="Z91" s="43">
        <f>'Option 1'!Z91*0.8</f>
        <v>2.7276300948172696E-2</v>
      </c>
      <c r="AA91" s="43">
        <f>'Option 1'!AA91*0.8</f>
        <v>2.7313066166615135E-2</v>
      </c>
      <c r="AB91" s="43">
        <f>'Option 1'!AB91*0.8</f>
        <v>2.7341572772211876E-2</v>
      </c>
      <c r="AC91" s="43">
        <f>'Option 1'!AC91*0.8</f>
        <v>2.7351934234031816E-2</v>
      </c>
      <c r="AD91" s="43">
        <f>'Option 1'!AD91*0.8</f>
        <v>2.7355384812133635E-2</v>
      </c>
      <c r="AE91" s="43">
        <f>'Option 1'!AE91*0.8</f>
        <v>2.7355384812133635E-2</v>
      </c>
      <c r="AF91" s="43">
        <f>'Option 1'!AF91*0.8</f>
        <v>2.7355384812133635E-2</v>
      </c>
      <c r="AG91" s="43">
        <f>'Option 1'!AG91*0.8</f>
        <v>2.7355384812133635E-2</v>
      </c>
      <c r="AH91" s="43">
        <f>'Option 1'!AH91*0.8</f>
        <v>2.7355384812133635E-2</v>
      </c>
      <c r="AI91" s="43">
        <f>'Option 1'!AI91*0.8</f>
        <v>2.7355384812133635E-2</v>
      </c>
      <c r="AJ91" s="43">
        <f>'Option 1'!AJ91*0.8</f>
        <v>2.7355384812133635E-2</v>
      </c>
      <c r="AK91" s="43">
        <f>'Option 1'!AK91*0.8</f>
        <v>2.7355384812133635E-2</v>
      </c>
      <c r="AL91" s="43">
        <f>'Option 1'!AL91*0.8</f>
        <v>2.7355384812133635E-2</v>
      </c>
      <c r="AM91" s="43">
        <f>'Option 1'!AM91*0.8</f>
        <v>2.7355384812133635E-2</v>
      </c>
      <c r="AN91" s="43">
        <f>'Option 1'!AN91*0.8</f>
        <v>2.7355384812133635E-2</v>
      </c>
      <c r="AO91" s="43">
        <f>'Option 1'!AO91*0.8</f>
        <v>2.7355384812133635E-2</v>
      </c>
      <c r="AP91" s="43">
        <f>'Option 1'!AP91*0.8</f>
        <v>2.7355384812133635E-2</v>
      </c>
      <c r="AQ91" s="43">
        <f>'Option 1'!AQ91*0.8</f>
        <v>2.7355384812133635E-2</v>
      </c>
      <c r="AR91" s="43">
        <f>'Option 1'!AR91*0.8</f>
        <v>2.7355384812133635E-2</v>
      </c>
      <c r="AS91" s="43">
        <f>'Option 1'!AS91*0.8</f>
        <v>2.7355384812133635E-2</v>
      </c>
      <c r="AT91" s="43">
        <f>'Option 1'!AT91*0.8</f>
        <v>2.7355384812133635E-2</v>
      </c>
      <c r="AU91" s="43">
        <f>'Option 1'!AU91*0.8</f>
        <v>2.7355384812133635E-2</v>
      </c>
      <c r="AV91" s="43">
        <f>'Option 1'!AV91*0.8</f>
        <v>2.7355384812133635E-2</v>
      </c>
      <c r="AW91" s="43">
        <f>'Option 1'!AW91*0.8</f>
        <v>2.7355384812133635E-2</v>
      </c>
      <c r="AX91" s="35"/>
      <c r="AY91" s="35"/>
      <c r="AZ91" s="35"/>
      <c r="BA91" s="35"/>
      <c r="BB91" s="35"/>
      <c r="BC91" s="35"/>
      <c r="BD91" s="35"/>
    </row>
    <row r="92" spans="1:56" ht="16.5" x14ac:dyDescent="0.3">
      <c r="A92" s="172"/>
      <c r="B92" s="4" t="s">
        <v>333</v>
      </c>
      <c r="D92" s="4" t="s">
        <v>42</v>
      </c>
      <c r="E92" s="43">
        <f>'Option 1'!E92*0.8</f>
        <v>0</v>
      </c>
      <c r="F92" s="43">
        <f>'Option 1'!F92*0.8</f>
        <v>6.7352384248905314E-2</v>
      </c>
      <c r="G92" s="43">
        <f>'Option 1'!G92*0.8</f>
        <v>0.13472013328181487</v>
      </c>
      <c r="H92" s="43">
        <f>'Option 1'!H92*0.8</f>
        <v>0.20178710947344511</v>
      </c>
      <c r="I92" s="43">
        <f>'Option 1'!I92*0.8</f>
        <v>0.26283126850193739</v>
      </c>
      <c r="J92" s="43">
        <f>'Option 1'!J92*0.8</f>
        <v>0.3166270467978955</v>
      </c>
      <c r="K92" s="43">
        <f>'Option 1'!K92*0.8</f>
        <v>0.36505368305944264</v>
      </c>
      <c r="L92" s="43">
        <f>'Option 1'!L92*0.8</f>
        <v>0.40922660660728233</v>
      </c>
      <c r="M92" s="43">
        <f>'Option 1'!M92*0.8</f>
        <v>0.45176132260009449</v>
      </c>
      <c r="N92" s="43">
        <f>'Option 1'!N92*0.8</f>
        <v>0.4663150877367821</v>
      </c>
      <c r="O92" s="43">
        <f>'Option 1'!O92*0.8</f>
        <v>0.47931574883143196</v>
      </c>
      <c r="P92" s="43">
        <f>'Option 1'!P92*0.8</f>
        <v>0.4909672989969856</v>
      </c>
      <c r="Q92" s="43">
        <f>'Option 1'!Q92*0.8</f>
        <v>0.50099596915122102</v>
      </c>
      <c r="R92" s="43">
        <f>'Option 1'!R92*0.8</f>
        <v>0.509428599662202</v>
      </c>
      <c r="S92" s="43">
        <f>'Option 1'!S92*0.8</f>
        <v>0.51651635371647964</v>
      </c>
      <c r="T92" s="43">
        <f>'Option 1'!T92*0.8</f>
        <v>0.52209802761274493</v>
      </c>
      <c r="U92" s="43">
        <f>'Option 1'!U92*0.8</f>
        <v>0.52692853156416464</v>
      </c>
      <c r="V92" s="43">
        <f>'Option 1'!V92*0.8</f>
        <v>0.53058539615320643</v>
      </c>
      <c r="W92" s="43">
        <f>'Option 1'!W92*0.8</f>
        <v>0.53345918874957554</v>
      </c>
      <c r="X92" s="43">
        <f>'Option 1'!X92*0.8</f>
        <v>0.53555427959191615</v>
      </c>
      <c r="Y92" s="43">
        <f>'Option 1'!Y92*0.8</f>
        <v>0.53688684563581257</v>
      </c>
      <c r="Z92" s="43">
        <f>'Option 1'!Z92*0.8</f>
        <v>0.53790737017429258</v>
      </c>
      <c r="AA92" s="43">
        <f>'Option 1'!AA92*0.8</f>
        <v>0.53863202190813309</v>
      </c>
      <c r="AB92" s="43">
        <f>'Option 1'!AB92*0.8</f>
        <v>0.5391938851185748</v>
      </c>
      <c r="AC92" s="43">
        <f>'Option 1'!AC92*0.8</f>
        <v>0.53939810121074583</v>
      </c>
      <c r="AD92" s="43">
        <f>'Option 1'!AD92*0.8</f>
        <v>0.5394661021173548</v>
      </c>
      <c r="AE92" s="43">
        <f>'Option 1'!AE92*0.8</f>
        <v>0.5394661021173548</v>
      </c>
      <c r="AF92" s="43">
        <f>'Option 1'!AF92*0.8</f>
        <v>0.5394661021173548</v>
      </c>
      <c r="AG92" s="43">
        <f>'Option 1'!AG92*0.8</f>
        <v>0.5394661021173548</v>
      </c>
      <c r="AH92" s="43">
        <f>'Option 1'!AH92*0.8</f>
        <v>0.5394661021173548</v>
      </c>
      <c r="AI92" s="43">
        <f>'Option 1'!AI92*0.8</f>
        <v>0.5394661021173548</v>
      </c>
      <c r="AJ92" s="43">
        <f>'Option 1'!AJ92*0.8</f>
        <v>0.5394661021173548</v>
      </c>
      <c r="AK92" s="43">
        <f>'Option 1'!AK92*0.8</f>
        <v>0.5394661021173548</v>
      </c>
      <c r="AL92" s="43">
        <f>'Option 1'!AL92*0.8</f>
        <v>0.5394661021173548</v>
      </c>
      <c r="AM92" s="43">
        <f>'Option 1'!AM92*0.8</f>
        <v>0.5394661021173548</v>
      </c>
      <c r="AN92" s="43">
        <f>'Option 1'!AN92*0.8</f>
        <v>0.5394661021173548</v>
      </c>
      <c r="AO92" s="43">
        <f>'Option 1'!AO92*0.8</f>
        <v>0.5394661021173548</v>
      </c>
      <c r="AP92" s="43">
        <f>'Option 1'!AP92*0.8</f>
        <v>0.5394661021173548</v>
      </c>
      <c r="AQ92" s="43">
        <f>'Option 1'!AQ92*0.8</f>
        <v>0.5394661021173548</v>
      </c>
      <c r="AR92" s="43">
        <f>'Option 1'!AR92*0.8</f>
        <v>0.5394661021173548</v>
      </c>
      <c r="AS92" s="43">
        <f>'Option 1'!AS92*0.8</f>
        <v>0.5394661021173548</v>
      </c>
      <c r="AT92" s="43">
        <f>'Option 1'!AT92*0.8</f>
        <v>0.5394661021173548</v>
      </c>
      <c r="AU92" s="43">
        <f>'Option 1'!AU92*0.8</f>
        <v>0.5394661021173548</v>
      </c>
      <c r="AV92" s="43">
        <f>'Option 1'!AV92*0.8</f>
        <v>0.5394661021173548</v>
      </c>
      <c r="AW92" s="43">
        <f>'Option 1'!AW92*0.8</f>
        <v>0.5394661021173548</v>
      </c>
      <c r="AX92" s="35"/>
      <c r="AY92" s="35"/>
      <c r="AZ92" s="35"/>
      <c r="BA92" s="35"/>
      <c r="BB92" s="35"/>
      <c r="BC92" s="35"/>
      <c r="BD92" s="35"/>
    </row>
    <row r="93" spans="1:56" x14ac:dyDescent="0.3">
      <c r="A93" s="172"/>
      <c r="B93" s="4" t="s">
        <v>215</v>
      </c>
      <c r="D93" s="4" t="s">
        <v>90</v>
      </c>
      <c r="E93" s="43">
        <f>'Option 1'!E93*0.8</f>
        <v>0</v>
      </c>
      <c r="F93" s="43">
        <f>'Option 1'!F93*0.8</f>
        <v>0</v>
      </c>
      <c r="G93" s="43">
        <f>'Option 1'!G93*0.8</f>
        <v>0</v>
      </c>
      <c r="H93" s="43">
        <f>'Option 1'!H93*0.8</f>
        <v>0</v>
      </c>
      <c r="I93" s="43">
        <f>'Option 1'!I93*0.8</f>
        <v>0</v>
      </c>
      <c r="J93" s="43">
        <f>'Option 1'!J93*0.8</f>
        <v>0</v>
      </c>
      <c r="K93" s="43">
        <f>'Option 1'!K93*0.8</f>
        <v>0</v>
      </c>
      <c r="L93" s="43">
        <f>'Option 1'!L93*0.8</f>
        <v>0</v>
      </c>
      <c r="M93" s="43">
        <f>'Option 1'!M93*0.8</f>
        <v>0</v>
      </c>
      <c r="N93" s="43">
        <f>'Option 1'!N93*0.8</f>
        <v>0</v>
      </c>
      <c r="O93" s="43">
        <f>'Option 1'!O93*0.8</f>
        <v>0</v>
      </c>
      <c r="P93" s="43">
        <f>'Option 1'!P93*0.8</f>
        <v>0</v>
      </c>
      <c r="Q93" s="43">
        <f>'Option 1'!Q93*0.8</f>
        <v>0</v>
      </c>
      <c r="R93" s="43">
        <f>'Option 1'!R93*0.8</f>
        <v>0</v>
      </c>
      <c r="S93" s="43">
        <f>'Option 1'!S93*0.8</f>
        <v>0</v>
      </c>
      <c r="T93" s="43">
        <f>'Option 1'!T93*0.8</f>
        <v>0</v>
      </c>
      <c r="U93" s="43">
        <f>'Option 1'!U93*0.8</f>
        <v>0</v>
      </c>
      <c r="V93" s="43">
        <f>'Option 1'!V93*0.8</f>
        <v>0</v>
      </c>
      <c r="W93" s="43">
        <f>'Option 1'!W93*0.8</f>
        <v>0</v>
      </c>
      <c r="X93" s="43">
        <f>'Option 1'!X93*0.8</f>
        <v>0</v>
      </c>
      <c r="Y93" s="43">
        <f>'Option 1'!Y93*0.8</f>
        <v>0</v>
      </c>
      <c r="Z93" s="43">
        <f>'Option 1'!Z93*0.8</f>
        <v>0</v>
      </c>
      <c r="AA93" s="43">
        <f>'Option 1'!AA93*0.8</f>
        <v>0</v>
      </c>
      <c r="AB93" s="43">
        <f>'Option 1'!AB93*0.8</f>
        <v>0</v>
      </c>
      <c r="AC93" s="43">
        <f>'Option 1'!AC93*0.8</f>
        <v>0</v>
      </c>
      <c r="AD93" s="43">
        <f>'Option 1'!AD93*0.8</f>
        <v>0</v>
      </c>
      <c r="AE93" s="43">
        <f>'Option 1'!AE93*0.8</f>
        <v>0</v>
      </c>
      <c r="AF93" s="43">
        <f>'Option 1'!AF93*0.8</f>
        <v>0</v>
      </c>
      <c r="AG93" s="43">
        <f>'Option 1'!AG93*0.8</f>
        <v>0</v>
      </c>
      <c r="AH93" s="43">
        <f>'Option 1'!AH93*0.8</f>
        <v>0</v>
      </c>
      <c r="AI93" s="43">
        <f>'Option 1'!AI93*0.8</f>
        <v>0</v>
      </c>
      <c r="AJ93" s="43">
        <f>'Option 1'!AJ93*0.8</f>
        <v>0</v>
      </c>
      <c r="AK93" s="43">
        <f>'Option 1'!AK93*0.8</f>
        <v>0</v>
      </c>
      <c r="AL93" s="43">
        <f>'Option 1'!AL93*0.8</f>
        <v>0</v>
      </c>
      <c r="AM93" s="43">
        <f>'Option 1'!AM93*0.8</f>
        <v>0</v>
      </c>
      <c r="AN93" s="43">
        <f>'Option 1'!AN93*0.8</f>
        <v>0</v>
      </c>
      <c r="AO93" s="43">
        <f>'Option 1'!AO93*0.8</f>
        <v>0</v>
      </c>
      <c r="AP93" s="43">
        <f>'Option 1'!AP93*0.8</f>
        <v>0</v>
      </c>
      <c r="AQ93" s="43">
        <f>'Option 1'!AQ93*0.8</f>
        <v>0</v>
      </c>
      <c r="AR93" s="43">
        <f>'Option 1'!AR93*0.8</f>
        <v>0</v>
      </c>
      <c r="AS93" s="43">
        <f>'Option 1'!AS93*0.8</f>
        <v>0</v>
      </c>
      <c r="AT93" s="43">
        <f>'Option 1'!AT93*0.8</f>
        <v>0</v>
      </c>
      <c r="AU93" s="43">
        <f>'Option 1'!AU93*0.8</f>
        <v>0</v>
      </c>
      <c r="AV93" s="43">
        <f>'Option 1'!AV93*0.8</f>
        <v>0</v>
      </c>
      <c r="AW93" s="43">
        <f>'Option 1'!AW93*0.8</f>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19" sqref="C19"/>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8" t="s">
        <v>78</v>
      </c>
    </row>
    <row r="2" spans="2:3" x14ac:dyDescent="0.3">
      <c r="B2" s="25"/>
    </row>
    <row r="3" spans="2:3" x14ac:dyDescent="0.3">
      <c r="B3" s="25"/>
    </row>
    <row r="4" spans="2:3" x14ac:dyDescent="0.3">
      <c r="B4" s="88" t="s">
        <v>14</v>
      </c>
      <c r="C4" s="88" t="s">
        <v>26</v>
      </c>
    </row>
    <row r="5" spans="2:3" ht="45" x14ac:dyDescent="0.3">
      <c r="B5" s="95" t="s">
        <v>39</v>
      </c>
      <c r="C5" s="31" t="s">
        <v>97</v>
      </c>
    </row>
    <row r="6" spans="2:3" x14ac:dyDescent="0.3">
      <c r="B6" s="95" t="s">
        <v>219</v>
      </c>
      <c r="C6" s="31" t="s">
        <v>220</v>
      </c>
    </row>
    <row r="7" spans="2:3" ht="56.25" customHeight="1" x14ac:dyDescent="0.3">
      <c r="B7" s="96" t="s">
        <v>304</v>
      </c>
      <c r="C7" s="31" t="s">
        <v>338</v>
      </c>
    </row>
    <row r="8" spans="2:3" x14ac:dyDescent="0.3">
      <c r="B8" s="97" t="s">
        <v>305</v>
      </c>
      <c r="C8" s="31" t="s">
        <v>306</v>
      </c>
    </row>
    <row r="9" spans="2:3" ht="30" x14ac:dyDescent="0.3">
      <c r="B9" s="96" t="s">
        <v>226</v>
      </c>
      <c r="C9" s="31" t="s">
        <v>337</v>
      </c>
    </row>
    <row r="10" spans="2:3" x14ac:dyDescent="0.3">
      <c r="B10" s="97" t="s">
        <v>217</v>
      </c>
      <c r="C10" s="31" t="s">
        <v>218</v>
      </c>
    </row>
    <row r="12" spans="2:3" x14ac:dyDescent="0.3">
      <c r="B12" s="25" t="s">
        <v>24</v>
      </c>
    </row>
    <row r="13" spans="2:3" x14ac:dyDescent="0.3">
      <c r="B13" s="92" t="s">
        <v>25</v>
      </c>
    </row>
    <row r="14" spans="2:3" x14ac:dyDescent="0.3">
      <c r="B14" s="93" t="s">
        <v>219</v>
      </c>
    </row>
    <row r="15" spans="2:3" x14ac:dyDescent="0.3">
      <c r="B15" s="87" t="s">
        <v>225</v>
      </c>
    </row>
    <row r="16" spans="2:3" x14ac:dyDescent="0.3">
      <c r="B16" s="94" t="s">
        <v>221</v>
      </c>
    </row>
    <row r="17" spans="2:4" x14ac:dyDescent="0.3">
      <c r="B17" s="25"/>
    </row>
    <row r="18" spans="2:4" x14ac:dyDescent="0.3">
      <c r="B18" s="2" t="s">
        <v>65</v>
      </c>
    </row>
    <row r="19" spans="2:4" ht="19.5" customHeight="1" x14ac:dyDescent="0.3">
      <c r="B19" s="2" t="s">
        <v>222</v>
      </c>
    </row>
    <row r="20" spans="2:4" x14ac:dyDescent="0.3">
      <c r="B20" s="90" t="s">
        <v>227</v>
      </c>
    </row>
    <row r="21" spans="2:4" x14ac:dyDescent="0.3">
      <c r="B21" s="90" t="s">
        <v>228</v>
      </c>
    </row>
    <row r="22" spans="2:4" ht="25.5" customHeight="1" x14ac:dyDescent="0.3">
      <c r="B22" s="89" t="s">
        <v>99</v>
      </c>
    </row>
    <row r="23" spans="2:4" ht="10.5" customHeight="1" x14ac:dyDescent="0.3"/>
    <row r="24" spans="2:4" ht="24.75" customHeight="1" x14ac:dyDescent="0.3">
      <c r="B24" s="90" t="s">
        <v>223</v>
      </c>
      <c r="C24" s="90"/>
      <c r="D24" s="90"/>
    </row>
    <row r="25" spans="2:4" ht="26.25" customHeight="1" x14ac:dyDescent="0.3">
      <c r="B25" s="90" t="s">
        <v>316</v>
      </c>
      <c r="C25" s="90"/>
      <c r="D25" s="90"/>
    </row>
    <row r="26" spans="2:4" ht="32.25" customHeight="1" x14ac:dyDescent="0.3">
      <c r="B26" s="141" t="s">
        <v>224</v>
      </c>
      <c r="C26" s="141"/>
      <c r="D26" s="141"/>
    </row>
    <row r="28" spans="2:4" x14ac:dyDescent="0.3">
      <c r="B28" s="2" t="s">
        <v>98</v>
      </c>
    </row>
    <row r="32" spans="2:4" x14ac:dyDescent="0.3">
      <c r="B32" s="25"/>
    </row>
    <row r="33" spans="2:2" x14ac:dyDescent="0.3">
      <c r="B33" s="91"/>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J37"/>
  <sheetViews>
    <sheetView showGridLines="0" tabSelected="1" zoomScale="80" zoomScaleNormal="80" workbookViewId="0"/>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7" width="29" style="2" customWidth="1"/>
    <col min="8" max="11" width="11.140625" style="2" customWidth="1"/>
    <col min="12" max="35" width="9.140625" style="2"/>
    <col min="36" max="36" width="9.140625" style="22" hidden="1" customWidth="1"/>
    <col min="37" max="16384" width="9.140625" style="2"/>
  </cols>
  <sheetData>
    <row r="1" spans="2:36" x14ac:dyDescent="0.3">
      <c r="B1" s="25" t="s">
        <v>49</v>
      </c>
      <c r="Z1" s="26" t="s">
        <v>29</v>
      </c>
      <c r="AJ1" s="22" t="s">
        <v>402</v>
      </c>
    </row>
    <row r="2" spans="2:36" ht="15" customHeight="1" x14ac:dyDescent="0.3">
      <c r="B2" s="147" t="str">
        <f>"The aim of this Cost Benefit Analysis (CBA) is to demonstrate that the proposed condition based asset replacement programme for "&amp;G3&amp;" delivers a cost effective reduction in the risk of condition based failure.  This CBA specifically relates to "&amp;G2&amp;"."</f>
        <v>The aim of this Cost Benefit Analysis (CBA) is to demonstrate that the proposed condition based asset replacement programme for 11kV Transformer (PM) delivers a cost effective reduction in the risk of condition based failure.  This CBA specifically relates to South West.</v>
      </c>
      <c r="C2" s="148"/>
      <c r="D2" s="148"/>
      <c r="E2" s="148"/>
      <c r="F2" s="149"/>
      <c r="G2" s="25" t="s">
        <v>404</v>
      </c>
      <c r="Z2" s="26" t="s">
        <v>80</v>
      </c>
      <c r="AJ2" s="22" t="s">
        <v>400</v>
      </c>
    </row>
    <row r="3" spans="2:36" ht="24.75" customHeight="1" x14ac:dyDescent="0.3">
      <c r="B3" s="150"/>
      <c r="C3" s="151"/>
      <c r="D3" s="151"/>
      <c r="E3" s="151"/>
      <c r="F3" s="152"/>
      <c r="G3" s="18" t="s">
        <v>374</v>
      </c>
      <c r="AJ3" s="22" t="s">
        <v>401</v>
      </c>
    </row>
    <row r="4" spans="2:36" ht="18" customHeight="1" x14ac:dyDescent="0.3">
      <c r="B4" s="25" t="s">
        <v>79</v>
      </c>
      <c r="C4" s="27"/>
      <c r="D4" s="27"/>
      <c r="E4" s="27"/>
      <c r="F4" s="27"/>
      <c r="AJ4" s="22" t="s">
        <v>342</v>
      </c>
    </row>
    <row r="5" spans="2:36" ht="96" customHeight="1" x14ac:dyDescent="0.3">
      <c r="B5" s="144" t="s">
        <v>403</v>
      </c>
      <c r="C5" s="145"/>
      <c r="D5" s="145"/>
      <c r="E5" s="145"/>
      <c r="F5" s="146"/>
      <c r="AJ5" s="22" t="s">
        <v>367</v>
      </c>
    </row>
    <row r="6" spans="2:36" ht="13.5" customHeight="1" x14ac:dyDescent="0.3">
      <c r="B6" s="27"/>
      <c r="C6" s="27"/>
      <c r="D6" s="27"/>
      <c r="E6" s="27"/>
      <c r="F6" s="27"/>
      <c r="AJ6" s="22" t="s">
        <v>368</v>
      </c>
    </row>
    <row r="7" spans="2:36" x14ac:dyDescent="0.3">
      <c r="B7" s="25" t="s">
        <v>50</v>
      </c>
      <c r="AJ7" s="22" t="s">
        <v>369</v>
      </c>
    </row>
    <row r="8" spans="2:36" x14ac:dyDescent="0.3">
      <c r="B8" s="155" t="s">
        <v>27</v>
      </c>
      <c r="C8" s="156"/>
      <c r="D8" s="153" t="s">
        <v>30</v>
      </c>
      <c r="E8" s="153"/>
      <c r="F8" s="153"/>
      <c r="AJ8" s="22" t="s">
        <v>370</v>
      </c>
    </row>
    <row r="9" spans="2:36" ht="22.5" customHeight="1" x14ac:dyDescent="0.3">
      <c r="B9" s="157" t="s">
        <v>303</v>
      </c>
      <c r="C9" s="158"/>
      <c r="D9" s="154" t="str">
        <f>'Baseline scenario'!$C$1</f>
        <v>No intervention</v>
      </c>
      <c r="E9" s="154"/>
      <c r="F9" s="154"/>
      <c r="AJ9" s="22" t="s">
        <v>371</v>
      </c>
    </row>
    <row r="10" spans="2:36" ht="22.5" customHeight="1" x14ac:dyDescent="0.3">
      <c r="B10" s="142" t="s">
        <v>226</v>
      </c>
      <c r="C10" s="143"/>
      <c r="D10" s="144" t="str">
        <f>'Option 1'!$C$1</f>
        <v>Asset Replacement Programme</v>
      </c>
      <c r="E10" s="145"/>
      <c r="F10" s="146"/>
      <c r="AJ10" s="22" t="s">
        <v>372</v>
      </c>
    </row>
    <row r="11" spans="2:36" ht="22.5" customHeight="1" x14ac:dyDescent="0.3">
      <c r="B11" s="142" t="s">
        <v>346</v>
      </c>
      <c r="C11" s="143"/>
      <c r="D11" s="144" t="str">
        <f>'Option 1(i)'!$C$1</f>
        <v>Sensitivity Analysis of Option 1 - Asset Replacement Programme Delivered With 10% Increased Costs</v>
      </c>
      <c r="E11" s="145"/>
      <c r="F11" s="146"/>
      <c r="AJ11" s="22" t="s">
        <v>373</v>
      </c>
    </row>
    <row r="12" spans="2:36" ht="22.5" customHeight="1" x14ac:dyDescent="0.3">
      <c r="B12" s="142" t="s">
        <v>347</v>
      </c>
      <c r="C12" s="143"/>
      <c r="D12" s="144" t="str">
        <f>'Option 1(ii)'!$C$1</f>
        <v>Sensitivity Analysis of Option 1 - Asset Replacement Programme Achieving 20% Lower Benefits</v>
      </c>
      <c r="E12" s="145"/>
      <c r="F12" s="146"/>
      <c r="AJ12" s="22" t="s">
        <v>374</v>
      </c>
    </row>
    <row r="13" spans="2:36" ht="22.5" customHeight="1" x14ac:dyDescent="0.3">
      <c r="B13" s="142"/>
      <c r="C13" s="143"/>
      <c r="D13" s="144"/>
      <c r="E13" s="145"/>
      <c r="F13" s="146"/>
      <c r="AJ13" s="22" t="s">
        <v>375</v>
      </c>
    </row>
    <row r="14" spans="2:36" ht="22.5" customHeight="1" x14ac:dyDescent="0.3">
      <c r="B14" s="142"/>
      <c r="C14" s="143"/>
      <c r="D14" s="144"/>
      <c r="E14" s="145"/>
      <c r="F14" s="146"/>
      <c r="AJ14" s="22" t="s">
        <v>376</v>
      </c>
    </row>
    <row r="15" spans="2:36" ht="22.5" customHeight="1" x14ac:dyDescent="0.3">
      <c r="B15" s="142"/>
      <c r="C15" s="143"/>
      <c r="D15" s="144"/>
      <c r="E15" s="145"/>
      <c r="F15" s="146"/>
      <c r="AJ15" s="22" t="s">
        <v>377</v>
      </c>
    </row>
    <row r="16" spans="2:36" ht="22.5" customHeight="1" x14ac:dyDescent="0.3">
      <c r="B16" s="142"/>
      <c r="C16" s="143"/>
      <c r="D16" s="144"/>
      <c r="E16" s="145"/>
      <c r="F16" s="146"/>
      <c r="AJ16" s="22" t="s">
        <v>378</v>
      </c>
    </row>
    <row r="17" spans="2:36" ht="22.5" customHeight="1" x14ac:dyDescent="0.3">
      <c r="B17" s="142"/>
      <c r="C17" s="143"/>
      <c r="D17" s="144"/>
      <c r="E17" s="145"/>
      <c r="F17" s="146"/>
      <c r="AJ17" s="22" t="s">
        <v>379</v>
      </c>
    </row>
    <row r="18" spans="2:36" ht="22.5" customHeight="1" x14ac:dyDescent="0.3">
      <c r="B18" s="142"/>
      <c r="C18" s="143"/>
      <c r="D18" s="144"/>
      <c r="E18" s="145"/>
      <c r="F18" s="146"/>
      <c r="AJ18" s="22" t="s">
        <v>380</v>
      </c>
    </row>
    <row r="19" spans="2:36" ht="22.5" customHeight="1" x14ac:dyDescent="0.3">
      <c r="B19" s="142"/>
      <c r="C19" s="143"/>
      <c r="D19" s="144"/>
      <c r="E19" s="145"/>
      <c r="F19" s="146"/>
      <c r="AJ19" s="22" t="s">
        <v>381</v>
      </c>
    </row>
    <row r="20" spans="2:36" ht="22.5" customHeight="1" x14ac:dyDescent="0.3">
      <c r="B20" s="142"/>
      <c r="C20" s="143"/>
      <c r="D20" s="144"/>
      <c r="E20" s="145"/>
      <c r="F20" s="146"/>
      <c r="AJ20" s="22" t="s">
        <v>382</v>
      </c>
    </row>
    <row r="21" spans="2:36" ht="22.5" customHeight="1" x14ac:dyDescent="0.3">
      <c r="B21" s="142"/>
      <c r="C21" s="143"/>
      <c r="D21" s="144"/>
      <c r="E21" s="145"/>
      <c r="F21" s="146"/>
      <c r="AJ21" s="22" t="s">
        <v>383</v>
      </c>
    </row>
    <row r="22" spans="2:36" ht="22.5" customHeight="1" x14ac:dyDescent="0.3">
      <c r="B22" s="142"/>
      <c r="C22" s="143"/>
      <c r="D22" s="144"/>
      <c r="E22" s="145"/>
      <c r="F22" s="146"/>
      <c r="AJ22" s="22" t="s">
        <v>384</v>
      </c>
    </row>
    <row r="23" spans="2:36" ht="22.5" customHeight="1" x14ac:dyDescent="0.3">
      <c r="B23" s="142"/>
      <c r="C23" s="143"/>
      <c r="D23" s="144"/>
      <c r="E23" s="145"/>
      <c r="F23" s="146"/>
      <c r="AJ23" s="22" t="s">
        <v>385</v>
      </c>
    </row>
    <row r="24" spans="2:36" ht="12.75" customHeight="1" x14ac:dyDescent="0.3">
      <c r="B24" s="28"/>
      <c r="C24" s="28"/>
      <c r="D24" s="29"/>
      <c r="E24" s="29"/>
      <c r="F24" s="29"/>
      <c r="AJ24" s="22" t="s">
        <v>386</v>
      </c>
    </row>
    <row r="25" spans="2:36" x14ac:dyDescent="0.3">
      <c r="B25" s="25" t="s">
        <v>51</v>
      </c>
      <c r="AJ25" s="22" t="s">
        <v>387</v>
      </c>
    </row>
    <row r="26" spans="2:36" ht="38.25" customHeight="1" x14ac:dyDescent="0.3">
      <c r="B26" s="160" t="s">
        <v>48</v>
      </c>
      <c r="C26" s="162" t="s">
        <v>27</v>
      </c>
      <c r="D26" s="162" t="s">
        <v>28</v>
      </c>
      <c r="E26" s="162" t="s">
        <v>30</v>
      </c>
      <c r="F26" s="160" t="s">
        <v>31</v>
      </c>
      <c r="G26" s="159" t="s">
        <v>101</v>
      </c>
      <c r="H26" s="159"/>
      <c r="I26" s="159"/>
      <c r="J26" s="159"/>
      <c r="K26" s="159"/>
      <c r="AJ26" s="22" t="s">
        <v>388</v>
      </c>
    </row>
    <row r="27" spans="2:36" x14ac:dyDescent="0.3">
      <c r="B27" s="161"/>
      <c r="C27" s="163"/>
      <c r="D27" s="163"/>
      <c r="E27" s="163"/>
      <c r="F27" s="161"/>
      <c r="G27" s="64" t="s">
        <v>102</v>
      </c>
      <c r="H27" s="64" t="s">
        <v>103</v>
      </c>
      <c r="I27" s="64" t="s">
        <v>104</v>
      </c>
      <c r="J27" s="64" t="s">
        <v>105</v>
      </c>
      <c r="K27" s="64" t="s">
        <v>106</v>
      </c>
      <c r="AJ27" s="22" t="s">
        <v>389</v>
      </c>
    </row>
    <row r="28" spans="2:36" ht="27.75" customHeight="1" x14ac:dyDescent="0.3">
      <c r="B28" s="30" t="s">
        <v>340</v>
      </c>
      <c r="C28" s="31" t="str">
        <f>D9</f>
        <v>No intervention</v>
      </c>
      <c r="D28" s="30" t="s">
        <v>80</v>
      </c>
      <c r="E28" s="31" t="s">
        <v>405</v>
      </c>
      <c r="F28" s="30"/>
      <c r="G28" s="65"/>
      <c r="H28" s="65"/>
      <c r="I28" s="65"/>
      <c r="J28" s="65"/>
      <c r="K28" s="30"/>
      <c r="AJ28" s="22" t="s">
        <v>390</v>
      </c>
    </row>
    <row r="29" spans="2:36" ht="105" x14ac:dyDescent="0.3">
      <c r="B29" s="30">
        <v>1</v>
      </c>
      <c r="C29" s="31" t="str">
        <f>D10</f>
        <v>Asset Replacement Programme</v>
      </c>
      <c r="D29" s="30" t="s">
        <v>29</v>
      </c>
      <c r="E29" s="31" t="s">
        <v>406</v>
      </c>
      <c r="F29" s="30" t="s">
        <v>160</v>
      </c>
      <c r="G29" s="65">
        <f>'Option 1'!$C$4</f>
        <v>92.332040477605887</v>
      </c>
      <c r="H29" s="65">
        <f>'Option 1'!$C$5</f>
        <v>150.96609572026222</v>
      </c>
      <c r="I29" s="65">
        <f>'Option 1'!$C$6</f>
        <v>202.38632992510355</v>
      </c>
      <c r="J29" s="65">
        <f>'Option 1'!$C$7</f>
        <v>275.26362915931566</v>
      </c>
      <c r="K29" s="30"/>
      <c r="AJ29" s="22" t="s">
        <v>391</v>
      </c>
    </row>
    <row r="30" spans="2:36" ht="57.75" customHeight="1" x14ac:dyDescent="0.3">
      <c r="B30" s="30" t="s">
        <v>344</v>
      </c>
      <c r="C30" s="31" t="str">
        <f>D11</f>
        <v>Sensitivity Analysis of Option 1 - Asset Replacement Programme Delivered With 10% Increased Costs</v>
      </c>
      <c r="D30" s="30"/>
      <c r="E30" s="31"/>
      <c r="F30" s="30"/>
      <c r="G30" s="65">
        <f>'Option 1(i)'!$C$4</f>
        <v>91.417098569507658</v>
      </c>
      <c r="H30" s="65">
        <f>'Option 1(i)'!$C$5</f>
        <v>149.7932604302662</v>
      </c>
      <c r="I30" s="65">
        <f>'Option 1(i)'!$C$6</f>
        <v>201.04313685933926</v>
      </c>
      <c r="J30" s="65">
        <f>'Option 1(i)'!$C$7</f>
        <v>273.74928522030984</v>
      </c>
      <c r="K30" s="30"/>
      <c r="AJ30" s="22" t="s">
        <v>392</v>
      </c>
    </row>
    <row r="31" spans="2:36" ht="45.75" customHeight="1" x14ac:dyDescent="0.3">
      <c r="B31" s="30" t="s">
        <v>345</v>
      </c>
      <c r="C31" s="31" t="str">
        <f>D12</f>
        <v>Sensitivity Analysis of Option 1 - Asset Replacement Programme Achieving 20% Lower Benefits</v>
      </c>
      <c r="D31" s="30"/>
      <c r="E31" s="31"/>
      <c r="F31" s="30"/>
      <c r="G31" s="65">
        <f>'Option 1(ii)'!$C$4</f>
        <v>75.230150245640857</v>
      </c>
      <c r="H31" s="65">
        <f>'Option 1(ii)'!$C$5</f>
        <v>124.79429298271671</v>
      </c>
      <c r="I31" s="65">
        <f>'Option 1(ii)'!$C$6</f>
        <v>169.00383340630094</v>
      </c>
      <c r="J31" s="65">
        <f>'Option 1(ii)'!$C$7</f>
        <v>232.32626468965401</v>
      </c>
      <c r="K31" s="30"/>
      <c r="AJ31" s="22" t="s">
        <v>393</v>
      </c>
    </row>
    <row r="32" spans="2:36" ht="27.75" customHeight="1" x14ac:dyDescent="0.3">
      <c r="B32" s="30"/>
      <c r="C32" s="31"/>
      <c r="D32" s="30"/>
      <c r="E32" s="31"/>
      <c r="F32" s="30"/>
      <c r="G32" s="65"/>
      <c r="H32" s="65"/>
      <c r="I32" s="65"/>
      <c r="J32" s="65"/>
      <c r="K32" s="30"/>
      <c r="AJ32" s="22" t="s">
        <v>394</v>
      </c>
    </row>
    <row r="33" spans="2:36" x14ac:dyDescent="0.3">
      <c r="AJ33" s="22" t="s">
        <v>395</v>
      </c>
    </row>
    <row r="34" spans="2:36" x14ac:dyDescent="0.3">
      <c r="AJ34" s="22" t="s">
        <v>396</v>
      </c>
    </row>
    <row r="35" spans="2:36" x14ac:dyDescent="0.3">
      <c r="AJ35" s="22" t="s">
        <v>397</v>
      </c>
    </row>
    <row r="36" spans="2:36" x14ac:dyDescent="0.3">
      <c r="AJ36" s="22" t="s">
        <v>398</v>
      </c>
    </row>
    <row r="37" spans="2:36" x14ac:dyDescent="0.3">
      <c r="B37" s="2" t="s">
        <v>107</v>
      </c>
      <c r="AJ37" s="22" t="s">
        <v>399</v>
      </c>
    </row>
  </sheetData>
  <mergeCells count="40">
    <mergeCell ref="G26:K26"/>
    <mergeCell ref="B26:B27"/>
    <mergeCell ref="C26:C27"/>
    <mergeCell ref="D26:D27"/>
    <mergeCell ref="E26:E27"/>
    <mergeCell ref="F26:F27"/>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B2:F3"/>
    <mergeCell ref="D8:F8"/>
    <mergeCell ref="D9:F9"/>
    <mergeCell ref="D10:F10"/>
    <mergeCell ref="D11:F11"/>
    <mergeCell ref="B8:C8"/>
    <mergeCell ref="B9:C9"/>
    <mergeCell ref="B10:C10"/>
    <mergeCell ref="B11:C11"/>
    <mergeCell ref="B21:C21"/>
    <mergeCell ref="B22:C22"/>
    <mergeCell ref="D18:F18"/>
    <mergeCell ref="D12:F12"/>
    <mergeCell ref="D13:F13"/>
    <mergeCell ref="D14:F14"/>
    <mergeCell ref="D15:F15"/>
    <mergeCell ref="D16:F16"/>
    <mergeCell ref="D17:F17"/>
  </mergeCells>
  <conditionalFormatting sqref="B28:D28 F28:K28">
    <cfRule type="expression" dxfId="9" priority="11">
      <formula>$D28="Adopted"</formula>
    </cfRule>
  </conditionalFormatting>
  <conditionalFormatting sqref="B29:C29 F29:K29 C30:C31">
    <cfRule type="expression" dxfId="8" priority="10">
      <formula>$D29="Adopted"</formula>
    </cfRule>
  </conditionalFormatting>
  <conditionalFormatting sqref="D29 D32">
    <cfRule type="expression" dxfId="7" priority="9">
      <formula>$D29="Adopted"</formula>
    </cfRule>
  </conditionalFormatting>
  <conditionalFormatting sqref="B32:C32 E32:K32">
    <cfRule type="expression" dxfId="6" priority="7">
      <formula>$D32="Adopted"</formula>
    </cfRule>
  </conditionalFormatting>
  <conditionalFormatting sqref="B30 E30:K30">
    <cfRule type="expression" dxfId="5" priority="6">
      <formula>$D30="Adopted"</formula>
    </cfRule>
  </conditionalFormatting>
  <conditionalFormatting sqref="D30">
    <cfRule type="expression" dxfId="4" priority="5">
      <formula>$D30="Adopted"</formula>
    </cfRule>
  </conditionalFormatting>
  <conditionalFormatting sqref="B31 E31:K31">
    <cfRule type="expression" dxfId="3" priority="4">
      <formula>$D31="Adopted"</formula>
    </cfRule>
  </conditionalFormatting>
  <conditionalFormatting sqref="D31">
    <cfRule type="expression" dxfId="2" priority="3">
      <formula>$D31="Adopted"</formula>
    </cfRule>
  </conditionalFormatting>
  <conditionalFormatting sqref="E29">
    <cfRule type="expression" dxfId="1" priority="2">
      <formula>$D29="Adopted"</formula>
    </cfRule>
  </conditionalFormatting>
  <conditionalFormatting sqref="E28">
    <cfRule type="expression" dxfId="0" priority="1">
      <formula>$D28="Adopted"</formula>
    </cfRule>
  </conditionalFormatting>
  <dataValidations count="2">
    <dataValidation type="list" allowBlank="1" showInputMessage="1" showErrorMessage="1" sqref="D28:D32">
      <formula1>$Z$1:$Z$2</formula1>
    </dataValidation>
    <dataValidation type="list" allowBlank="1" showInputMessage="1" showErrorMessage="1" sqref="G3">
      <formula1>$AJ$1:$AJ$37</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F20" sqref="F20"/>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85</v>
      </c>
      <c r="C1" s="21"/>
      <c r="D1" s="21"/>
      <c r="E1" s="21"/>
      <c r="F1" s="32" t="s">
        <v>86</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c r="C3" s="131">
        <v>4.8300000000000003E-2</v>
      </c>
      <c r="D3" s="110" t="s">
        <v>296</v>
      </c>
      <c r="E3" s="21"/>
      <c r="F3" s="76"/>
      <c r="G3" s="128" t="s">
        <v>309</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313</v>
      </c>
      <c r="G4" s="4"/>
      <c r="H4" s="77">
        <v>6.76</v>
      </c>
      <c r="I4" s="77">
        <v>7.1</v>
      </c>
      <c r="J4" s="77">
        <v>7.55</v>
      </c>
      <c r="K4" s="77">
        <v>8.0299999999999994</v>
      </c>
      <c r="L4" s="77">
        <v>8.5500000000000007</v>
      </c>
      <c r="M4" s="77">
        <v>15.26</v>
      </c>
      <c r="N4" s="77">
        <v>21.97</v>
      </c>
      <c r="O4" s="77">
        <v>28.68</v>
      </c>
      <c r="P4" s="77">
        <v>35.39</v>
      </c>
      <c r="Q4" s="77">
        <v>42.1</v>
      </c>
      <c r="R4" s="77">
        <v>48.81</v>
      </c>
      <c r="S4" s="77">
        <v>55.52</v>
      </c>
      <c r="T4" s="77">
        <v>62.23</v>
      </c>
      <c r="U4" s="77">
        <v>68.94</v>
      </c>
      <c r="V4" s="77">
        <v>75.650000000000006</v>
      </c>
      <c r="W4" s="77">
        <v>81</v>
      </c>
      <c r="X4" s="77">
        <v>88</v>
      </c>
      <c r="Y4" s="77">
        <v>95</v>
      </c>
      <c r="Z4" s="77">
        <v>102</v>
      </c>
      <c r="AA4" s="77">
        <v>109</v>
      </c>
      <c r="AB4" s="77">
        <v>116</v>
      </c>
      <c r="AC4" s="77">
        <v>122</v>
      </c>
      <c r="AD4" s="77">
        <v>129</v>
      </c>
      <c r="AE4" s="77">
        <v>136</v>
      </c>
      <c r="AF4" s="77">
        <v>143</v>
      </c>
      <c r="AG4" s="77">
        <v>150</v>
      </c>
      <c r="AH4" s="77">
        <v>157</v>
      </c>
      <c r="AI4" s="77">
        <v>164</v>
      </c>
      <c r="AJ4" s="77">
        <v>171</v>
      </c>
      <c r="AK4" s="77">
        <v>178</v>
      </c>
      <c r="AL4" s="77">
        <v>184</v>
      </c>
      <c r="AM4" s="77">
        <v>191</v>
      </c>
      <c r="AN4" s="77">
        <v>198</v>
      </c>
      <c r="AO4" s="77">
        <v>205</v>
      </c>
      <c r="AP4" s="77">
        <v>212</v>
      </c>
      <c r="AQ4" s="77">
        <v>220</v>
      </c>
      <c r="AR4" s="77">
        <v>227</v>
      </c>
      <c r="AS4" s="77">
        <v>234</v>
      </c>
      <c r="AT4" s="77">
        <v>241</v>
      </c>
      <c r="AU4" s="77">
        <v>248</v>
      </c>
      <c r="AV4" s="77">
        <v>256</v>
      </c>
      <c r="AW4" s="77">
        <v>262</v>
      </c>
      <c r="AX4" s="77">
        <v>269</v>
      </c>
      <c r="AY4" s="77">
        <v>276</v>
      </c>
      <c r="AZ4" s="77">
        <v>282</v>
      </c>
      <c r="BA4" s="77">
        <v>287</v>
      </c>
      <c r="BB4" s="77">
        <v>292</v>
      </c>
      <c r="BC4" s="77">
        <v>297</v>
      </c>
      <c r="BD4" s="77">
        <v>301</v>
      </c>
      <c r="BE4" s="77">
        <v>305</v>
      </c>
      <c r="BF4" s="77">
        <v>309</v>
      </c>
      <c r="BG4" s="77">
        <v>312</v>
      </c>
    </row>
    <row r="5" spans="1:59" x14ac:dyDescent="0.3">
      <c r="A5" s="21"/>
      <c r="B5" s="22" t="s">
        <v>10</v>
      </c>
      <c r="C5" s="23">
        <v>0.03</v>
      </c>
      <c r="D5" s="21"/>
      <c r="E5" s="21"/>
      <c r="F5" s="51" t="s">
        <v>314</v>
      </c>
      <c r="G5" s="38"/>
      <c r="H5" s="77">
        <f>H4*$D$22</f>
        <v>7.303247599072745</v>
      </c>
      <c r="I5" s="77">
        <f t="shared" ref="I5:BG5" si="0">I4*$D$22</f>
        <v>7.6705707031681198</v>
      </c>
      <c r="J5" s="77">
        <f t="shared" si="0"/>
        <v>8.1567336350590569</v>
      </c>
      <c r="K5" s="77">
        <f t="shared" si="0"/>
        <v>8.6753074290760566</v>
      </c>
      <c r="L5" s="77">
        <f t="shared" si="0"/>
        <v>9.2370957059278069</v>
      </c>
      <c r="M5" s="77">
        <f t="shared" si="0"/>
        <v>16.486325201457117</v>
      </c>
      <c r="N5" s="77">
        <f t="shared" si="0"/>
        <v>23.735554696986423</v>
      </c>
      <c r="O5" s="77">
        <f t="shared" si="0"/>
        <v>30.984784192515733</v>
      </c>
      <c r="P5" s="77">
        <f t="shared" si="0"/>
        <v>38.234013688045039</v>
      </c>
      <c r="Q5" s="77">
        <f t="shared" si="0"/>
        <v>45.483243183574352</v>
      </c>
      <c r="R5" s="77">
        <f t="shared" si="0"/>
        <v>52.732472679103658</v>
      </c>
      <c r="S5" s="77">
        <f t="shared" si="0"/>
        <v>59.981702174632964</v>
      </c>
      <c r="T5" s="77">
        <f t="shared" si="0"/>
        <v>67.230931670162263</v>
      </c>
      <c r="U5" s="77">
        <f t="shared" si="0"/>
        <v>74.480161165691584</v>
      </c>
      <c r="V5" s="77">
        <f t="shared" si="0"/>
        <v>81.72939066122089</v>
      </c>
      <c r="W5" s="77">
        <f t="shared" si="0"/>
        <v>87.509327740368704</v>
      </c>
      <c r="X5" s="77">
        <f t="shared" si="0"/>
        <v>95.071862236449945</v>
      </c>
      <c r="Y5" s="77">
        <f t="shared" si="0"/>
        <v>102.63439673253119</v>
      </c>
      <c r="Z5" s="77">
        <f t="shared" si="0"/>
        <v>110.19693122861243</v>
      </c>
      <c r="AA5" s="77">
        <f t="shared" si="0"/>
        <v>117.75946572469368</v>
      </c>
      <c r="AB5" s="77">
        <f t="shared" si="0"/>
        <v>125.32200022077492</v>
      </c>
      <c r="AC5" s="77">
        <f t="shared" si="0"/>
        <v>131.80417264598742</v>
      </c>
      <c r="AD5" s="77">
        <f t="shared" si="0"/>
        <v>139.36670714206866</v>
      </c>
      <c r="AE5" s="77">
        <f t="shared" si="0"/>
        <v>146.9292416381499</v>
      </c>
      <c r="AF5" s="77">
        <f t="shared" si="0"/>
        <v>154.49177613423115</v>
      </c>
      <c r="AG5" s="77">
        <f t="shared" si="0"/>
        <v>162.05431063031241</v>
      </c>
      <c r="AH5" s="77">
        <f t="shared" si="0"/>
        <v>169.61684512639366</v>
      </c>
      <c r="AI5" s="77">
        <f t="shared" si="0"/>
        <v>177.1793796224749</v>
      </c>
      <c r="AJ5" s="77">
        <f t="shared" si="0"/>
        <v>184.74191411855614</v>
      </c>
      <c r="AK5" s="77">
        <f t="shared" si="0"/>
        <v>192.30444861463738</v>
      </c>
      <c r="AL5" s="77">
        <f t="shared" si="0"/>
        <v>198.78662103984988</v>
      </c>
      <c r="AM5" s="77">
        <f t="shared" si="0"/>
        <v>206.34915553593112</v>
      </c>
      <c r="AN5" s="77">
        <f t="shared" si="0"/>
        <v>213.91169003201236</v>
      </c>
      <c r="AO5" s="77">
        <f t="shared" si="0"/>
        <v>221.47422452809363</v>
      </c>
      <c r="AP5" s="77">
        <f t="shared" si="0"/>
        <v>229.03675902417487</v>
      </c>
      <c r="AQ5" s="77">
        <f t="shared" si="0"/>
        <v>237.67965559112486</v>
      </c>
      <c r="AR5" s="77">
        <f t="shared" si="0"/>
        <v>245.2421900872061</v>
      </c>
      <c r="AS5" s="77">
        <f t="shared" si="0"/>
        <v>252.80472458328734</v>
      </c>
      <c r="AT5" s="77">
        <f t="shared" si="0"/>
        <v>260.36725907936858</v>
      </c>
      <c r="AU5" s="77">
        <f t="shared" si="0"/>
        <v>267.92979357544982</v>
      </c>
      <c r="AV5" s="77">
        <f t="shared" si="0"/>
        <v>276.57269014239984</v>
      </c>
      <c r="AW5" s="77">
        <f t="shared" si="0"/>
        <v>283.0548625676123</v>
      </c>
      <c r="AX5" s="77">
        <f t="shared" si="0"/>
        <v>290.6173970636936</v>
      </c>
      <c r="AY5" s="77">
        <f t="shared" si="0"/>
        <v>298.17993155977484</v>
      </c>
      <c r="AZ5" s="77">
        <f t="shared" si="0"/>
        <v>304.66210398498731</v>
      </c>
      <c r="BA5" s="77">
        <f t="shared" si="0"/>
        <v>310.06391433933106</v>
      </c>
      <c r="BB5" s="77">
        <f t="shared" si="0"/>
        <v>315.46572469367482</v>
      </c>
      <c r="BC5" s="77">
        <f t="shared" si="0"/>
        <v>320.86753504801857</v>
      </c>
      <c r="BD5" s="77">
        <f t="shared" si="0"/>
        <v>325.18898333149355</v>
      </c>
      <c r="BE5" s="77">
        <f t="shared" si="0"/>
        <v>329.51043161496858</v>
      </c>
      <c r="BF5" s="77">
        <f t="shared" si="0"/>
        <v>333.83187989844356</v>
      </c>
      <c r="BG5" s="77">
        <f t="shared" si="0"/>
        <v>337.07296611104982</v>
      </c>
    </row>
    <row r="6" spans="1:59" x14ac:dyDescent="0.3">
      <c r="A6" s="21"/>
      <c r="B6" s="22" t="s">
        <v>66</v>
      </c>
      <c r="C6" s="23">
        <v>1.4999999999999999E-2</v>
      </c>
      <c r="D6" s="21"/>
      <c r="E6" s="21"/>
      <c r="F6" s="51" t="s">
        <v>204</v>
      </c>
      <c r="G6" s="50">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1" t="s">
        <v>207</v>
      </c>
      <c r="G7" s="50">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1" t="s">
        <v>205</v>
      </c>
      <c r="G8" s="50">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1" t="s">
        <v>310</v>
      </c>
      <c r="G9" s="50">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1" t="s">
        <v>311</v>
      </c>
      <c r="G10" s="50">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3" t="s">
        <v>71</v>
      </c>
      <c r="C11" s="21"/>
      <c r="D11" s="21"/>
      <c r="E11" s="21"/>
      <c r="F11" s="51" t="s">
        <v>206</v>
      </c>
      <c r="G11" s="80">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72</v>
      </c>
      <c r="C12" s="21"/>
      <c r="D12" s="21"/>
      <c r="E12" s="21"/>
      <c r="F12" s="51" t="s">
        <v>312</v>
      </c>
      <c r="G12" s="109"/>
      <c r="H12" s="111">
        <f>$D$40/1000</f>
        <v>0.50284700000000004</v>
      </c>
      <c r="I12" s="111">
        <f>$D$41/1000</f>
        <v>0.4883515000000001</v>
      </c>
      <c r="J12" s="111">
        <f>$D$42/1000</f>
        <v>0.47385600000000011</v>
      </c>
      <c r="K12" s="111">
        <f>$D$43/1000</f>
        <v>0.45936050000000012</v>
      </c>
      <c r="L12" s="111">
        <f>$D$44/1000</f>
        <v>0.44486500000000012</v>
      </c>
      <c r="M12" s="111">
        <f>$D$45/1000</f>
        <v>0.43036950000000013</v>
      </c>
      <c r="N12" s="111">
        <f>$D$46/1000</f>
        <v>0.41587400000000013</v>
      </c>
      <c r="O12" s="111">
        <f>$D$47/1000</f>
        <v>0.40137850000000014</v>
      </c>
      <c r="P12" s="111">
        <f>$D$48/1000</f>
        <v>0.38688300000000014</v>
      </c>
      <c r="Q12" s="111">
        <f>$D$49/1000</f>
        <v>0.37238750000000015</v>
      </c>
      <c r="R12" s="111">
        <f>$D$50/1000</f>
        <v>0.35789200000000015</v>
      </c>
      <c r="S12" s="111">
        <f>$D$51/1000</f>
        <v>0.34339650000000016</v>
      </c>
      <c r="T12" s="111">
        <f>$D$52/1000</f>
        <v>0.32890100000000017</v>
      </c>
      <c r="U12" s="111">
        <f>$D$53/1000</f>
        <v>0.31440550000000017</v>
      </c>
      <c r="V12" s="111">
        <f>$D$54/1000</f>
        <v>0.29991000000000018</v>
      </c>
      <c r="W12" s="111">
        <f>$D$55/1000</f>
        <v>0.28541450000000018</v>
      </c>
      <c r="X12" s="111">
        <f>$D$56/1000</f>
        <v>0.27091900000000019</v>
      </c>
      <c r="Y12" s="111">
        <f>$D$57/1000</f>
        <v>0.25642350000000019</v>
      </c>
      <c r="Z12" s="111">
        <f>$D$58/1000</f>
        <v>0.24192800000000023</v>
      </c>
      <c r="AA12" s="111">
        <f>$D$59/1000</f>
        <v>0.22743250000000023</v>
      </c>
      <c r="AB12" s="111">
        <f>$D$60/1000</f>
        <v>0.21293700000000024</v>
      </c>
      <c r="AC12" s="111">
        <f>$D$61/1000</f>
        <v>0.19844150000000024</v>
      </c>
      <c r="AD12" s="111">
        <f>$D$62/1000</f>
        <v>0.18394600000000025</v>
      </c>
      <c r="AE12" s="111">
        <f>$D$63/1000</f>
        <v>0.16945050000000025</v>
      </c>
      <c r="AF12" s="111">
        <f>$D$64/1000</f>
        <v>0.15495500000000026</v>
      </c>
      <c r="AG12" s="111">
        <f>$D$65/1000</f>
        <v>0.14045950000000026</v>
      </c>
      <c r="AH12" s="111">
        <f>$D$66/1000</f>
        <v>0.12596400000000027</v>
      </c>
      <c r="AI12" s="111">
        <f>$D$67/1000</f>
        <v>0.11146850000000026</v>
      </c>
      <c r="AJ12" s="111">
        <f>$D$68/1000</f>
        <v>9.6973000000000253E-2</v>
      </c>
      <c r="AK12" s="111">
        <f>$D$69/1000</f>
        <v>8.2477500000000245E-2</v>
      </c>
      <c r="AL12" s="111">
        <f>$D$70/1000</f>
        <v>6.7982000000000237E-2</v>
      </c>
      <c r="AM12" s="111">
        <f>$D$71/1000</f>
        <v>5.3486500000000242E-2</v>
      </c>
      <c r="AN12" s="111">
        <f>$D$72/1000</f>
        <v>3.8991000000000241E-2</v>
      </c>
      <c r="AO12" s="111">
        <f>$D$73/1000</f>
        <v>2.4495500000000243E-2</v>
      </c>
      <c r="AP12" s="111">
        <f>$D$74/1000</f>
        <v>0.01</v>
      </c>
      <c r="AQ12" s="111">
        <f>$AP$12</f>
        <v>0.01</v>
      </c>
      <c r="AR12" s="111">
        <f t="shared" ref="AR12:BG12" si="1">$AP$12</f>
        <v>0.01</v>
      </c>
      <c r="AS12" s="111">
        <f t="shared" si="1"/>
        <v>0.01</v>
      </c>
      <c r="AT12" s="111">
        <f t="shared" si="1"/>
        <v>0.01</v>
      </c>
      <c r="AU12" s="111">
        <f t="shared" si="1"/>
        <v>0.01</v>
      </c>
      <c r="AV12" s="111">
        <f t="shared" si="1"/>
        <v>0.01</v>
      </c>
      <c r="AW12" s="111">
        <f t="shared" si="1"/>
        <v>0.01</v>
      </c>
      <c r="AX12" s="111">
        <f t="shared" si="1"/>
        <v>0.01</v>
      </c>
      <c r="AY12" s="111">
        <f t="shared" si="1"/>
        <v>0.01</v>
      </c>
      <c r="AZ12" s="111">
        <f t="shared" si="1"/>
        <v>0.01</v>
      </c>
      <c r="BA12" s="111">
        <f t="shared" si="1"/>
        <v>0.01</v>
      </c>
      <c r="BB12" s="111">
        <f t="shared" si="1"/>
        <v>0.01</v>
      </c>
      <c r="BC12" s="111">
        <f t="shared" si="1"/>
        <v>0.01</v>
      </c>
      <c r="BD12" s="111">
        <f t="shared" si="1"/>
        <v>0.01</v>
      </c>
      <c r="BE12" s="111">
        <f t="shared" si="1"/>
        <v>0.01</v>
      </c>
      <c r="BF12" s="111">
        <f t="shared" si="1"/>
        <v>0.01</v>
      </c>
      <c r="BG12" s="111">
        <f t="shared" si="1"/>
        <v>0.01</v>
      </c>
    </row>
    <row r="13" spans="1:59" x14ac:dyDescent="0.3">
      <c r="A13" s="21"/>
      <c r="B13" s="164" t="s">
        <v>74</v>
      </c>
      <c r="C13" s="165"/>
      <c r="D13" s="127" t="s">
        <v>328</v>
      </c>
      <c r="E13" s="21"/>
      <c r="F13" s="38"/>
      <c r="G13" s="38"/>
      <c r="H13" s="38"/>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row>
    <row r="14" spans="1:59" ht="15.75" x14ac:dyDescent="0.35">
      <c r="A14" s="21"/>
      <c r="B14" s="166"/>
      <c r="C14" s="167"/>
      <c r="D14" s="42" t="s">
        <v>108</v>
      </c>
      <c r="E14" s="21"/>
      <c r="F14" s="66"/>
      <c r="G14" s="38"/>
      <c r="H14" s="38"/>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row>
    <row r="15" spans="1:59" ht="15.75" x14ac:dyDescent="0.35">
      <c r="A15" s="21"/>
      <c r="B15" s="168" t="s">
        <v>329</v>
      </c>
      <c r="C15" s="41" t="s">
        <v>322</v>
      </c>
      <c r="D15" s="126">
        <v>1.3408686121386491</v>
      </c>
      <c r="E15" s="21"/>
      <c r="F15" s="69" t="s">
        <v>91</v>
      </c>
      <c r="G15" s="38"/>
      <c r="H15" s="38"/>
      <c r="I15" s="75" t="s">
        <v>155</v>
      </c>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row>
    <row r="16" spans="1:59" ht="15" customHeight="1" x14ac:dyDescent="0.35">
      <c r="A16" s="21"/>
      <c r="B16" s="168"/>
      <c r="C16" s="41" t="s">
        <v>323</v>
      </c>
      <c r="D16" s="126">
        <v>1.3004251926654264</v>
      </c>
      <c r="E16" s="82"/>
      <c r="F16" s="70" t="s">
        <v>156</v>
      </c>
      <c r="G16" s="38"/>
      <c r="H16" s="38"/>
      <c r="I16" s="75" t="s">
        <v>330</v>
      </c>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row>
    <row r="17" spans="1:59" ht="15" customHeight="1" x14ac:dyDescent="0.35">
      <c r="A17" s="21"/>
      <c r="B17" s="168"/>
      <c r="C17" s="41" t="s">
        <v>324</v>
      </c>
      <c r="D17" s="126">
        <v>1.2670349113192076</v>
      </c>
      <c r="E17" s="82"/>
      <c r="F17" s="69" t="s">
        <v>209</v>
      </c>
      <c r="G17" s="71"/>
      <c r="H17" s="71"/>
      <c r="I17" s="78" t="s">
        <v>203</v>
      </c>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c r="AL17" s="71"/>
      <c r="AM17" s="71"/>
      <c r="AN17" s="71"/>
      <c r="AO17" s="71"/>
      <c r="AP17" s="71"/>
      <c r="AQ17" s="71"/>
      <c r="AR17" s="71"/>
      <c r="AS17" s="71"/>
      <c r="AT17" s="71"/>
      <c r="AU17" s="71"/>
      <c r="AV17" s="71"/>
      <c r="AW17" s="71"/>
      <c r="AX17" s="71"/>
      <c r="AY17" s="71"/>
      <c r="AZ17" s="71"/>
      <c r="BA17" s="71"/>
      <c r="BB17" s="71"/>
      <c r="BC17" s="71"/>
      <c r="BD17" s="71"/>
      <c r="BE17" s="71"/>
      <c r="BF17" s="71"/>
      <c r="BG17" s="71"/>
    </row>
    <row r="18" spans="1:59" ht="15.75" x14ac:dyDescent="0.35">
      <c r="A18" s="21"/>
      <c r="B18" s="168"/>
      <c r="C18" s="41" t="s">
        <v>325</v>
      </c>
      <c r="D18" s="126">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68"/>
      <c r="C19" s="41" t="s">
        <v>326</v>
      </c>
      <c r="D19" s="126">
        <v>1.1729854979825014</v>
      </c>
      <c r="E19" s="21"/>
      <c r="F19" s="21"/>
      <c r="G19" s="84"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68"/>
      <c r="C20" s="41" t="s">
        <v>327</v>
      </c>
      <c r="D20" s="126">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68"/>
      <c r="C21" s="41" t="s">
        <v>252</v>
      </c>
      <c r="D21" s="126">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68"/>
      <c r="C22" s="41" t="s">
        <v>253</v>
      </c>
      <c r="D22" s="126">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68"/>
      <c r="C23" s="41" t="s">
        <v>73</v>
      </c>
      <c r="D23" s="126">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68"/>
      <c r="C24" s="41" t="s">
        <v>108</v>
      </c>
      <c r="D24" s="126">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6" t="s">
        <v>317</v>
      </c>
    </row>
    <row r="28" spans="1:59" x14ac:dyDescent="0.3">
      <c r="B28" s="20" t="s">
        <v>249</v>
      </c>
      <c r="E28" s="73"/>
    </row>
    <row r="29" spans="1:59" x14ac:dyDescent="0.3">
      <c r="B29" s="20" t="s">
        <v>250</v>
      </c>
    </row>
    <row r="31" spans="1:59" x14ac:dyDescent="0.3">
      <c r="B31" s="20" t="str">
        <f>"Power sector emissions reduce by"&amp;" "&amp;ROUND($D$78,2)&amp;" g/kWh p.a. between now and 2030."</f>
        <v>Power sector emissions reduce by 14.5 g/kWh p.a. between now and 2030.</v>
      </c>
    </row>
    <row r="32" spans="1:59" x14ac:dyDescent="0.3">
      <c r="B32" s="20" t="s">
        <v>251</v>
      </c>
      <c r="H32" s="72"/>
    </row>
    <row r="33" spans="2:5" ht="47.25" customHeight="1" x14ac:dyDescent="0.3">
      <c r="D33" s="107" t="s">
        <v>292</v>
      </c>
    </row>
    <row r="34" spans="2:5" x14ac:dyDescent="0.3">
      <c r="B34" s="112" t="s">
        <v>246</v>
      </c>
      <c r="C34" s="20" t="s">
        <v>252</v>
      </c>
      <c r="D34" s="20">
        <f>0.58982*1000</f>
        <v>589.82000000000005</v>
      </c>
      <c r="E34" s="20" t="s">
        <v>293</v>
      </c>
    </row>
    <row r="35" spans="2:5" x14ac:dyDescent="0.3">
      <c r="B35" s="112" t="s">
        <v>247</v>
      </c>
      <c r="C35" s="20" t="s">
        <v>253</v>
      </c>
      <c r="D35" s="72">
        <f>D34-$D$78</f>
        <v>575.32450000000006</v>
      </c>
    </row>
    <row r="36" spans="2:5" x14ac:dyDescent="0.3">
      <c r="B36" s="112" t="s">
        <v>248</v>
      </c>
      <c r="C36" s="20" t="s">
        <v>73</v>
      </c>
      <c r="D36" s="72">
        <f t="shared" ref="D36:D73" si="2">D35-$D$78</f>
        <v>560.82900000000006</v>
      </c>
    </row>
    <row r="37" spans="2:5" x14ac:dyDescent="0.3">
      <c r="C37" s="20" t="s">
        <v>108</v>
      </c>
      <c r="D37" s="72">
        <f t="shared" si="2"/>
        <v>546.33350000000007</v>
      </c>
    </row>
    <row r="38" spans="2:5" x14ac:dyDescent="0.3">
      <c r="C38" s="20" t="s">
        <v>254</v>
      </c>
      <c r="D38" s="72">
        <f t="shared" si="2"/>
        <v>531.83800000000008</v>
      </c>
    </row>
    <row r="39" spans="2:5" x14ac:dyDescent="0.3">
      <c r="C39" s="20" t="s">
        <v>255</v>
      </c>
      <c r="D39" s="72">
        <f t="shared" si="2"/>
        <v>517.34250000000009</v>
      </c>
    </row>
    <row r="40" spans="2:5" x14ac:dyDescent="0.3">
      <c r="C40" s="20" t="s">
        <v>256</v>
      </c>
      <c r="D40" s="72">
        <f t="shared" si="2"/>
        <v>502.84700000000009</v>
      </c>
    </row>
    <row r="41" spans="2:5" x14ac:dyDescent="0.3">
      <c r="C41" s="20" t="s">
        <v>257</v>
      </c>
      <c r="D41" s="72">
        <f t="shared" si="2"/>
        <v>488.3515000000001</v>
      </c>
    </row>
    <row r="42" spans="2:5" x14ac:dyDescent="0.3">
      <c r="C42" s="20" t="s">
        <v>258</v>
      </c>
      <c r="D42" s="72">
        <f t="shared" si="2"/>
        <v>473.85600000000011</v>
      </c>
    </row>
    <row r="43" spans="2:5" x14ac:dyDescent="0.3">
      <c r="C43" s="20" t="s">
        <v>259</v>
      </c>
      <c r="D43" s="72">
        <f t="shared" si="2"/>
        <v>459.36050000000012</v>
      </c>
    </row>
    <row r="44" spans="2:5" x14ac:dyDescent="0.3">
      <c r="C44" s="20" t="s">
        <v>260</v>
      </c>
      <c r="D44" s="72">
        <f t="shared" si="2"/>
        <v>444.86500000000012</v>
      </c>
    </row>
    <row r="45" spans="2:5" x14ac:dyDescent="0.3">
      <c r="C45" s="20" t="s">
        <v>261</v>
      </c>
      <c r="D45" s="72">
        <f t="shared" si="2"/>
        <v>430.36950000000013</v>
      </c>
    </row>
    <row r="46" spans="2:5" x14ac:dyDescent="0.3">
      <c r="C46" s="20" t="s">
        <v>262</v>
      </c>
      <c r="D46" s="72">
        <f t="shared" si="2"/>
        <v>415.87400000000014</v>
      </c>
    </row>
    <row r="47" spans="2:5" x14ac:dyDescent="0.3">
      <c r="C47" s="20" t="s">
        <v>263</v>
      </c>
      <c r="D47" s="72">
        <f t="shared" si="2"/>
        <v>401.37850000000014</v>
      </c>
    </row>
    <row r="48" spans="2:5" x14ac:dyDescent="0.3">
      <c r="C48" s="20" t="s">
        <v>264</v>
      </c>
      <c r="D48" s="72">
        <f t="shared" si="2"/>
        <v>386.88300000000015</v>
      </c>
    </row>
    <row r="49" spans="3:4" x14ac:dyDescent="0.3">
      <c r="C49" s="20" t="s">
        <v>265</v>
      </c>
      <c r="D49" s="72">
        <f t="shared" si="2"/>
        <v>372.38750000000016</v>
      </c>
    </row>
    <row r="50" spans="3:4" x14ac:dyDescent="0.3">
      <c r="C50" s="20" t="s">
        <v>266</v>
      </c>
      <c r="D50" s="72">
        <f t="shared" si="2"/>
        <v>357.89200000000017</v>
      </c>
    </row>
    <row r="51" spans="3:4" x14ac:dyDescent="0.3">
      <c r="C51" s="20" t="s">
        <v>267</v>
      </c>
      <c r="D51" s="72">
        <f t="shared" si="2"/>
        <v>343.39650000000017</v>
      </c>
    </row>
    <row r="52" spans="3:4" x14ac:dyDescent="0.3">
      <c r="C52" s="20" t="s">
        <v>268</v>
      </c>
      <c r="D52" s="72">
        <f t="shared" si="2"/>
        <v>328.90100000000018</v>
      </c>
    </row>
    <row r="53" spans="3:4" x14ac:dyDescent="0.3">
      <c r="C53" s="20" t="s">
        <v>269</v>
      </c>
      <c r="D53" s="72">
        <f t="shared" si="2"/>
        <v>314.40550000000019</v>
      </c>
    </row>
    <row r="54" spans="3:4" x14ac:dyDescent="0.3">
      <c r="C54" s="20" t="s">
        <v>270</v>
      </c>
      <c r="D54" s="72">
        <f t="shared" si="2"/>
        <v>299.9100000000002</v>
      </c>
    </row>
    <row r="55" spans="3:4" x14ac:dyDescent="0.3">
      <c r="C55" s="20" t="s">
        <v>271</v>
      </c>
      <c r="D55" s="72">
        <f t="shared" si="2"/>
        <v>285.4145000000002</v>
      </c>
    </row>
    <row r="56" spans="3:4" x14ac:dyDescent="0.3">
      <c r="C56" s="20" t="s">
        <v>272</v>
      </c>
      <c r="D56" s="72">
        <f t="shared" si="2"/>
        <v>270.91900000000021</v>
      </c>
    </row>
    <row r="57" spans="3:4" x14ac:dyDescent="0.3">
      <c r="C57" s="20" t="s">
        <v>273</v>
      </c>
      <c r="D57" s="72">
        <f t="shared" si="2"/>
        <v>256.42350000000022</v>
      </c>
    </row>
    <row r="58" spans="3:4" x14ac:dyDescent="0.3">
      <c r="C58" s="20" t="s">
        <v>274</v>
      </c>
      <c r="D58" s="72">
        <f t="shared" si="2"/>
        <v>241.92800000000022</v>
      </c>
    </row>
    <row r="59" spans="3:4" x14ac:dyDescent="0.3">
      <c r="C59" s="20" t="s">
        <v>275</v>
      </c>
      <c r="D59" s="72">
        <f t="shared" si="2"/>
        <v>227.43250000000023</v>
      </c>
    </row>
    <row r="60" spans="3:4" x14ac:dyDescent="0.3">
      <c r="C60" s="20" t="s">
        <v>276</v>
      </c>
      <c r="D60" s="72">
        <f t="shared" si="2"/>
        <v>212.93700000000024</v>
      </c>
    </row>
    <row r="61" spans="3:4" x14ac:dyDescent="0.3">
      <c r="C61" s="20" t="s">
        <v>277</v>
      </c>
      <c r="D61" s="72">
        <f t="shared" si="2"/>
        <v>198.44150000000025</v>
      </c>
    </row>
    <row r="62" spans="3:4" x14ac:dyDescent="0.3">
      <c r="C62" s="20" t="s">
        <v>278</v>
      </c>
      <c r="D62" s="72">
        <f t="shared" si="2"/>
        <v>183.94600000000025</v>
      </c>
    </row>
    <row r="63" spans="3:4" x14ac:dyDescent="0.3">
      <c r="C63" s="20" t="s">
        <v>279</v>
      </c>
      <c r="D63" s="72">
        <f t="shared" si="2"/>
        <v>169.45050000000026</v>
      </c>
    </row>
    <row r="64" spans="3:4" x14ac:dyDescent="0.3">
      <c r="C64" s="20" t="s">
        <v>280</v>
      </c>
      <c r="D64" s="72">
        <f t="shared" si="2"/>
        <v>154.95500000000027</v>
      </c>
    </row>
    <row r="65" spans="3:5" x14ac:dyDescent="0.3">
      <c r="C65" s="20" t="s">
        <v>281</v>
      </c>
      <c r="D65" s="72">
        <f t="shared" si="2"/>
        <v>140.45950000000028</v>
      </c>
    </row>
    <row r="66" spans="3:5" x14ac:dyDescent="0.3">
      <c r="C66" s="20" t="s">
        <v>282</v>
      </c>
      <c r="D66" s="72">
        <f t="shared" si="2"/>
        <v>125.96400000000027</v>
      </c>
    </row>
    <row r="67" spans="3:5" x14ac:dyDescent="0.3">
      <c r="C67" s="20" t="s">
        <v>283</v>
      </c>
      <c r="D67" s="72">
        <f t="shared" si="2"/>
        <v>111.46850000000026</v>
      </c>
    </row>
    <row r="68" spans="3:5" x14ac:dyDescent="0.3">
      <c r="C68" s="20" t="s">
        <v>284</v>
      </c>
      <c r="D68" s="72">
        <f t="shared" si="2"/>
        <v>96.973000000000255</v>
      </c>
    </row>
    <row r="69" spans="3:5" x14ac:dyDescent="0.3">
      <c r="C69" s="20" t="s">
        <v>285</v>
      </c>
      <c r="D69" s="72">
        <f t="shared" si="2"/>
        <v>82.477500000000248</v>
      </c>
    </row>
    <row r="70" spans="3:5" x14ac:dyDescent="0.3">
      <c r="C70" s="20" t="s">
        <v>286</v>
      </c>
      <c r="D70" s="72">
        <f t="shared" si="2"/>
        <v>67.982000000000241</v>
      </c>
    </row>
    <row r="71" spans="3:5" x14ac:dyDescent="0.3">
      <c r="C71" s="20" t="s">
        <v>287</v>
      </c>
      <c r="D71" s="72">
        <f t="shared" si="2"/>
        <v>53.486500000000241</v>
      </c>
    </row>
    <row r="72" spans="3:5" x14ac:dyDescent="0.3">
      <c r="C72" s="20" t="s">
        <v>288</v>
      </c>
      <c r="D72" s="72">
        <f t="shared" si="2"/>
        <v>38.991000000000241</v>
      </c>
    </row>
    <row r="73" spans="3:5" x14ac:dyDescent="0.3">
      <c r="C73" s="20" t="s">
        <v>289</v>
      </c>
      <c r="D73" s="72">
        <f t="shared" si="2"/>
        <v>24.495500000000241</v>
      </c>
    </row>
    <row r="74" spans="3:5" x14ac:dyDescent="0.3">
      <c r="C74" s="20" t="s">
        <v>290</v>
      </c>
      <c r="D74" s="72">
        <v>10</v>
      </c>
    </row>
    <row r="75" spans="3:5" x14ac:dyDescent="0.3">
      <c r="C75" s="20" t="s">
        <v>291</v>
      </c>
      <c r="D75" s="72">
        <f>D73-D78</f>
        <v>10.00000000000024</v>
      </c>
      <c r="E75" s="20" t="s">
        <v>294</v>
      </c>
    </row>
    <row r="78" spans="3:5" x14ac:dyDescent="0.3">
      <c r="D78" s="108">
        <f>(D34-D74)/40</f>
        <v>14.495500000000002</v>
      </c>
      <c r="E78" s="20" t="s">
        <v>295</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P157"/>
  <sheetViews>
    <sheetView zoomScale="80" zoomScaleNormal="80" zoomScaleSheetLayoutView="75" workbookViewId="0">
      <pane xSplit="2" ySplit="6" topLeftCell="C13" activePane="bottomRight" state="frozen"/>
      <selection activeCell="E44" sqref="E44"/>
      <selection pane="topRight" activeCell="E44" sqref="E44"/>
      <selection pane="bottomLeft" activeCell="E44" sqref="E44"/>
      <selection pane="bottomRight" activeCell="E7" sqref="E7"/>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6" width="13.28515625" style="4" customWidth="1"/>
    <col min="57" max="67" width="9.140625" style="22"/>
    <col min="68" max="68" width="9.140625" style="22" customWidth="1"/>
    <col min="69" max="16384" width="9.140625" style="22"/>
  </cols>
  <sheetData>
    <row r="1" spans="1:68" x14ac:dyDescent="0.3">
      <c r="A1" s="2"/>
      <c r="B1" s="3" t="s">
        <v>339</v>
      </c>
      <c r="C1" s="3" t="s">
        <v>341</v>
      </c>
      <c r="D1" s="3"/>
      <c r="E1" s="3" t="str">
        <f>'Option summary'!G2&amp;" - "&amp;'Option summary'!G3</f>
        <v>South West - 11kV Transformer (PM)</v>
      </c>
      <c r="F1" s="3"/>
      <c r="G1" s="3"/>
      <c r="H1" s="3"/>
      <c r="I1" s="3"/>
      <c r="J1" s="3"/>
      <c r="K1" s="3"/>
      <c r="AQ1" s="22"/>
      <c r="AR1" s="22"/>
      <c r="AS1" s="22"/>
      <c r="AT1" s="22"/>
      <c r="AU1" s="22"/>
      <c r="AV1" s="22"/>
      <c r="AW1" s="22"/>
      <c r="AX1" s="22"/>
      <c r="AY1" s="22"/>
      <c r="AZ1" s="22"/>
      <c r="BA1" s="22"/>
      <c r="BB1" s="22"/>
      <c r="BC1" s="22"/>
      <c r="BD1" s="22"/>
      <c r="BP1" s="22" t="s">
        <v>402</v>
      </c>
    </row>
    <row r="2" spans="1:68" x14ac:dyDescent="0.3">
      <c r="B2" s="15"/>
      <c r="AQ2" s="22"/>
      <c r="AR2" s="22"/>
      <c r="AS2" s="22"/>
      <c r="AT2" s="22"/>
      <c r="AU2" s="22"/>
      <c r="AV2" s="22"/>
      <c r="AW2" s="22"/>
      <c r="AX2" s="22"/>
      <c r="AY2" s="22"/>
      <c r="AZ2" s="22"/>
      <c r="BA2" s="22"/>
      <c r="BB2" s="22"/>
      <c r="BC2" s="22"/>
      <c r="BD2" s="22"/>
      <c r="BP2" s="22" t="s">
        <v>400</v>
      </c>
    </row>
    <row r="3" spans="1:68" x14ac:dyDescent="0.3">
      <c r="C3" s="9"/>
      <c r="D3" s="9"/>
      <c r="E3" s="9"/>
      <c r="F3" s="9"/>
      <c r="G3" s="9"/>
      <c r="AQ3" s="22"/>
      <c r="AR3" s="22"/>
      <c r="AS3" s="22"/>
      <c r="AT3" s="22"/>
      <c r="AU3" s="22"/>
      <c r="AV3" s="22"/>
      <c r="AW3" s="22"/>
      <c r="AX3" s="22"/>
      <c r="AY3" s="22"/>
      <c r="AZ3" s="22"/>
      <c r="BA3" s="22"/>
      <c r="BB3" s="22"/>
      <c r="BC3" s="22"/>
      <c r="BD3" s="22"/>
      <c r="BP3" s="22" t="s">
        <v>401</v>
      </c>
    </row>
    <row r="4" spans="1:68" x14ac:dyDescent="0.3">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c r="BP4" s="22" t="s">
        <v>342</v>
      </c>
    </row>
    <row r="5" spans="1:68"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c r="BP5" s="22" t="s">
        <v>367</v>
      </c>
    </row>
    <row r="6" spans="1:68"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c r="BP6" s="22" t="s">
        <v>368</v>
      </c>
    </row>
    <row r="7" spans="1:68" x14ac:dyDescent="0.3">
      <c r="A7" s="173" t="s">
        <v>11</v>
      </c>
      <c r="B7" s="61" t="s">
        <v>199</v>
      </c>
      <c r="C7" s="60"/>
      <c r="D7" s="61" t="s">
        <v>40</v>
      </c>
      <c r="E7" s="62">
        <v>-2.9537626099608802</v>
      </c>
      <c r="F7" s="62">
        <v>-3.1483756987889113</v>
      </c>
      <c r="G7" s="62">
        <v>-3.295631830369691</v>
      </c>
      <c r="H7" s="62">
        <v>-3.4313399165399709</v>
      </c>
      <c r="I7" s="62">
        <v>-3.5789918614118399</v>
      </c>
      <c r="J7" s="62">
        <v>-3.7205789483656395</v>
      </c>
      <c r="K7" s="62">
        <v>-3.8532039796345297</v>
      </c>
      <c r="L7" s="62">
        <v>-3.9792350215055281</v>
      </c>
      <c r="M7" s="62">
        <v>-4.1144910780002402</v>
      </c>
      <c r="N7" s="62">
        <v>-4.2343090976490387</v>
      </c>
      <c r="O7" s="62">
        <v>-4.3413236037916025</v>
      </c>
      <c r="P7" s="62">
        <v>-4.43742397357041</v>
      </c>
      <c r="Q7" s="62">
        <v>-4.5203171414739991</v>
      </c>
      <c r="R7" s="62">
        <v>-4.5898971741237471</v>
      </c>
      <c r="S7" s="62">
        <v>-4.6483204149105664</v>
      </c>
      <c r="T7" s="62">
        <v>-4.6942856137231121</v>
      </c>
      <c r="U7" s="62">
        <v>-4.7340993478546318</v>
      </c>
      <c r="V7" s="62">
        <v>-4.764332315962605</v>
      </c>
      <c r="W7" s="62">
        <v>-4.7881303910868587</v>
      </c>
      <c r="X7" s="62">
        <v>-4.8055422446115079</v>
      </c>
      <c r="Y7" s="62">
        <v>-4.816603150507305</v>
      </c>
      <c r="Z7" s="62">
        <v>-4.8250067386332258</v>
      </c>
      <c r="AA7" s="62">
        <v>-4.8309703338503738</v>
      </c>
      <c r="AB7" s="62">
        <v>-4.8355963972356646</v>
      </c>
      <c r="AC7" s="62">
        <v>-4.8372896532166507</v>
      </c>
      <c r="AD7" s="62">
        <v>-4.8378680623070833</v>
      </c>
      <c r="AE7" s="62">
        <v>-4.8378680623070833</v>
      </c>
      <c r="AF7" s="62">
        <v>-4.8378680623070833</v>
      </c>
      <c r="AG7" s="62">
        <v>-4.8378680623070833</v>
      </c>
      <c r="AH7" s="62">
        <v>-4.8378680623070833</v>
      </c>
      <c r="AI7" s="62">
        <v>-4.8378680623070833</v>
      </c>
      <c r="AJ7" s="62">
        <v>-4.8378680623070833</v>
      </c>
      <c r="AK7" s="62">
        <v>-4.8378680623070833</v>
      </c>
      <c r="AL7" s="62">
        <v>-4.8378680623070833</v>
      </c>
      <c r="AM7" s="62">
        <v>-4.8378680623070833</v>
      </c>
      <c r="AN7" s="62">
        <v>-4.8378680623070833</v>
      </c>
      <c r="AO7" s="62">
        <v>-4.8378680623070833</v>
      </c>
      <c r="AP7" s="62">
        <v>-4.8378680623070833</v>
      </c>
      <c r="AQ7" s="62">
        <v>-4.8378680623070833</v>
      </c>
      <c r="AR7" s="62">
        <v>-4.8378680623070833</v>
      </c>
      <c r="AS7" s="62">
        <v>-4.8378680623070833</v>
      </c>
      <c r="AT7" s="62">
        <v>-4.8378680623070833</v>
      </c>
      <c r="AU7" s="62">
        <v>-4.8378680623070833</v>
      </c>
      <c r="AV7" s="62">
        <v>-4.8378680623070833</v>
      </c>
      <c r="AW7" s="62">
        <v>-4.8378680623070833</v>
      </c>
      <c r="AX7" s="61"/>
      <c r="AY7" s="61"/>
      <c r="AZ7" s="61"/>
      <c r="BA7" s="61"/>
      <c r="BB7" s="61"/>
      <c r="BC7" s="61"/>
      <c r="BD7" s="61"/>
      <c r="BP7" s="22" t="s">
        <v>369</v>
      </c>
    </row>
    <row r="8" spans="1:68" x14ac:dyDescent="0.3">
      <c r="A8" s="174"/>
      <c r="B8" s="61" t="s">
        <v>197</v>
      </c>
      <c r="C8" s="60"/>
      <c r="D8" s="61" t="s">
        <v>40</v>
      </c>
      <c r="E8" s="62"/>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1"/>
      <c r="AY8" s="61"/>
      <c r="AZ8" s="61"/>
      <c r="BA8" s="61"/>
      <c r="BB8" s="61"/>
      <c r="BC8" s="61"/>
      <c r="BD8" s="61"/>
      <c r="BP8" s="22" t="s">
        <v>370</v>
      </c>
    </row>
    <row r="9" spans="1:68" x14ac:dyDescent="0.3">
      <c r="A9" s="174"/>
      <c r="B9" s="61" t="s">
        <v>197</v>
      </c>
      <c r="C9" s="60"/>
      <c r="D9" s="61" t="s">
        <v>40</v>
      </c>
      <c r="E9" s="62"/>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1"/>
      <c r="AY9" s="61"/>
      <c r="AZ9" s="61"/>
      <c r="BA9" s="61"/>
      <c r="BB9" s="61"/>
      <c r="BC9" s="61"/>
      <c r="BD9" s="61"/>
      <c r="BP9" s="22" t="s">
        <v>371</v>
      </c>
    </row>
    <row r="10" spans="1:68" x14ac:dyDescent="0.3">
      <c r="A10" s="174"/>
      <c r="B10" s="61" t="s">
        <v>197</v>
      </c>
      <c r="C10" s="60"/>
      <c r="D10" s="61" t="s">
        <v>40</v>
      </c>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1"/>
      <c r="AY10" s="61"/>
      <c r="AZ10" s="61"/>
      <c r="BA10" s="61"/>
      <c r="BB10" s="61"/>
      <c r="BC10" s="61"/>
      <c r="BD10" s="61"/>
      <c r="BP10" s="22" t="s">
        <v>372</v>
      </c>
    </row>
    <row r="11" spans="1:68" x14ac:dyDescent="0.3">
      <c r="A11" s="174"/>
      <c r="B11" s="61" t="s">
        <v>197</v>
      </c>
      <c r="C11" s="60"/>
      <c r="D11" s="61" t="s">
        <v>40</v>
      </c>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c r="AT11" s="62"/>
      <c r="AU11" s="62"/>
      <c r="AV11" s="62"/>
      <c r="AW11" s="62"/>
      <c r="AX11" s="61"/>
      <c r="AY11" s="61"/>
      <c r="AZ11" s="61"/>
      <c r="BA11" s="61"/>
      <c r="BB11" s="61"/>
      <c r="BC11" s="61"/>
      <c r="BD11" s="61"/>
      <c r="BP11" s="22" t="s">
        <v>373</v>
      </c>
    </row>
    <row r="12" spans="1:68" ht="15.75" thickBot="1" x14ac:dyDescent="0.35">
      <c r="A12" s="175"/>
      <c r="B12" s="124" t="s">
        <v>196</v>
      </c>
      <c r="C12" s="58"/>
      <c r="D12" s="125" t="s">
        <v>40</v>
      </c>
      <c r="E12" s="59">
        <f>SUM(E7:E11)</f>
        <v>-2.9537626099608802</v>
      </c>
      <c r="F12" s="59">
        <f t="shared" ref="F12:AW12" si="0">SUM(F7:F11)</f>
        <v>-3.1483756987889113</v>
      </c>
      <c r="G12" s="59">
        <f t="shared" si="0"/>
        <v>-3.295631830369691</v>
      </c>
      <c r="H12" s="59">
        <f t="shared" si="0"/>
        <v>-3.4313399165399709</v>
      </c>
      <c r="I12" s="59">
        <f t="shared" si="0"/>
        <v>-3.5789918614118399</v>
      </c>
      <c r="J12" s="59">
        <f t="shared" si="0"/>
        <v>-3.7205789483656395</v>
      </c>
      <c r="K12" s="59">
        <f t="shared" si="0"/>
        <v>-3.8532039796345297</v>
      </c>
      <c r="L12" s="59">
        <f t="shared" si="0"/>
        <v>-3.9792350215055281</v>
      </c>
      <c r="M12" s="59">
        <f t="shared" si="0"/>
        <v>-4.1144910780002402</v>
      </c>
      <c r="N12" s="59">
        <f t="shared" si="0"/>
        <v>-4.2343090976490387</v>
      </c>
      <c r="O12" s="59">
        <f t="shared" si="0"/>
        <v>-4.3413236037916025</v>
      </c>
      <c r="P12" s="59">
        <f t="shared" si="0"/>
        <v>-4.43742397357041</v>
      </c>
      <c r="Q12" s="59">
        <f t="shared" si="0"/>
        <v>-4.5203171414739991</v>
      </c>
      <c r="R12" s="59">
        <f t="shared" si="0"/>
        <v>-4.5898971741237471</v>
      </c>
      <c r="S12" s="59">
        <f t="shared" si="0"/>
        <v>-4.6483204149105664</v>
      </c>
      <c r="T12" s="59">
        <f t="shared" si="0"/>
        <v>-4.6942856137231121</v>
      </c>
      <c r="U12" s="59">
        <f t="shared" si="0"/>
        <v>-4.7340993478546318</v>
      </c>
      <c r="V12" s="59">
        <f t="shared" si="0"/>
        <v>-4.764332315962605</v>
      </c>
      <c r="W12" s="59">
        <f t="shared" si="0"/>
        <v>-4.7881303910868587</v>
      </c>
      <c r="X12" s="59">
        <f t="shared" si="0"/>
        <v>-4.8055422446115079</v>
      </c>
      <c r="Y12" s="59">
        <f t="shared" si="0"/>
        <v>-4.816603150507305</v>
      </c>
      <c r="Z12" s="59">
        <f t="shared" si="0"/>
        <v>-4.8250067386332258</v>
      </c>
      <c r="AA12" s="59">
        <f t="shared" si="0"/>
        <v>-4.8309703338503738</v>
      </c>
      <c r="AB12" s="59">
        <f t="shared" si="0"/>
        <v>-4.8355963972356646</v>
      </c>
      <c r="AC12" s="59">
        <f t="shared" si="0"/>
        <v>-4.8372896532166507</v>
      </c>
      <c r="AD12" s="59">
        <f t="shared" si="0"/>
        <v>-4.8378680623070833</v>
      </c>
      <c r="AE12" s="59">
        <f t="shared" si="0"/>
        <v>-4.8378680623070833</v>
      </c>
      <c r="AF12" s="59">
        <f t="shared" si="0"/>
        <v>-4.8378680623070833</v>
      </c>
      <c r="AG12" s="59">
        <f t="shared" si="0"/>
        <v>-4.8378680623070833</v>
      </c>
      <c r="AH12" s="59">
        <f t="shared" si="0"/>
        <v>-4.8378680623070833</v>
      </c>
      <c r="AI12" s="59">
        <f t="shared" si="0"/>
        <v>-4.8378680623070833</v>
      </c>
      <c r="AJ12" s="59">
        <f t="shared" si="0"/>
        <v>-4.8378680623070833</v>
      </c>
      <c r="AK12" s="59">
        <f t="shared" si="0"/>
        <v>-4.8378680623070833</v>
      </c>
      <c r="AL12" s="59">
        <f t="shared" si="0"/>
        <v>-4.8378680623070833</v>
      </c>
      <c r="AM12" s="59">
        <f t="shared" si="0"/>
        <v>-4.8378680623070833</v>
      </c>
      <c r="AN12" s="59">
        <f t="shared" si="0"/>
        <v>-4.8378680623070833</v>
      </c>
      <c r="AO12" s="59">
        <f t="shared" si="0"/>
        <v>-4.8378680623070833</v>
      </c>
      <c r="AP12" s="59">
        <f t="shared" si="0"/>
        <v>-4.8378680623070833</v>
      </c>
      <c r="AQ12" s="59">
        <f t="shared" si="0"/>
        <v>-4.8378680623070833</v>
      </c>
      <c r="AR12" s="59">
        <f t="shared" si="0"/>
        <v>-4.8378680623070833</v>
      </c>
      <c r="AS12" s="59">
        <f t="shared" si="0"/>
        <v>-4.8378680623070833</v>
      </c>
      <c r="AT12" s="59">
        <f t="shared" si="0"/>
        <v>-4.8378680623070833</v>
      </c>
      <c r="AU12" s="59">
        <f t="shared" si="0"/>
        <v>-4.8378680623070833</v>
      </c>
      <c r="AV12" s="59">
        <f t="shared" si="0"/>
        <v>-4.8378680623070833</v>
      </c>
      <c r="AW12" s="59">
        <f t="shared" si="0"/>
        <v>-4.8378680623070833</v>
      </c>
      <c r="AX12" s="61"/>
      <c r="AY12" s="61"/>
      <c r="AZ12" s="61"/>
      <c r="BA12" s="61"/>
      <c r="BB12" s="61"/>
      <c r="BC12" s="61"/>
      <c r="BD12" s="61"/>
      <c r="BP12" s="22" t="s">
        <v>374</v>
      </c>
    </row>
    <row r="13" spans="1:68" ht="12.75" customHeight="1" x14ac:dyDescent="0.3">
      <c r="A13" s="169" t="s">
        <v>308</v>
      </c>
      <c r="B13" s="9" t="s">
        <v>36</v>
      </c>
      <c r="D13" s="4" t="s">
        <v>40</v>
      </c>
      <c r="E13" s="34">
        <f>'Fixed data'!$G$6*E29/1000000</f>
        <v>0</v>
      </c>
      <c r="F13" s="34">
        <f>'Fixed data'!$G$6*F29/1000000</f>
        <v>0</v>
      </c>
      <c r="G13" s="34">
        <f>'Fixed data'!$G$6*G29/1000000</f>
        <v>0</v>
      </c>
      <c r="H13" s="34">
        <f>'Fixed data'!$G$6*H29/1000000</f>
        <v>0</v>
      </c>
      <c r="I13" s="34">
        <f>'Fixed data'!$G$6*I29/1000000</f>
        <v>0</v>
      </c>
      <c r="J13" s="34">
        <f>'Fixed data'!$G$6*J29/1000000</f>
        <v>0</v>
      </c>
      <c r="K13" s="34">
        <f>'Fixed data'!$G$6*K29/1000000</f>
        <v>0</v>
      </c>
      <c r="L13" s="34">
        <f>'Fixed data'!$G$6*L29/1000000</f>
        <v>0</v>
      </c>
      <c r="M13" s="34">
        <f>'Fixed data'!$G$6*M29/1000000</f>
        <v>0</v>
      </c>
      <c r="N13" s="34">
        <f>'Fixed data'!$G$6*N29/1000000</f>
        <v>0</v>
      </c>
      <c r="O13" s="34">
        <f>'Fixed data'!$G$6*O29/1000000</f>
        <v>0</v>
      </c>
      <c r="P13" s="34">
        <f>'Fixed data'!$G$6*P29/1000000</f>
        <v>0</v>
      </c>
      <c r="Q13" s="34">
        <f>'Fixed data'!$G$6*Q29/1000000</f>
        <v>0</v>
      </c>
      <c r="R13" s="34">
        <f>'Fixed data'!$G$6*R29/1000000</f>
        <v>0</v>
      </c>
      <c r="S13" s="34">
        <f>'Fixed data'!$G$6*S29/1000000</f>
        <v>0</v>
      </c>
      <c r="T13" s="34">
        <f>'Fixed data'!$G$6*T29/1000000</f>
        <v>0</v>
      </c>
      <c r="U13" s="34">
        <f>'Fixed data'!$G$6*U29/1000000</f>
        <v>0</v>
      </c>
      <c r="V13" s="34">
        <f>'Fixed data'!$G$6*V29/1000000</f>
        <v>0</v>
      </c>
      <c r="W13" s="34">
        <f>'Fixed data'!$G$6*W29/1000000</f>
        <v>0</v>
      </c>
      <c r="X13" s="34">
        <f>'Fixed data'!$G$6*X29/1000000</f>
        <v>0</v>
      </c>
      <c r="Y13" s="34">
        <f>'Fixed data'!$G$6*Y29/1000000</f>
        <v>0</v>
      </c>
      <c r="Z13" s="34">
        <f>'Fixed data'!$G$6*Z29/1000000</f>
        <v>0</v>
      </c>
      <c r="AA13" s="34">
        <f>'Fixed data'!$G$6*AA29/1000000</f>
        <v>0</v>
      </c>
      <c r="AB13" s="34">
        <f>'Fixed data'!$G$6*AB29/1000000</f>
        <v>0</v>
      </c>
      <c r="AC13" s="34">
        <f>'Fixed data'!$G$6*AC29/1000000</f>
        <v>0</v>
      </c>
      <c r="AD13" s="34">
        <f>'Fixed data'!$G$6*AD29/1000000</f>
        <v>0</v>
      </c>
      <c r="AE13" s="34">
        <f>'Fixed data'!$G$6*AE29/1000000</f>
        <v>0</v>
      </c>
      <c r="AF13" s="34">
        <f>'Fixed data'!$G$6*AF29/1000000</f>
        <v>0</v>
      </c>
      <c r="AG13" s="34">
        <f>'Fixed data'!$G$6*AG29/1000000</f>
        <v>0</v>
      </c>
      <c r="AH13" s="34">
        <f>'Fixed data'!$G$6*AH29/1000000</f>
        <v>0</v>
      </c>
      <c r="AI13" s="34">
        <f>'Fixed data'!$G$6*AI29/1000000</f>
        <v>0</v>
      </c>
      <c r="AJ13" s="34">
        <f>'Fixed data'!$G$6*AJ29/1000000</f>
        <v>0</v>
      </c>
      <c r="AK13" s="34">
        <f>'Fixed data'!$G$6*AK29/1000000</f>
        <v>0</v>
      </c>
      <c r="AL13" s="34">
        <f>'Fixed data'!$G$6*AL29/1000000</f>
        <v>0</v>
      </c>
      <c r="AM13" s="34">
        <f>'Fixed data'!$G$6*AM29/1000000</f>
        <v>0</v>
      </c>
      <c r="AN13" s="34">
        <f>'Fixed data'!$G$6*AN29/1000000</f>
        <v>0</v>
      </c>
      <c r="AO13" s="34">
        <f>'Fixed data'!$G$6*AO29/1000000</f>
        <v>0</v>
      </c>
      <c r="AP13" s="34">
        <f>'Fixed data'!$G$6*AP29/1000000</f>
        <v>0</v>
      </c>
      <c r="AQ13" s="34">
        <f>'Fixed data'!$G$6*AQ29/1000000</f>
        <v>0</v>
      </c>
      <c r="AR13" s="34">
        <f>'Fixed data'!$G$6*AR29/1000000</f>
        <v>0</v>
      </c>
      <c r="AS13" s="34">
        <f>'Fixed data'!$G$6*AS29/1000000</f>
        <v>0</v>
      </c>
      <c r="AT13" s="34">
        <f>'Fixed data'!$G$6*AT29/1000000</f>
        <v>0</v>
      </c>
      <c r="AU13" s="34">
        <f>'Fixed data'!$G$6*AU29/1000000</f>
        <v>0</v>
      </c>
      <c r="AV13" s="34">
        <f>'Fixed data'!$G$6*AV29/1000000</f>
        <v>0</v>
      </c>
      <c r="AW13" s="34">
        <f>'Fixed data'!$G$6*AW29/1000000</f>
        <v>0</v>
      </c>
      <c r="AX13" s="34">
        <f>'Fixed data'!$G$6*AX29/1000000</f>
        <v>0</v>
      </c>
      <c r="AY13" s="34">
        <f>'Fixed data'!$G$6*AY29/1000000</f>
        <v>0</v>
      </c>
      <c r="AZ13" s="34">
        <f>'Fixed data'!$G$6*AZ29/1000000</f>
        <v>0</v>
      </c>
      <c r="BA13" s="34">
        <f>'Fixed data'!$G$6*BA29/1000000</f>
        <v>0</v>
      </c>
      <c r="BB13" s="34">
        <f>'Fixed data'!$G$6*BB29/1000000</f>
        <v>0</v>
      </c>
      <c r="BC13" s="34">
        <f>'Fixed data'!$G$6*BC29/1000000</f>
        <v>0</v>
      </c>
      <c r="BD13" s="34">
        <f>'Fixed data'!$G$6*BD29/1000000</f>
        <v>0</v>
      </c>
      <c r="BP13" s="22" t="s">
        <v>375</v>
      </c>
    </row>
    <row r="14" spans="1:68" ht="15" customHeight="1" x14ac:dyDescent="0.3">
      <c r="A14" s="170"/>
      <c r="B14" s="9" t="s">
        <v>201</v>
      </c>
      <c r="D14" s="4" t="s">
        <v>40</v>
      </c>
      <c r="E14" s="34">
        <f>E30*'Fixed data'!H$5/1000000</f>
        <v>0</v>
      </c>
      <c r="F14" s="34">
        <f>F30*'Fixed data'!I$5/1000000</f>
        <v>0</v>
      </c>
      <c r="G14" s="34">
        <f>G30*'Fixed data'!J$5/1000000</f>
        <v>0</v>
      </c>
      <c r="H14" s="34">
        <f>H30*'Fixed data'!K$5/1000000</f>
        <v>0</v>
      </c>
      <c r="I14" s="34">
        <f>I30*'Fixed data'!L$5/1000000</f>
        <v>0</v>
      </c>
      <c r="J14" s="34">
        <f>J30*'Fixed data'!M$5/1000000</f>
        <v>0</v>
      </c>
      <c r="K14" s="34">
        <f>K30*'Fixed data'!N$5/1000000</f>
        <v>0</v>
      </c>
      <c r="L14" s="34">
        <f>L30*'Fixed data'!O$5/1000000</f>
        <v>0</v>
      </c>
      <c r="M14" s="34">
        <f>M30*'Fixed data'!P$5/1000000</f>
        <v>0</v>
      </c>
      <c r="N14" s="34">
        <f>N30*'Fixed data'!Q$5/1000000</f>
        <v>0</v>
      </c>
      <c r="O14" s="34">
        <f>O30*'Fixed data'!R$5/1000000</f>
        <v>0</v>
      </c>
      <c r="P14" s="34">
        <f>P30*'Fixed data'!S$5/1000000</f>
        <v>0</v>
      </c>
      <c r="Q14" s="34">
        <f>Q30*'Fixed data'!T$5/1000000</f>
        <v>0</v>
      </c>
      <c r="R14" s="34">
        <f>R30*'Fixed data'!U$5/1000000</f>
        <v>0</v>
      </c>
      <c r="S14" s="34">
        <f>S30*'Fixed data'!V$5/1000000</f>
        <v>0</v>
      </c>
      <c r="T14" s="34">
        <f>T30*'Fixed data'!W$5/1000000</f>
        <v>0</v>
      </c>
      <c r="U14" s="34">
        <f>U30*'Fixed data'!X$5/1000000</f>
        <v>0</v>
      </c>
      <c r="V14" s="34">
        <f>V30*'Fixed data'!Y$5/1000000</f>
        <v>0</v>
      </c>
      <c r="W14" s="34">
        <f>W30*'Fixed data'!Z$5/1000000</f>
        <v>0</v>
      </c>
      <c r="X14" s="34">
        <f>X30*'Fixed data'!AA$5/1000000</f>
        <v>0</v>
      </c>
      <c r="Y14" s="34">
        <f>Y30*'Fixed data'!AB$5/1000000</f>
        <v>0</v>
      </c>
      <c r="Z14" s="34">
        <f>Z30*'Fixed data'!AC$5/1000000</f>
        <v>0</v>
      </c>
      <c r="AA14" s="34">
        <f>AA30*'Fixed data'!AD$5/1000000</f>
        <v>0</v>
      </c>
      <c r="AB14" s="34">
        <f>AB30*'Fixed data'!AE$5/1000000</f>
        <v>0</v>
      </c>
      <c r="AC14" s="34">
        <f>AC30*'Fixed data'!AF$5/1000000</f>
        <v>0</v>
      </c>
      <c r="AD14" s="34">
        <f>AD30*'Fixed data'!AG$5/1000000</f>
        <v>0</v>
      </c>
      <c r="AE14" s="34">
        <f>AE30*'Fixed data'!AH$5/1000000</f>
        <v>0</v>
      </c>
      <c r="AF14" s="34">
        <f>AF30*'Fixed data'!AI$5/1000000</f>
        <v>0</v>
      </c>
      <c r="AG14" s="34">
        <f>AG30*'Fixed data'!AJ$5/1000000</f>
        <v>0</v>
      </c>
      <c r="AH14" s="34">
        <f>AH30*'Fixed data'!AK$5/1000000</f>
        <v>0</v>
      </c>
      <c r="AI14" s="34">
        <f>AI30*'Fixed data'!AL$5/1000000</f>
        <v>0</v>
      </c>
      <c r="AJ14" s="34">
        <f>AJ30*'Fixed data'!AM$5/1000000</f>
        <v>0</v>
      </c>
      <c r="AK14" s="34">
        <f>AK30*'Fixed data'!AN$5/1000000</f>
        <v>0</v>
      </c>
      <c r="AL14" s="34">
        <f>AL30*'Fixed data'!AO$5/1000000</f>
        <v>0</v>
      </c>
      <c r="AM14" s="34">
        <f>AM30*'Fixed data'!AP$5/1000000</f>
        <v>0</v>
      </c>
      <c r="AN14" s="34">
        <f>AN30*'Fixed data'!AQ$5/1000000</f>
        <v>0</v>
      </c>
      <c r="AO14" s="34">
        <f>AO30*'Fixed data'!AR$5/1000000</f>
        <v>0</v>
      </c>
      <c r="AP14" s="34">
        <f>AP30*'Fixed data'!AS$5/1000000</f>
        <v>0</v>
      </c>
      <c r="AQ14" s="34">
        <f>AQ30*'Fixed data'!AT$5/1000000</f>
        <v>0</v>
      </c>
      <c r="AR14" s="34">
        <f>AR30*'Fixed data'!AU$5/1000000</f>
        <v>0</v>
      </c>
      <c r="AS14" s="34">
        <f>AS30*'Fixed data'!AV$5/1000000</f>
        <v>0</v>
      </c>
      <c r="AT14" s="34">
        <f>AT30*'Fixed data'!AW$5/1000000</f>
        <v>0</v>
      </c>
      <c r="AU14" s="34">
        <f>AU30*'Fixed data'!AX$5/1000000</f>
        <v>0</v>
      </c>
      <c r="AV14" s="34">
        <f>AV30*'Fixed data'!AY$5/1000000</f>
        <v>0</v>
      </c>
      <c r="AW14" s="34">
        <f>AW30*'Fixed data'!AZ$5/1000000</f>
        <v>0</v>
      </c>
      <c r="AX14" s="34">
        <f>AX30*'Fixed data'!BA$5/1000000</f>
        <v>0</v>
      </c>
      <c r="AY14" s="34">
        <f>AY30*'Fixed data'!BB$5/1000000</f>
        <v>0</v>
      </c>
      <c r="AZ14" s="34">
        <f>AZ30*'Fixed data'!BC$5/1000000</f>
        <v>0</v>
      </c>
      <c r="BA14" s="34">
        <f>BA30*'Fixed data'!BD$5/1000000</f>
        <v>0</v>
      </c>
      <c r="BB14" s="34">
        <f>BB30*'Fixed data'!BE$5/1000000</f>
        <v>0</v>
      </c>
      <c r="BC14" s="34">
        <f>BC30*'Fixed data'!BF$5/1000000</f>
        <v>0</v>
      </c>
      <c r="BD14" s="34">
        <f>BD30*'Fixed data'!BG$5/1000000</f>
        <v>0</v>
      </c>
      <c r="BP14" s="22" t="s">
        <v>376</v>
      </c>
    </row>
    <row r="15" spans="1:68" ht="15" customHeight="1" x14ac:dyDescent="0.3">
      <c r="A15" s="170"/>
      <c r="B15" s="9" t="s">
        <v>297</v>
      </c>
      <c r="C15" s="11"/>
      <c r="D15" s="11" t="s">
        <v>40</v>
      </c>
      <c r="E15" s="81">
        <f>'Fixed data'!$G$7*E$31/1000000</f>
        <v>-4.9140421653901285</v>
      </c>
      <c r="F15" s="81">
        <f>'Fixed data'!$G$7*F$31/1000000</f>
        <v>-5.2392905456884877</v>
      </c>
      <c r="G15" s="81">
        <f>'Fixed data'!$G$7*G$31/1000000</f>
        <v>-5.48408644640174</v>
      </c>
      <c r="H15" s="81">
        <f>'Fixed data'!$G$7*H$31/1000000</f>
        <v>-5.7088556866343909</v>
      </c>
      <c r="I15" s="81">
        <f>'Fixed data'!$G$7*I$31/1000000</f>
        <v>-5.9531589665523104</v>
      </c>
      <c r="J15" s="81">
        <f>'Fixed data'!$G$7*J$31/1000000</f>
        <v>-6.1870998165726938</v>
      </c>
      <c r="K15" s="81">
        <f>'Fixed data'!$G$7*K$31/1000000</f>
        <v>-6.4061548159456931</v>
      </c>
      <c r="L15" s="81">
        <f>'Fixed data'!$G$7*L$31/1000000</f>
        <v>-6.6138105807377743</v>
      </c>
      <c r="M15" s="81">
        <f>'Fixed data'!$G$7*M$31/1000000</f>
        <v>-6.8385991048936772</v>
      </c>
      <c r="N15" s="81">
        <f>'Fixed data'!$G$7*N$31/1000000</f>
        <v>-7.0375716421142913</v>
      </c>
      <c r="O15" s="81">
        <f>'Fixed data'!$G$7*O$31/1000000</f>
        <v>-7.2143659551874748</v>
      </c>
      <c r="P15" s="81">
        <f>'Fixed data'!$G$7*P$31/1000000</f>
        <v>-7.3723197716717417</v>
      </c>
      <c r="Q15" s="81">
        <f>'Fixed data'!$G$7*Q$31/1000000</f>
        <v>-7.5082834377835059</v>
      </c>
      <c r="R15" s="81">
        <f>'Fixed data'!$G$7*R$31/1000000</f>
        <v>-7.6221401806940134</v>
      </c>
      <c r="S15" s="81">
        <f>'Fixed data'!$G$7*S$31/1000000</f>
        <v>-7.7172530317006407</v>
      </c>
      <c r="T15" s="81">
        <f>'Fixed data'!$G$7*T$31/1000000</f>
        <v>-7.7905980397952854</v>
      </c>
      <c r="U15" s="81">
        <f>'Fixed data'!$G$7*U$31/1000000</f>
        <v>-7.8535962587070669</v>
      </c>
      <c r="V15" s="81">
        <f>'Fixed data'!$G$7*V$31/1000000</f>
        <v>-7.8999825530246337</v>
      </c>
      <c r="W15" s="81">
        <f>'Fixed data'!$G$7*W$31/1000000</f>
        <v>-7.9361812392634246</v>
      </c>
      <c r="X15" s="81">
        <f>'Fixed data'!$G$7*X$31/1000000</f>
        <v>-7.9622799989107511</v>
      </c>
      <c r="Y15" s="81">
        <f>'Fixed data'!$G$7*Y$31/1000000</f>
        <v>-7.978283485901601</v>
      </c>
      <c r="Z15" s="81">
        <f>'Fixed data'!$G$7*Z$31/1000000</f>
        <v>-7.9901230873495432</v>
      </c>
      <c r="AA15" s="81">
        <f>'Fixed data'!$G$7*AA$31/1000000</f>
        <v>-7.9985868476341775</v>
      </c>
      <c r="AB15" s="81">
        <f>'Fixed data'!$G$7*AB$31/1000000</f>
        <v>-8.0051184899913412</v>
      </c>
      <c r="AC15" s="81">
        <f>'Fixed data'!$G$7*AC$31/1000000</f>
        <v>-8.0075954477056754</v>
      </c>
      <c r="AD15" s="81">
        <f>'Fixed data'!$G$7*AD$31/1000000</f>
        <v>-8.0085052181956229</v>
      </c>
      <c r="AE15" s="81">
        <f>'Fixed data'!$G$7*AE$31/1000000</f>
        <v>-8.0085052181956229</v>
      </c>
      <c r="AF15" s="81">
        <f>'Fixed data'!$G$7*AF$31/1000000</f>
        <v>-8.0085052181956229</v>
      </c>
      <c r="AG15" s="81">
        <f>'Fixed data'!$G$7*AG$31/1000000</f>
        <v>-8.0085052181956229</v>
      </c>
      <c r="AH15" s="81">
        <f>'Fixed data'!$G$7*AH$31/1000000</f>
        <v>-8.0085052181956229</v>
      </c>
      <c r="AI15" s="81">
        <f>'Fixed data'!$G$7*AI$31/1000000</f>
        <v>-8.0085052181956229</v>
      </c>
      <c r="AJ15" s="81">
        <f>'Fixed data'!$G$7*AJ$31/1000000</f>
        <v>-8.0085052181956229</v>
      </c>
      <c r="AK15" s="81">
        <f>'Fixed data'!$G$7*AK$31/1000000</f>
        <v>-8.0085052181956229</v>
      </c>
      <c r="AL15" s="81">
        <f>'Fixed data'!$G$7*AL$31/1000000</f>
        <v>-8.0085052181956229</v>
      </c>
      <c r="AM15" s="81">
        <f>'Fixed data'!$G$7*AM$31/1000000</f>
        <v>-8.0085052181956229</v>
      </c>
      <c r="AN15" s="81">
        <f>'Fixed data'!$G$7*AN$31/1000000</f>
        <v>-8.0085052181956229</v>
      </c>
      <c r="AO15" s="81">
        <f>'Fixed data'!$G$7*AO$31/1000000</f>
        <v>-8.0085052181956229</v>
      </c>
      <c r="AP15" s="81">
        <f>'Fixed data'!$G$7*AP$31/1000000</f>
        <v>-8.0085052181956229</v>
      </c>
      <c r="AQ15" s="81">
        <f>'Fixed data'!$G$7*AQ$31/1000000</f>
        <v>-8.0085052181956229</v>
      </c>
      <c r="AR15" s="81">
        <f>'Fixed data'!$G$7*AR$31/1000000</f>
        <v>-8.0085052181956229</v>
      </c>
      <c r="AS15" s="81">
        <f>'Fixed data'!$G$7*AS$31/1000000</f>
        <v>-8.0085052181956229</v>
      </c>
      <c r="AT15" s="81">
        <f>'Fixed data'!$G$7*AT$31/1000000</f>
        <v>-8.0085052181956229</v>
      </c>
      <c r="AU15" s="81">
        <f>'Fixed data'!$G$7*AU$31/1000000</f>
        <v>-8.0085052181956229</v>
      </c>
      <c r="AV15" s="81">
        <f>'Fixed data'!$G$7*AV$31/1000000</f>
        <v>-8.0085052181956229</v>
      </c>
      <c r="AW15" s="81">
        <f>'Fixed data'!$G$7*AW$31/1000000</f>
        <v>-8.0085052181956229</v>
      </c>
      <c r="AX15" s="81">
        <f>'Fixed data'!$G$7*AX$31/1000000</f>
        <v>0</v>
      </c>
      <c r="AY15" s="81">
        <f>'Fixed data'!$G$7*AY$31/1000000</f>
        <v>0</v>
      </c>
      <c r="AZ15" s="81">
        <f>'Fixed data'!$G$7*AZ$31/1000000</f>
        <v>0</v>
      </c>
      <c r="BA15" s="81">
        <f>'Fixed data'!$G$7*BA$31/1000000</f>
        <v>0</v>
      </c>
      <c r="BB15" s="81">
        <f>'Fixed data'!$G$7*BB$31/1000000</f>
        <v>0</v>
      </c>
      <c r="BC15" s="81">
        <f>'Fixed data'!$G$7*BC$31/1000000</f>
        <v>0</v>
      </c>
      <c r="BD15" s="81">
        <f>'Fixed data'!$G$7*BD$31/1000000</f>
        <v>0</v>
      </c>
      <c r="BP15" s="22" t="s">
        <v>377</v>
      </c>
    </row>
    <row r="16" spans="1:68" ht="15" customHeight="1" x14ac:dyDescent="0.3">
      <c r="A16" s="170"/>
      <c r="B16" s="9" t="s">
        <v>298</v>
      </c>
      <c r="C16" s="9"/>
      <c r="D16" s="9" t="s">
        <v>40</v>
      </c>
      <c r="E16" s="81">
        <f>'Fixed data'!$G$8*E32/1000000</f>
        <v>-2.7607475823239795</v>
      </c>
      <c r="F16" s="81">
        <f>'Fixed data'!$G$8*F32/1000000</f>
        <v>-2.9434743256886988</v>
      </c>
      <c r="G16" s="81">
        <f>'Fixed data'!$G$8*G32/1000000</f>
        <v>-3.0810022385337326</v>
      </c>
      <c r="H16" s="81">
        <f>'Fixed data'!$G$8*H32/1000000</f>
        <v>-3.2072793575817893</v>
      </c>
      <c r="I16" s="81">
        <f>'Fixed data'!$G$8*I32/1000000</f>
        <v>-3.3445312487284533</v>
      </c>
      <c r="J16" s="81">
        <f>'Fixed data'!$G$8*J32/1000000</f>
        <v>-3.4759617635242916</v>
      </c>
      <c r="K16" s="81">
        <f>'Fixed data'!$G$8*K32/1000000</f>
        <v>-3.5990290733688202</v>
      </c>
      <c r="L16" s="81">
        <f>'Fixed data'!$G$8*L32/1000000</f>
        <v>-3.7156919701649112</v>
      </c>
      <c r="M16" s="81">
        <f>'Fixed data'!$G$8*M32/1000000</f>
        <v>-3.8419804760110989</v>
      </c>
      <c r="N16" s="81">
        <f>'Fixed data'!$G$8*N32/1000000</f>
        <v>-3.9537649136742417</v>
      </c>
      <c r="O16" s="81">
        <f>'Fixed data'!$G$8*O32/1000000</f>
        <v>-4.0530897697609642</v>
      </c>
      <c r="P16" s="81">
        <f>'Fixed data'!$G$8*P32/1000000</f>
        <v>-4.141829410342015</v>
      </c>
      <c r="Q16" s="81">
        <f>'Fixed data'!$G$8*Q32/1000000</f>
        <v>-4.2182149366567581</v>
      </c>
      <c r="R16" s="81">
        <f>'Fixed data'!$G$8*R32/1000000</f>
        <v>-4.2821808740546929</v>
      </c>
      <c r="S16" s="81">
        <f>'Fixed data'!$G$8*S32/1000000</f>
        <v>-4.3356158917786249</v>
      </c>
      <c r="T16" s="81">
        <f>'Fixed data'!$G$8*T32/1000000</f>
        <v>-4.3768211463873126</v>
      </c>
      <c r="U16" s="81">
        <f>'Fixed data'!$G$8*U32/1000000</f>
        <v>-4.4122136284975069</v>
      </c>
      <c r="V16" s="81">
        <f>'Fixed data'!$G$8*V32/1000000</f>
        <v>-4.4382731848527417</v>
      </c>
      <c r="W16" s="81">
        <f>'Fixed data'!$G$8*W32/1000000</f>
        <v>-4.4586094783643713</v>
      </c>
      <c r="X16" s="81">
        <f>'Fixed data'!$G$8*X32/1000000</f>
        <v>-4.4732717427692794</v>
      </c>
      <c r="Y16" s="81">
        <f>'Fixed data'!$G$8*Y32/1000000</f>
        <v>-4.4822625890832528</v>
      </c>
      <c r="Z16" s="81">
        <f>'Fixed data'!$G$8*Z32/1000000</f>
        <v>-4.4889142795446437</v>
      </c>
      <c r="AA16" s="81">
        <f>'Fixed data'!$G$8*AA32/1000000</f>
        <v>-4.4936695275812752</v>
      </c>
      <c r="AB16" s="81">
        <f>'Fixed data'!$G$8*AB32/1000000</f>
        <v>-4.4973393302040394</v>
      </c>
      <c r="AC16" s="81">
        <f>'Fixed data'!$G$8*AC32/1000000</f>
        <v>-4.4987309191173752</v>
      </c>
      <c r="AD16" s="81">
        <f>'Fixed data'!$G$8*AD32/1000000</f>
        <v>-4.499241974778073</v>
      </c>
      <c r="AE16" s="81">
        <f>'Fixed data'!$G$8*AE32/1000000</f>
        <v>-4.499241974778073</v>
      </c>
      <c r="AF16" s="81">
        <f>'Fixed data'!$G$8*AF32/1000000</f>
        <v>-4.499241974778073</v>
      </c>
      <c r="AG16" s="81">
        <f>'Fixed data'!$G$8*AG32/1000000</f>
        <v>-4.499241974778073</v>
      </c>
      <c r="AH16" s="81">
        <f>'Fixed data'!$G$8*AH32/1000000</f>
        <v>-4.499241974778073</v>
      </c>
      <c r="AI16" s="81">
        <f>'Fixed data'!$G$8*AI32/1000000</f>
        <v>-4.499241974778073</v>
      </c>
      <c r="AJ16" s="81">
        <f>'Fixed data'!$G$8*AJ32/1000000</f>
        <v>-4.499241974778073</v>
      </c>
      <c r="AK16" s="81">
        <f>'Fixed data'!$G$8*AK32/1000000</f>
        <v>-4.499241974778073</v>
      </c>
      <c r="AL16" s="81">
        <f>'Fixed data'!$G$8*AL32/1000000</f>
        <v>-4.499241974778073</v>
      </c>
      <c r="AM16" s="81">
        <f>'Fixed data'!$G$8*AM32/1000000</f>
        <v>-4.499241974778073</v>
      </c>
      <c r="AN16" s="81">
        <f>'Fixed data'!$G$8*AN32/1000000</f>
        <v>-4.499241974778073</v>
      </c>
      <c r="AO16" s="81">
        <f>'Fixed data'!$G$8*AO32/1000000</f>
        <v>-4.499241974778073</v>
      </c>
      <c r="AP16" s="81">
        <f>'Fixed data'!$G$8*AP32/1000000</f>
        <v>-4.499241974778073</v>
      </c>
      <c r="AQ16" s="81">
        <f>'Fixed data'!$G$8*AQ32/1000000</f>
        <v>-4.499241974778073</v>
      </c>
      <c r="AR16" s="81">
        <f>'Fixed data'!$G$8*AR32/1000000</f>
        <v>-4.499241974778073</v>
      </c>
      <c r="AS16" s="81">
        <f>'Fixed data'!$G$8*AS32/1000000</f>
        <v>-4.499241974778073</v>
      </c>
      <c r="AT16" s="81">
        <f>'Fixed data'!$G$8*AT32/1000000</f>
        <v>-4.499241974778073</v>
      </c>
      <c r="AU16" s="81">
        <f>'Fixed data'!$G$8*AU32/1000000</f>
        <v>-4.499241974778073</v>
      </c>
      <c r="AV16" s="81">
        <f>'Fixed data'!$G$8*AV32/1000000</f>
        <v>-4.499241974778073</v>
      </c>
      <c r="AW16" s="81">
        <f>'Fixed data'!$G$8*AW32/1000000</f>
        <v>-4.499241974778073</v>
      </c>
      <c r="AX16" s="81">
        <f>'Fixed data'!$G$8*AX32/1000000</f>
        <v>0</v>
      </c>
      <c r="AY16" s="81">
        <f>'Fixed data'!$G$8*AY32/1000000</f>
        <v>0</v>
      </c>
      <c r="AZ16" s="81">
        <f>'Fixed data'!$G$8*AZ32/1000000</f>
        <v>0</v>
      </c>
      <c r="BA16" s="81">
        <f>'Fixed data'!$G$8*BA32/1000000</f>
        <v>0</v>
      </c>
      <c r="BB16" s="81">
        <f>'Fixed data'!$G$8*BB32/1000000</f>
        <v>0</v>
      </c>
      <c r="BC16" s="81">
        <f>'Fixed data'!$G$8*BC32/1000000</f>
        <v>0</v>
      </c>
      <c r="BD16" s="81">
        <f>'Fixed data'!$G$8*BD32/1000000</f>
        <v>0</v>
      </c>
      <c r="BP16" s="22" t="s">
        <v>378</v>
      </c>
    </row>
    <row r="17" spans="1:68" ht="15" customHeight="1" x14ac:dyDescent="0.3">
      <c r="A17" s="170"/>
      <c r="B17" s="4" t="s">
        <v>202</v>
      </c>
      <c r="D17" s="9" t="s">
        <v>40</v>
      </c>
      <c r="E17" s="34">
        <f>E33*'Fixed data'!H$5/1000000</f>
        <v>-1.2380246229860858E-3</v>
      </c>
      <c r="F17" s="34">
        <f>F33*'Fixed data'!I$5/1000000</f>
        <v>-1.385640099244258E-3</v>
      </c>
      <c r="G17" s="34">
        <f>G33*'Fixed data'!J$5/1000000</f>
        <v>-1.54190337160982E-3</v>
      </c>
      <c r="H17" s="34">
        <f>H33*'Fixed data'!K$5/1000000</f>
        <v>-1.7069792596482601E-3</v>
      </c>
      <c r="I17" s="34">
        <f>I33*'Fixed data'!L$5/1000000</f>
        <v>-1.8951320194088221E-3</v>
      </c>
      <c r="J17" s="34">
        <f>J33*'Fixed data'!M$5/1000000</f>
        <v>-3.5153442051871452E-3</v>
      </c>
      <c r="K17" s="34">
        <f>K33*'Fixed data'!N$5/1000000</f>
        <v>-5.2404307340785704E-3</v>
      </c>
      <c r="L17" s="34">
        <f>L33*'Fixed data'!O$5/1000000</f>
        <v>-7.0633245602578845E-3</v>
      </c>
      <c r="M17" s="34">
        <f>M33*'Fixed data'!P$5/1000000</f>
        <v>-9.0100662785303591E-3</v>
      </c>
      <c r="N17" s="34">
        <f>N33*'Fixed data'!Q$5/1000000</f>
        <v>-1.1028304921810726E-2</v>
      </c>
      <c r="O17" s="34">
        <f>O33*'Fixed data'!R$5/1000000</f>
        <v>-1.3106735003127817E-2</v>
      </c>
      <c r="P17" s="34">
        <f>P33*'Fixed data'!S$5/1000000</f>
        <v>-1.5235453924088272E-2</v>
      </c>
      <c r="Q17" s="34">
        <f>Q33*'Fixed data'!T$5/1000000</f>
        <v>-1.7391965680359587E-2</v>
      </c>
      <c r="R17" s="34">
        <f>R33*'Fixed data'!U$5/1000000</f>
        <v>-1.9560461577089388E-2</v>
      </c>
      <c r="S17" s="34">
        <f>S33*'Fixed data'!V$5/1000000</f>
        <v>-2.1734374414794012E-2</v>
      </c>
      <c r="T17" s="34">
        <f>T33*'Fixed data'!W$5/1000000</f>
        <v>-2.3499066174826277E-2</v>
      </c>
      <c r="U17" s="34">
        <f>U33*'Fixed data'!X$5/1000000</f>
        <v>-2.574417284333378E-2</v>
      </c>
      <c r="V17" s="34">
        <f>V33*'Fixed data'!Y$5/1000000</f>
        <v>-2.7967505739712514E-2</v>
      </c>
      <c r="W17" s="34">
        <f>W33*'Fixed data'!Z$5/1000000</f>
        <v>-3.0176682738571811E-2</v>
      </c>
      <c r="X17" s="34">
        <f>X33*'Fixed data'!AA$5/1000000</f>
        <v>-3.2363590656002583E-2</v>
      </c>
      <c r="Y17" s="34">
        <f>Y33*'Fixed data'!AB$5/1000000</f>
        <v>-3.4520607372096106E-2</v>
      </c>
      <c r="Z17" s="34">
        <f>Z33*'Fixed data'!AC$5/1000000</f>
        <v>-3.6369547776734922E-2</v>
      </c>
      <c r="AA17" s="34">
        <f>AA33*'Fixed data'!AD$5/1000000</f>
        <v>-3.850392162283589E-2</v>
      </c>
      <c r="AB17" s="34">
        <f>AB33*'Fixed data'!AE$5/1000000</f>
        <v>-4.0632214867352127E-2</v>
      </c>
      <c r="AC17" s="34">
        <f>AC33*'Fixed data'!AF$5/1000000</f>
        <v>-4.2738473212165951E-2</v>
      </c>
      <c r="AD17" s="34">
        <f>AD33*'Fixed data'!AG$5/1000000</f>
        <v>-4.4835784010872994E-2</v>
      </c>
      <c r="AE17" s="34">
        <f>AE33*'Fixed data'!AH$5/1000000</f>
        <v>-4.692812059804706E-2</v>
      </c>
      <c r="AF17" s="34">
        <f>AF33*'Fixed data'!AI$5/1000000</f>
        <v>-4.902045718522114E-2</v>
      </c>
      <c r="AG17" s="34">
        <f>AG33*'Fixed data'!AJ$5/1000000</f>
        <v>-5.1112793772395207E-2</v>
      </c>
      <c r="AH17" s="34">
        <f>AH33*'Fixed data'!AK$5/1000000</f>
        <v>-5.320513035956928E-2</v>
      </c>
      <c r="AI17" s="34">
        <f>AI33*'Fixed data'!AL$5/1000000</f>
        <v>-5.4998561720004197E-2</v>
      </c>
      <c r="AJ17" s="34">
        <f>AJ33*'Fixed data'!AM$5/1000000</f>
        <v>-5.709089830717827E-2</v>
      </c>
      <c r="AK17" s="34">
        <f>AK33*'Fixed data'!AN$5/1000000</f>
        <v>-5.9183234894352336E-2</v>
      </c>
      <c r="AL17" s="34">
        <f>AL33*'Fixed data'!AO$5/1000000</f>
        <v>-6.1275571481526424E-2</v>
      </c>
      <c r="AM17" s="34">
        <f>AM33*'Fixed data'!AP$5/1000000</f>
        <v>-6.336790806870049E-2</v>
      </c>
      <c r="AN17" s="34">
        <f>AN33*'Fixed data'!AQ$5/1000000</f>
        <v>-6.5759149882613707E-2</v>
      </c>
      <c r="AO17" s="34">
        <f>AO33*'Fixed data'!AR$5/1000000</f>
        <v>-6.7851486469787795E-2</v>
      </c>
      <c r="AP17" s="34">
        <f>AP33*'Fixed data'!AS$5/1000000</f>
        <v>-6.9943823056961854E-2</v>
      </c>
      <c r="AQ17" s="34">
        <f>AQ33*'Fixed data'!AT$5/1000000</f>
        <v>-7.2036159644135928E-2</v>
      </c>
      <c r="AR17" s="34">
        <f>AR33*'Fixed data'!AU$5/1000000</f>
        <v>-7.4128496231310001E-2</v>
      </c>
      <c r="AS17" s="34">
        <f>AS33*'Fixed data'!AV$5/1000000</f>
        <v>-7.6519738045223232E-2</v>
      </c>
      <c r="AT17" s="34">
        <f>AT33*'Fixed data'!AW$5/1000000</f>
        <v>-7.8313169405658148E-2</v>
      </c>
      <c r="AU17" s="34">
        <f>AU33*'Fixed data'!AX$5/1000000</f>
        <v>-8.0405505992832235E-2</v>
      </c>
      <c r="AV17" s="34">
        <f>AV33*'Fixed data'!AY$5/1000000</f>
        <v>-8.2497842580006295E-2</v>
      </c>
      <c r="AW17" s="34">
        <f>AW33*'Fixed data'!AZ$5/1000000</f>
        <v>-8.4291273940441211E-2</v>
      </c>
      <c r="AX17" s="34">
        <f>AX33*'Fixed data'!BA$5/1000000</f>
        <v>0</v>
      </c>
      <c r="AY17" s="34">
        <f>AY33*'Fixed data'!BB$5/1000000</f>
        <v>0</v>
      </c>
      <c r="AZ17" s="34">
        <f>AZ33*'Fixed data'!BC$5/1000000</f>
        <v>0</v>
      </c>
      <c r="BA17" s="34">
        <f>BA33*'Fixed data'!BD$5/1000000</f>
        <v>0</v>
      </c>
      <c r="BB17" s="34">
        <f>BB33*'Fixed data'!BE$5/1000000</f>
        <v>0</v>
      </c>
      <c r="BC17" s="34">
        <f>BC33*'Fixed data'!BF$5/1000000</f>
        <v>0</v>
      </c>
      <c r="BD17" s="34">
        <f>BD33*'Fixed data'!BG$5/1000000</f>
        <v>0</v>
      </c>
      <c r="BP17" s="22" t="s">
        <v>379</v>
      </c>
    </row>
    <row r="18" spans="1:68" ht="15" customHeight="1" x14ac:dyDescent="0.3">
      <c r="A18" s="170"/>
      <c r="B18" s="9" t="s">
        <v>69</v>
      </c>
      <c r="C18" s="9"/>
      <c r="D18" s="4" t="s">
        <v>40</v>
      </c>
      <c r="E18" s="34">
        <f>E34*'Fixed data'!$G$9</f>
        <v>-4.1114774431321818E-2</v>
      </c>
      <c r="F18" s="34">
        <f>F34*'Fixed data'!$G$9</f>
        <v>-4.3813585460459978E-2</v>
      </c>
      <c r="G18" s="34">
        <f>G34*'Fixed data'!$G$9</f>
        <v>-4.5850039724932165E-2</v>
      </c>
      <c r="H18" s="34">
        <f>H34*'Fixed data'!$G$9</f>
        <v>-4.7724744578583757E-2</v>
      </c>
      <c r="I18" s="34">
        <f>I34*'Fixed data'!$G$9</f>
        <v>-4.9763019021041403E-2</v>
      </c>
      <c r="J18" s="34">
        <f>J34*'Fixed data'!$G$9</f>
        <v>-5.1717786123925344E-2</v>
      </c>
      <c r="K18" s="34">
        <f>K34*'Fixed data'!$G$9</f>
        <v>-5.354993811402424E-2</v>
      </c>
      <c r="L18" s="34">
        <f>L34*'Fixed data'!$G$9</f>
        <v>-5.5290267140012006E-2</v>
      </c>
      <c r="M18" s="34">
        <f>M34*'Fixed data'!$G$9</f>
        <v>-5.7156906849256617E-2</v>
      </c>
      <c r="N18" s="34">
        <f>N34*'Fixed data'!$G$9</f>
        <v>-5.8809445154884205E-2</v>
      </c>
      <c r="O18" s="34">
        <f>O34*'Fixed data'!$G$9</f>
        <v>-6.0285424307355603E-2</v>
      </c>
      <c r="P18" s="34">
        <f>P34*'Fixed data'!$G$9</f>
        <v>-6.1608058893081317E-2</v>
      </c>
      <c r="Q18" s="34">
        <f>Q34*'Fixed data'!$G$9</f>
        <v>-6.2746349700859058E-2</v>
      </c>
      <c r="R18" s="34">
        <f>R34*'Fixed data'!$G$9</f>
        <v>-6.3703326605358754E-2</v>
      </c>
      <c r="S18" s="34">
        <f>S34*'Fixed data'!$G$9</f>
        <v>-6.4507543350154892E-2</v>
      </c>
      <c r="T18" s="34">
        <f>T34*'Fixed data'!$G$9</f>
        <v>-6.5140945013801285E-2</v>
      </c>
      <c r="U18" s="34">
        <f>U34*'Fixed data'!$G$9</f>
        <v>-6.568915033003897E-2</v>
      </c>
      <c r="V18" s="34">
        <f>V34*'Fixed data'!$G$9</f>
        <v>-6.6103973899574522E-2</v>
      </c>
      <c r="W18" s="34">
        <f>W34*'Fixed data'!$G$9</f>
        <v>-6.6429976359039425E-2</v>
      </c>
      <c r="X18" s="34">
        <f>X34*'Fixed data'!$G$9</f>
        <v>-6.666784658878129E-2</v>
      </c>
      <c r="Y18" s="34">
        <f>Y34*'Fixed data'!$G$9</f>
        <v>-6.6819295318340882E-2</v>
      </c>
      <c r="Z18" s="34">
        <f>Z34*'Fixed data'!$G$9</f>
        <v>-6.6935300036333148E-2</v>
      </c>
      <c r="AA18" s="34">
        <f>AA34*'Fixed data'!$G$9</f>
        <v>-6.7017675870465157E-2</v>
      </c>
      <c r="AB18" s="34">
        <f>AB34*'Fixed data'!$G$9</f>
        <v>-6.7081547527258922E-2</v>
      </c>
      <c r="AC18" s="34">
        <f>AC34*'Fixed data'!$G$9</f>
        <v>-6.7104763330031347E-2</v>
      </c>
      <c r="AD18" s="34">
        <f>AD34*'Fixed data'!$G$9</f>
        <v>-6.7112494665826875E-2</v>
      </c>
      <c r="AE18" s="34">
        <f>AE34*'Fixed data'!$G$9</f>
        <v>-6.7112494665826875E-2</v>
      </c>
      <c r="AF18" s="34">
        <f>AF34*'Fixed data'!$G$9</f>
        <v>-6.7112494665826875E-2</v>
      </c>
      <c r="AG18" s="34">
        <f>AG34*'Fixed data'!$G$9</f>
        <v>-6.7112494665826875E-2</v>
      </c>
      <c r="AH18" s="34">
        <f>AH34*'Fixed data'!$G$9</f>
        <v>-6.7112494665826875E-2</v>
      </c>
      <c r="AI18" s="34">
        <f>AI34*'Fixed data'!$G$9</f>
        <v>-6.7112494665826875E-2</v>
      </c>
      <c r="AJ18" s="34">
        <f>AJ34*'Fixed data'!$G$9</f>
        <v>-6.7112494665826875E-2</v>
      </c>
      <c r="AK18" s="34">
        <f>AK34*'Fixed data'!$G$9</f>
        <v>-6.7112494665826875E-2</v>
      </c>
      <c r="AL18" s="34">
        <f>AL34*'Fixed data'!$G$9</f>
        <v>-6.7112494665826875E-2</v>
      </c>
      <c r="AM18" s="34">
        <f>AM34*'Fixed data'!$G$9</f>
        <v>-6.7112494665826875E-2</v>
      </c>
      <c r="AN18" s="34">
        <f>AN34*'Fixed data'!$G$9</f>
        <v>-6.7112494665826875E-2</v>
      </c>
      <c r="AO18" s="34">
        <f>AO34*'Fixed data'!$G$9</f>
        <v>-6.7112494665826875E-2</v>
      </c>
      <c r="AP18" s="34">
        <f>AP34*'Fixed data'!$G$9</f>
        <v>-6.7112494665826875E-2</v>
      </c>
      <c r="AQ18" s="34">
        <f>AQ34*'Fixed data'!$G$9</f>
        <v>-6.7112494665826875E-2</v>
      </c>
      <c r="AR18" s="34">
        <f>AR34*'Fixed data'!$G$9</f>
        <v>-6.7112494665826875E-2</v>
      </c>
      <c r="AS18" s="34">
        <f>AS34*'Fixed data'!$G$9</f>
        <v>-6.7112494665826875E-2</v>
      </c>
      <c r="AT18" s="34">
        <f>AT34*'Fixed data'!$G$9</f>
        <v>-6.7112494665826875E-2</v>
      </c>
      <c r="AU18" s="34">
        <f>AU34*'Fixed data'!$G$9</f>
        <v>-6.7112494665826875E-2</v>
      </c>
      <c r="AV18" s="34">
        <f>AV34*'Fixed data'!$G$9</f>
        <v>-6.7112494665826875E-2</v>
      </c>
      <c r="AW18" s="34">
        <f>AW34*'Fixed data'!$G$9</f>
        <v>-6.7112494665826875E-2</v>
      </c>
      <c r="AX18" s="34">
        <f>AX34*'Fixed data'!$G$9</f>
        <v>0</v>
      </c>
      <c r="AY18" s="34">
        <f>AY34*'Fixed data'!$G$9</f>
        <v>0</v>
      </c>
      <c r="AZ18" s="34">
        <f>AZ34*'Fixed data'!$G$9</f>
        <v>0</v>
      </c>
      <c r="BA18" s="34">
        <f>BA34*'Fixed data'!$G$9</f>
        <v>0</v>
      </c>
      <c r="BB18" s="34">
        <f>BB34*'Fixed data'!$G$9</f>
        <v>0</v>
      </c>
      <c r="BC18" s="34">
        <f>BC34*'Fixed data'!$G$9</f>
        <v>0</v>
      </c>
      <c r="BD18" s="34">
        <f>BD34*'Fixed data'!$G$9</f>
        <v>0</v>
      </c>
      <c r="BP18" s="22" t="s">
        <v>380</v>
      </c>
    </row>
    <row r="19" spans="1:68" ht="15" customHeight="1" x14ac:dyDescent="0.3">
      <c r="A19" s="170"/>
      <c r="B19" s="9" t="s">
        <v>70</v>
      </c>
      <c r="C19" s="9"/>
      <c r="D19" s="4" t="s">
        <v>40</v>
      </c>
      <c r="E19" s="34">
        <f>E35*'Fixed data'!$G$10</f>
        <v>-1.2430722103407061E-2</v>
      </c>
      <c r="F19" s="34">
        <f>F35*'Fixed data'!$G$10</f>
        <v>-1.3246744118011591E-2</v>
      </c>
      <c r="G19" s="34">
        <f>G35*'Fixed data'!$G$10</f>
        <v>-1.3862577868915864E-2</v>
      </c>
      <c r="H19" s="34">
        <f>H35*'Fixed data'!$G$10</f>
        <v>-1.4429529131586615E-2</v>
      </c>
      <c r="I19" s="34">
        <f>I35*'Fixed data'!$G$10</f>
        <v>-1.504597668162271E-2</v>
      </c>
      <c r="J19" s="34">
        <f>J35*'Fixed data'!$G$10</f>
        <v>-1.5637194790589594E-2</v>
      </c>
      <c r="K19" s="34">
        <f>K35*'Fixed data'!$G$10</f>
        <v>-1.6191372343570581E-2</v>
      </c>
      <c r="L19" s="34">
        <f>L35*'Fixed data'!$G$10</f>
        <v>-1.6717818029534162E-2</v>
      </c>
      <c r="M19" s="34">
        <f>M35*'Fixed data'!$G$10</f>
        <v>-1.7282563707589516E-2</v>
      </c>
      <c r="N19" s="34">
        <f>N35*'Fixed data'!$G$10</f>
        <v>-1.778262755838271E-2</v>
      </c>
      <c r="O19" s="34">
        <f>O35*'Fixed data'!$G$10</f>
        <v>-1.8229327129853704E-2</v>
      </c>
      <c r="P19" s="34">
        <f>P35*'Fixed data'!$G$10</f>
        <v>-1.862967157603479E-2</v>
      </c>
      <c r="Q19" s="34">
        <f>Q35*'Fixed data'!$G$10</f>
        <v>-1.8974254257462003E-2</v>
      </c>
      <c r="R19" s="34">
        <f>R35*'Fixed data'!$G$10</f>
        <v>-1.9263997402691645E-2</v>
      </c>
      <c r="S19" s="34">
        <f>S35*'Fixed data'!$G$10</f>
        <v>-1.9507530918078837E-2</v>
      </c>
      <c r="T19" s="34">
        <f>T35*'Fixed data'!$G$10</f>
        <v>-1.9699315883427916E-2</v>
      </c>
      <c r="U19" s="34">
        <f>U35*'Fixed data'!$G$10</f>
        <v>-1.9865290831115472E-2</v>
      </c>
      <c r="V19" s="34">
        <f>V35*'Fixed data'!$G$10</f>
        <v>-1.9990939814114088E-2</v>
      </c>
      <c r="W19" s="34">
        <f>W35*'Fixed data'!$G$10</f>
        <v>-2.0089682632802201E-2</v>
      </c>
      <c r="X19" s="34">
        <f>X35*'Fixed data'!$G$10</f>
        <v>-2.0161669447522835E-2</v>
      </c>
      <c r="Y19" s="34">
        <f>Y35*'Fixed data'!$G$10</f>
        <v>-2.0207456094558065E-2</v>
      </c>
      <c r="Z19" s="34">
        <f>Z35*'Fixed data'!$G$10</f>
        <v>-2.0242521070923166E-2</v>
      </c>
      <c r="AA19" s="34">
        <f>AA35*'Fixed data'!$G$10</f>
        <v>-2.0267419929267033E-2</v>
      </c>
      <c r="AB19" s="34">
        <f>AB35*'Fixed data'!$G$10</f>
        <v>-2.028672541331145E-2</v>
      </c>
      <c r="AC19" s="34">
        <f>AC35*'Fixed data'!$G$10</f>
        <v>-2.0293742228856149E-2</v>
      </c>
      <c r="AD19" s="34">
        <f>AD35*'Fixed data'!$G$10</f>
        <v>-2.0296078723563662E-2</v>
      </c>
      <c r="AE19" s="34">
        <f>AE35*'Fixed data'!$G$10</f>
        <v>-2.0296078723563662E-2</v>
      </c>
      <c r="AF19" s="34">
        <f>AF35*'Fixed data'!$G$10</f>
        <v>-2.0296078723563662E-2</v>
      </c>
      <c r="AG19" s="34">
        <f>AG35*'Fixed data'!$G$10</f>
        <v>-2.0296078723563662E-2</v>
      </c>
      <c r="AH19" s="34">
        <f>AH35*'Fixed data'!$G$10</f>
        <v>-2.0296078723563662E-2</v>
      </c>
      <c r="AI19" s="34">
        <f>AI35*'Fixed data'!$G$10</f>
        <v>-2.0296078723563662E-2</v>
      </c>
      <c r="AJ19" s="34">
        <f>AJ35*'Fixed data'!$G$10</f>
        <v>-2.0296078723563662E-2</v>
      </c>
      <c r="AK19" s="34">
        <f>AK35*'Fixed data'!$G$10</f>
        <v>-2.0296078723563662E-2</v>
      </c>
      <c r="AL19" s="34">
        <f>AL35*'Fixed data'!$G$10</f>
        <v>-2.0296078723563662E-2</v>
      </c>
      <c r="AM19" s="34">
        <f>AM35*'Fixed data'!$G$10</f>
        <v>-2.0296078723563662E-2</v>
      </c>
      <c r="AN19" s="34">
        <f>AN35*'Fixed data'!$G$10</f>
        <v>-2.0296078723563662E-2</v>
      </c>
      <c r="AO19" s="34">
        <f>AO35*'Fixed data'!$G$10</f>
        <v>-2.0296078723563662E-2</v>
      </c>
      <c r="AP19" s="34">
        <f>AP35*'Fixed data'!$G$10</f>
        <v>-2.0296078723563662E-2</v>
      </c>
      <c r="AQ19" s="34">
        <f>AQ35*'Fixed data'!$G$10</f>
        <v>-2.0296078723563662E-2</v>
      </c>
      <c r="AR19" s="34">
        <f>AR35*'Fixed data'!$G$10</f>
        <v>-2.0296078723563662E-2</v>
      </c>
      <c r="AS19" s="34">
        <f>AS35*'Fixed data'!$G$10</f>
        <v>-2.0296078723563662E-2</v>
      </c>
      <c r="AT19" s="34">
        <f>AT35*'Fixed data'!$G$10</f>
        <v>-2.0296078723563662E-2</v>
      </c>
      <c r="AU19" s="34">
        <f>AU35*'Fixed data'!$G$10</f>
        <v>-2.0296078723563662E-2</v>
      </c>
      <c r="AV19" s="34">
        <f>AV35*'Fixed data'!$G$10</f>
        <v>-2.0296078723563662E-2</v>
      </c>
      <c r="AW19" s="34">
        <f>AW35*'Fixed data'!$G$10</f>
        <v>-2.0296078723563662E-2</v>
      </c>
      <c r="AX19" s="34">
        <f>AX35*'Fixed data'!$G$10</f>
        <v>0</v>
      </c>
      <c r="AY19" s="34">
        <f>AY35*'Fixed data'!$G$10</f>
        <v>0</v>
      </c>
      <c r="AZ19" s="34">
        <f>AZ35*'Fixed data'!$G$10</f>
        <v>0</v>
      </c>
      <c r="BA19" s="34">
        <f>BA35*'Fixed data'!$G$10</f>
        <v>0</v>
      </c>
      <c r="BB19" s="34">
        <f>BB35*'Fixed data'!$G$10</f>
        <v>0</v>
      </c>
      <c r="BC19" s="34">
        <f>BC35*'Fixed data'!$G$10</f>
        <v>0</v>
      </c>
      <c r="BD19" s="34">
        <f>BD35*'Fixed data'!$G$10</f>
        <v>0</v>
      </c>
      <c r="BP19" s="22" t="s">
        <v>381</v>
      </c>
    </row>
    <row r="20" spans="1:68" ht="15" customHeight="1" x14ac:dyDescent="0.3">
      <c r="A20" s="170"/>
      <c r="B20" s="4" t="s">
        <v>83</v>
      </c>
      <c r="D20" s="9" t="s">
        <v>40</v>
      </c>
      <c r="E20" s="34">
        <f>'Fixed data'!$G$11*E36/1000000</f>
        <v>0</v>
      </c>
      <c r="F20" s="34">
        <f>'Fixed data'!$G$11*F36/1000000</f>
        <v>0</v>
      </c>
      <c r="G20" s="34">
        <f>'Fixed data'!$G$11*G36/1000000</f>
        <v>0</v>
      </c>
      <c r="H20" s="34">
        <f>'Fixed data'!$G$11*H36/1000000</f>
        <v>0</v>
      </c>
      <c r="I20" s="34">
        <f>'Fixed data'!$G$11*I36/1000000</f>
        <v>0</v>
      </c>
      <c r="J20" s="34">
        <f>'Fixed data'!$G$11*J36/1000000</f>
        <v>0</v>
      </c>
      <c r="K20" s="34">
        <f>'Fixed data'!$G$11*K36/1000000</f>
        <v>0</v>
      </c>
      <c r="L20" s="34">
        <f>'Fixed data'!$G$11*L36/1000000</f>
        <v>0</v>
      </c>
      <c r="M20" s="34">
        <f>'Fixed data'!$G$11*M36/1000000</f>
        <v>0</v>
      </c>
      <c r="N20" s="34">
        <f>'Fixed data'!$G$11*N36/1000000</f>
        <v>0</v>
      </c>
      <c r="O20" s="34">
        <f>'Fixed data'!$G$11*O36/1000000</f>
        <v>0</v>
      </c>
      <c r="P20" s="34">
        <f>'Fixed data'!$G$11*P36/1000000</f>
        <v>0</v>
      </c>
      <c r="Q20" s="34">
        <f>'Fixed data'!$G$11*Q36/1000000</f>
        <v>0</v>
      </c>
      <c r="R20" s="34">
        <f>'Fixed data'!$G$11*R36/1000000</f>
        <v>0</v>
      </c>
      <c r="S20" s="34">
        <f>'Fixed data'!$G$11*S36/1000000</f>
        <v>0</v>
      </c>
      <c r="T20" s="34">
        <f>'Fixed data'!$G$11*T36/1000000</f>
        <v>0</v>
      </c>
      <c r="U20" s="34">
        <f>'Fixed data'!$G$11*U36/1000000</f>
        <v>0</v>
      </c>
      <c r="V20" s="34">
        <f>'Fixed data'!$G$11*V36/1000000</f>
        <v>0</v>
      </c>
      <c r="W20" s="34">
        <f>'Fixed data'!$G$11*W36/1000000</f>
        <v>0</v>
      </c>
      <c r="X20" s="34">
        <f>'Fixed data'!$G$11*X36/1000000</f>
        <v>0</v>
      </c>
      <c r="Y20" s="34">
        <f>'Fixed data'!$G$11*Y36/1000000</f>
        <v>0</v>
      </c>
      <c r="Z20" s="34">
        <f>'Fixed data'!$G$11*Z36/1000000</f>
        <v>0</v>
      </c>
      <c r="AA20" s="34">
        <f>'Fixed data'!$G$11*AA36/1000000</f>
        <v>0</v>
      </c>
      <c r="AB20" s="34">
        <f>'Fixed data'!$G$11*AB36/1000000</f>
        <v>0</v>
      </c>
      <c r="AC20" s="34">
        <f>'Fixed data'!$G$11*AC36/1000000</f>
        <v>0</v>
      </c>
      <c r="AD20" s="34">
        <f>'Fixed data'!$G$11*AD36/1000000</f>
        <v>0</v>
      </c>
      <c r="AE20" s="34">
        <f>'Fixed data'!$G$11*AE36/1000000</f>
        <v>0</v>
      </c>
      <c r="AF20" s="34">
        <f>'Fixed data'!$G$11*AF36/1000000</f>
        <v>0</v>
      </c>
      <c r="AG20" s="34">
        <f>'Fixed data'!$G$11*AG36/1000000</f>
        <v>0</v>
      </c>
      <c r="AH20" s="34">
        <f>'Fixed data'!$G$11*AH36/1000000</f>
        <v>0</v>
      </c>
      <c r="AI20" s="34">
        <f>'Fixed data'!$G$11*AI36/1000000</f>
        <v>0</v>
      </c>
      <c r="AJ20" s="34">
        <f>'Fixed data'!$G$11*AJ36/1000000</f>
        <v>0</v>
      </c>
      <c r="AK20" s="34">
        <f>'Fixed data'!$G$11*AK36/1000000</f>
        <v>0</v>
      </c>
      <c r="AL20" s="34">
        <f>'Fixed data'!$G$11*AL36/1000000</f>
        <v>0</v>
      </c>
      <c r="AM20" s="34">
        <f>'Fixed data'!$G$11*AM36/1000000</f>
        <v>0</v>
      </c>
      <c r="AN20" s="34">
        <f>'Fixed data'!$G$11*AN36/1000000</f>
        <v>0</v>
      </c>
      <c r="AO20" s="34">
        <f>'Fixed data'!$G$11*AO36/1000000</f>
        <v>0</v>
      </c>
      <c r="AP20" s="34">
        <f>'Fixed data'!$G$11*AP36/1000000</f>
        <v>0</v>
      </c>
      <c r="AQ20" s="34">
        <f>'Fixed data'!$G$11*AQ36/1000000</f>
        <v>0</v>
      </c>
      <c r="AR20" s="34">
        <f>'Fixed data'!$G$11*AR36/1000000</f>
        <v>0</v>
      </c>
      <c r="AS20" s="34">
        <f>'Fixed data'!$G$11*AS36/1000000</f>
        <v>0</v>
      </c>
      <c r="AT20" s="34">
        <f>'Fixed data'!$G$11*AT36/1000000</f>
        <v>0</v>
      </c>
      <c r="AU20" s="34">
        <f>'Fixed data'!$G$11*AU36/1000000</f>
        <v>0</v>
      </c>
      <c r="AV20" s="34">
        <f>'Fixed data'!$G$11*AV36/1000000</f>
        <v>0</v>
      </c>
      <c r="AW20" s="34">
        <f>'Fixed data'!$G$11*AW36/1000000</f>
        <v>0</v>
      </c>
      <c r="AX20" s="34">
        <f>'Fixed data'!$G$11*AX36/1000000</f>
        <v>0</v>
      </c>
      <c r="AY20" s="34">
        <f>'Fixed data'!$G$11*AY36/1000000</f>
        <v>0</v>
      </c>
      <c r="AZ20" s="34">
        <f>'Fixed data'!$G$11*AZ36/1000000</f>
        <v>0</v>
      </c>
      <c r="BA20" s="34">
        <f>'Fixed data'!$G$11*BA36/1000000</f>
        <v>0</v>
      </c>
      <c r="BB20" s="34">
        <f>'Fixed data'!$G$11*BB36/1000000</f>
        <v>0</v>
      </c>
      <c r="BC20" s="34">
        <f>'Fixed data'!$G$11*BC36/1000000</f>
        <v>0</v>
      </c>
      <c r="BD20" s="34">
        <f>'Fixed data'!$G$11*BD36/1000000</f>
        <v>0</v>
      </c>
      <c r="BP20" s="22" t="s">
        <v>382</v>
      </c>
    </row>
    <row r="21" spans="1:68" ht="15" customHeight="1" x14ac:dyDescent="0.3">
      <c r="A21" s="170"/>
      <c r="B21" s="9" t="s">
        <v>37</v>
      </c>
      <c r="C21" s="9"/>
      <c r="D21" s="9" t="s">
        <v>40</v>
      </c>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c r="BP21" s="22" t="s">
        <v>383</v>
      </c>
    </row>
    <row r="22" spans="1:68" ht="15" customHeight="1" x14ac:dyDescent="0.3">
      <c r="A22" s="170"/>
      <c r="B22" s="9" t="s">
        <v>38</v>
      </c>
      <c r="C22" s="9"/>
      <c r="D22" s="9" t="s">
        <v>40</v>
      </c>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c r="BP22" s="22" t="s">
        <v>384</v>
      </c>
    </row>
    <row r="23" spans="1:68" ht="15" customHeight="1" x14ac:dyDescent="0.3">
      <c r="A23" s="170"/>
      <c r="B23" s="9" t="s">
        <v>210</v>
      </c>
      <c r="C23" s="9"/>
      <c r="D23" s="9" t="s">
        <v>40</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c r="BP23" s="22" t="s">
        <v>385</v>
      </c>
    </row>
    <row r="24" spans="1:68" ht="15.75" customHeight="1" thickBot="1" x14ac:dyDescent="0.35">
      <c r="A24" s="171"/>
      <c r="B24" s="13" t="s">
        <v>100</v>
      </c>
      <c r="C24" s="13"/>
      <c r="D24" s="13" t="s">
        <v>40</v>
      </c>
      <c r="E24" s="53">
        <f>SUM(E13:E23)</f>
        <v>-7.7295732688718237</v>
      </c>
      <c r="F24" s="53">
        <f t="shared" ref="F24:BD24" si="1">SUM(F13:F23)</f>
        <v>-8.2412108410549028</v>
      </c>
      <c r="G24" s="53">
        <f t="shared" si="1"/>
        <v>-8.6263432059009304</v>
      </c>
      <c r="H24" s="53">
        <f t="shared" si="1"/>
        <v>-8.9799962971859983</v>
      </c>
      <c r="I24" s="53">
        <f t="shared" si="1"/>
        <v>-9.3643943430028358</v>
      </c>
      <c r="J24" s="53">
        <f t="shared" si="1"/>
        <v>-9.7339319052166875</v>
      </c>
      <c r="K24" s="53">
        <f t="shared" si="1"/>
        <v>-10.080165630506185</v>
      </c>
      <c r="L24" s="53">
        <f t="shared" si="1"/>
        <v>-10.40857396063249</v>
      </c>
      <c r="M24" s="53">
        <f t="shared" si="1"/>
        <v>-10.764029117740153</v>
      </c>
      <c r="N24" s="53">
        <f t="shared" si="1"/>
        <v>-11.078956933423608</v>
      </c>
      <c r="O24" s="53">
        <f t="shared" si="1"/>
        <v>-11.359077211388776</v>
      </c>
      <c r="P24" s="53">
        <f t="shared" si="1"/>
        <v>-11.609622366406962</v>
      </c>
      <c r="Q24" s="53">
        <f t="shared" si="1"/>
        <v>-11.825610944078944</v>
      </c>
      <c r="R24" s="53">
        <f t="shared" si="1"/>
        <v>-12.006848840333847</v>
      </c>
      <c r="S24" s="53">
        <f t="shared" si="1"/>
        <v>-12.158618372162294</v>
      </c>
      <c r="T24" s="53">
        <f t="shared" si="1"/>
        <v>-12.275758513254655</v>
      </c>
      <c r="U24" s="53">
        <f t="shared" si="1"/>
        <v>-12.377108501209062</v>
      </c>
      <c r="V24" s="53">
        <f t="shared" si="1"/>
        <v>-12.452318157330776</v>
      </c>
      <c r="W24" s="53">
        <f t="shared" si="1"/>
        <v>-12.51148705935821</v>
      </c>
      <c r="X24" s="53">
        <f t="shared" si="1"/>
        <v>-12.554744848372337</v>
      </c>
      <c r="Y24" s="53">
        <f t="shared" si="1"/>
        <v>-12.582093433769851</v>
      </c>
      <c r="Z24" s="53">
        <f t="shared" si="1"/>
        <v>-12.602584735778176</v>
      </c>
      <c r="AA24" s="53">
        <f t="shared" si="1"/>
        <v>-12.61804539263802</v>
      </c>
      <c r="AB24" s="53">
        <f t="shared" si="1"/>
        <v>-12.630458308003305</v>
      </c>
      <c r="AC24" s="53">
        <f t="shared" si="1"/>
        <v>-12.636463345594104</v>
      </c>
      <c r="AD24" s="53">
        <f t="shared" si="1"/>
        <v>-12.639991550373958</v>
      </c>
      <c r="AE24" s="53">
        <f t="shared" si="1"/>
        <v>-12.642083886961132</v>
      </c>
      <c r="AF24" s="53">
        <f t="shared" si="1"/>
        <v>-12.644176223548307</v>
      </c>
      <c r="AG24" s="53">
        <f t="shared" si="1"/>
        <v>-12.64626856013548</v>
      </c>
      <c r="AH24" s="53">
        <f t="shared" si="1"/>
        <v>-12.648360896722654</v>
      </c>
      <c r="AI24" s="53">
        <f t="shared" si="1"/>
        <v>-12.65015432808309</v>
      </c>
      <c r="AJ24" s="53">
        <f t="shared" si="1"/>
        <v>-12.652246664670264</v>
      </c>
      <c r="AK24" s="53">
        <f t="shared" si="1"/>
        <v>-12.654339001257437</v>
      </c>
      <c r="AL24" s="53">
        <f t="shared" si="1"/>
        <v>-12.656431337844612</v>
      </c>
      <c r="AM24" s="53">
        <f t="shared" si="1"/>
        <v>-12.658523674431786</v>
      </c>
      <c r="AN24" s="53">
        <f t="shared" si="1"/>
        <v>-12.660914916245698</v>
      </c>
      <c r="AO24" s="53">
        <f t="shared" si="1"/>
        <v>-12.663007252832873</v>
      </c>
      <c r="AP24" s="53">
        <f t="shared" si="1"/>
        <v>-12.665099589420047</v>
      </c>
      <c r="AQ24" s="53">
        <f t="shared" si="1"/>
        <v>-12.667191926007222</v>
      </c>
      <c r="AR24" s="53">
        <f t="shared" si="1"/>
        <v>-12.669284262594395</v>
      </c>
      <c r="AS24" s="53">
        <f t="shared" si="1"/>
        <v>-12.671675504408308</v>
      </c>
      <c r="AT24" s="53">
        <f t="shared" si="1"/>
        <v>-12.673468935768744</v>
      </c>
      <c r="AU24" s="53">
        <f t="shared" si="1"/>
        <v>-12.675561272355917</v>
      </c>
      <c r="AV24" s="53">
        <f t="shared" si="1"/>
        <v>-12.677653608943091</v>
      </c>
      <c r="AW24" s="53">
        <f t="shared" si="1"/>
        <v>-12.679447040303526</v>
      </c>
      <c r="AX24" s="53">
        <f t="shared" si="1"/>
        <v>0</v>
      </c>
      <c r="AY24" s="53">
        <f t="shared" si="1"/>
        <v>0</v>
      </c>
      <c r="AZ24" s="53">
        <f t="shared" si="1"/>
        <v>0</v>
      </c>
      <c r="BA24" s="53">
        <f t="shared" si="1"/>
        <v>0</v>
      </c>
      <c r="BB24" s="53">
        <f t="shared" si="1"/>
        <v>0</v>
      </c>
      <c r="BC24" s="53">
        <f t="shared" si="1"/>
        <v>0</v>
      </c>
      <c r="BD24" s="53">
        <f t="shared" si="1"/>
        <v>0</v>
      </c>
      <c r="BP24" s="22" t="s">
        <v>386</v>
      </c>
    </row>
    <row r="25" spans="1:68" x14ac:dyDescent="0.3">
      <c r="A25" s="74"/>
      <c r="B25" s="14"/>
      <c r="BP25" s="22" t="s">
        <v>387</v>
      </c>
    </row>
    <row r="26" spans="1:68" x14ac:dyDescent="0.3">
      <c r="A26" s="74"/>
      <c r="BP26" s="22" t="s">
        <v>388</v>
      </c>
    </row>
    <row r="27" spans="1:68" x14ac:dyDescent="0.3">
      <c r="A27" s="116"/>
      <c r="B27" s="123" t="s">
        <v>216</v>
      </c>
      <c r="C27" s="117"/>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18"/>
      <c r="AB27" s="118"/>
      <c r="AC27" s="118"/>
      <c r="AD27" s="118"/>
      <c r="AE27" s="118"/>
      <c r="AF27" s="118"/>
      <c r="AG27" s="118"/>
      <c r="AH27" s="118"/>
      <c r="AI27" s="118"/>
      <c r="AJ27" s="118"/>
      <c r="AK27" s="118"/>
      <c r="AL27" s="118"/>
      <c r="AM27" s="118"/>
      <c r="AN27" s="118"/>
      <c r="AO27" s="118"/>
      <c r="AP27" s="118"/>
      <c r="AQ27" s="118"/>
      <c r="AR27" s="118"/>
      <c r="AS27" s="118"/>
      <c r="AT27" s="118"/>
      <c r="AU27" s="118"/>
      <c r="AV27" s="118"/>
      <c r="AW27" s="118"/>
      <c r="AX27" s="118"/>
      <c r="AY27" s="118"/>
      <c r="AZ27" s="118"/>
      <c r="BA27" s="118"/>
      <c r="BB27" s="118"/>
      <c r="BC27" s="118"/>
      <c r="BD27" s="118"/>
      <c r="BP27" s="22" t="s">
        <v>389</v>
      </c>
    </row>
    <row r="28" spans="1:68" x14ac:dyDescent="0.3">
      <c r="A28" s="119"/>
      <c r="B28" s="120"/>
      <c r="C28" s="121"/>
      <c r="D28" s="122"/>
      <c r="E28" s="122"/>
      <c r="F28" s="122"/>
      <c r="G28" s="122"/>
      <c r="H28" s="122"/>
      <c r="I28" s="122"/>
      <c r="J28" s="122"/>
      <c r="K28" s="122"/>
      <c r="L28" s="122"/>
      <c r="M28" s="122"/>
      <c r="N28" s="122"/>
      <c r="O28" s="122"/>
      <c r="P28" s="122"/>
      <c r="Q28" s="122"/>
      <c r="R28" s="122"/>
      <c r="S28" s="122"/>
      <c r="T28" s="122"/>
      <c r="U28" s="122"/>
      <c r="V28" s="122"/>
      <c r="W28" s="122"/>
      <c r="X28" s="122"/>
      <c r="Y28" s="122"/>
      <c r="Z28" s="122"/>
      <c r="AA28" s="122"/>
      <c r="AB28" s="122"/>
      <c r="AC28" s="122"/>
      <c r="AD28" s="122"/>
      <c r="AE28" s="122"/>
      <c r="AF28" s="122"/>
      <c r="AG28" s="122"/>
      <c r="AH28" s="122"/>
      <c r="AI28" s="122"/>
      <c r="AJ28" s="122"/>
      <c r="AK28" s="122"/>
      <c r="AL28" s="122"/>
      <c r="AM28" s="122"/>
      <c r="AN28" s="122"/>
      <c r="AO28" s="122"/>
      <c r="AP28" s="122"/>
      <c r="AQ28" s="122"/>
      <c r="AR28" s="122"/>
      <c r="AS28" s="122"/>
      <c r="AT28" s="122"/>
      <c r="AU28" s="122"/>
      <c r="AV28" s="122"/>
      <c r="AW28" s="122"/>
      <c r="AX28" s="122"/>
      <c r="AY28" s="122"/>
      <c r="AZ28" s="122"/>
      <c r="BA28" s="122"/>
      <c r="BB28" s="122"/>
      <c r="BC28" s="122"/>
      <c r="BD28" s="122"/>
      <c r="BP28" s="22" t="s">
        <v>390</v>
      </c>
    </row>
    <row r="29" spans="1:68" ht="12.75" customHeight="1" x14ac:dyDescent="0.3">
      <c r="A29" s="172" t="s">
        <v>307</v>
      </c>
      <c r="B29" s="4" t="s">
        <v>211</v>
      </c>
      <c r="D29" s="4" t="s">
        <v>87</v>
      </c>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c r="BP29" s="22" t="s">
        <v>391</v>
      </c>
    </row>
    <row r="30" spans="1:68" x14ac:dyDescent="0.3">
      <c r="A30" s="172"/>
      <c r="B30" s="4" t="s">
        <v>212</v>
      </c>
      <c r="D30" s="4" t="s">
        <v>89</v>
      </c>
      <c r="E30" s="34">
        <f>E29*'Fixed data'!H$12</f>
        <v>0</v>
      </c>
      <c r="F30" s="34">
        <f>F29*'Fixed data'!I$12</f>
        <v>0</v>
      </c>
      <c r="G30" s="34">
        <f>G29*'Fixed data'!J$12</f>
        <v>0</v>
      </c>
      <c r="H30" s="34">
        <f>H29*'Fixed data'!K$12</f>
        <v>0</v>
      </c>
      <c r="I30" s="34">
        <f>I29*'Fixed data'!L$12</f>
        <v>0</v>
      </c>
      <c r="J30" s="34">
        <f>J29*'Fixed data'!M$12</f>
        <v>0</v>
      </c>
      <c r="K30" s="34">
        <f>K29*'Fixed data'!N$12</f>
        <v>0</v>
      </c>
      <c r="L30" s="34">
        <f>L29*'Fixed data'!O$12</f>
        <v>0</v>
      </c>
      <c r="M30" s="34">
        <f>M29*'Fixed data'!P$12</f>
        <v>0</v>
      </c>
      <c r="N30" s="34">
        <f>N29*'Fixed data'!Q$12</f>
        <v>0</v>
      </c>
      <c r="O30" s="34">
        <f>O29*'Fixed data'!R$12</f>
        <v>0</v>
      </c>
      <c r="P30" s="34">
        <f>P29*'Fixed data'!S$12</f>
        <v>0</v>
      </c>
      <c r="Q30" s="34">
        <f>Q29*'Fixed data'!T$12</f>
        <v>0</v>
      </c>
      <c r="R30" s="34">
        <f>R29*'Fixed data'!U$12</f>
        <v>0</v>
      </c>
      <c r="S30" s="34">
        <f>S29*'Fixed data'!V$12</f>
        <v>0</v>
      </c>
      <c r="T30" s="34">
        <f>T29*'Fixed data'!W$12</f>
        <v>0</v>
      </c>
      <c r="U30" s="34">
        <f>U29*'Fixed data'!X$12</f>
        <v>0</v>
      </c>
      <c r="V30" s="34">
        <f>V29*'Fixed data'!Y$12</f>
        <v>0</v>
      </c>
      <c r="W30" s="34">
        <f>W29*'Fixed data'!Z$12</f>
        <v>0</v>
      </c>
      <c r="X30" s="34">
        <f>X29*'Fixed data'!AA$12</f>
        <v>0</v>
      </c>
      <c r="Y30" s="34">
        <f>Y29*'Fixed data'!AB$12</f>
        <v>0</v>
      </c>
      <c r="Z30" s="34">
        <f>Z29*'Fixed data'!AC$12</f>
        <v>0</v>
      </c>
      <c r="AA30" s="34">
        <f>AA29*'Fixed data'!AD$12</f>
        <v>0</v>
      </c>
      <c r="AB30" s="34">
        <f>AB29*'Fixed data'!AE$12</f>
        <v>0</v>
      </c>
      <c r="AC30" s="34">
        <f>AC29*'Fixed data'!AF$12</f>
        <v>0</v>
      </c>
      <c r="AD30" s="34">
        <f>AD29*'Fixed data'!AG$12</f>
        <v>0</v>
      </c>
      <c r="AE30" s="34">
        <f>AE29*'Fixed data'!AH$12</f>
        <v>0</v>
      </c>
      <c r="AF30" s="34">
        <f>AF29*'Fixed data'!AI$12</f>
        <v>0</v>
      </c>
      <c r="AG30" s="34">
        <f>AG29*'Fixed data'!AJ$12</f>
        <v>0</v>
      </c>
      <c r="AH30" s="34">
        <f>AH29*'Fixed data'!AK$12</f>
        <v>0</v>
      </c>
      <c r="AI30" s="34">
        <f>AI29*'Fixed data'!AL$12</f>
        <v>0</v>
      </c>
      <c r="AJ30" s="34">
        <f>AJ29*'Fixed data'!AM$12</f>
        <v>0</v>
      </c>
      <c r="AK30" s="34">
        <f>AK29*'Fixed data'!AN$12</f>
        <v>0</v>
      </c>
      <c r="AL30" s="34">
        <f>AL29*'Fixed data'!AO$12</f>
        <v>0</v>
      </c>
      <c r="AM30" s="34">
        <f>AM29*'Fixed data'!AP$12</f>
        <v>0</v>
      </c>
      <c r="AN30" s="34">
        <f>AN29*'Fixed data'!AQ$12</f>
        <v>0</v>
      </c>
      <c r="AO30" s="34">
        <f>AO29*'Fixed data'!AR$12</f>
        <v>0</v>
      </c>
      <c r="AP30" s="34">
        <f>AP29*'Fixed data'!AS$12</f>
        <v>0</v>
      </c>
      <c r="AQ30" s="34">
        <f>AQ29*'Fixed data'!AT$12</f>
        <v>0</v>
      </c>
      <c r="AR30" s="34">
        <f>AR29*'Fixed data'!AU$12</f>
        <v>0</v>
      </c>
      <c r="AS30" s="34">
        <f>AS29*'Fixed data'!AV$12</f>
        <v>0</v>
      </c>
      <c r="AT30" s="34">
        <f>AT29*'Fixed data'!AW$12</f>
        <v>0</v>
      </c>
      <c r="AU30" s="34">
        <f>AU29*'Fixed data'!AX$12</f>
        <v>0</v>
      </c>
      <c r="AV30" s="34">
        <f>AV29*'Fixed data'!AY$12</f>
        <v>0</v>
      </c>
      <c r="AW30" s="34">
        <f>AW29*'Fixed data'!AZ$12</f>
        <v>0</v>
      </c>
      <c r="AX30" s="34">
        <f>AX29*'Fixed data'!BA$12</f>
        <v>0</v>
      </c>
      <c r="AY30" s="34">
        <f>AY29*'Fixed data'!BB$12</f>
        <v>0</v>
      </c>
      <c r="AZ30" s="34">
        <f>AZ29*'Fixed data'!BC$12</f>
        <v>0</v>
      </c>
      <c r="BA30" s="34">
        <f>BA29*'Fixed data'!BD$12</f>
        <v>0</v>
      </c>
      <c r="BB30" s="34">
        <f>BB29*'Fixed data'!BE$12</f>
        <v>0</v>
      </c>
      <c r="BC30" s="34">
        <f>BC29*'Fixed data'!BF$12</f>
        <v>0</v>
      </c>
      <c r="BD30" s="34">
        <f>BD29*'Fixed data'!BG$12</f>
        <v>0</v>
      </c>
      <c r="BP30" s="22" t="s">
        <v>392</v>
      </c>
    </row>
    <row r="31" spans="1:68" ht="12.75" customHeight="1" x14ac:dyDescent="0.3">
      <c r="A31" s="172"/>
      <c r="B31" s="4" t="s">
        <v>213</v>
      </c>
      <c r="D31" s="4" t="s">
        <v>208</v>
      </c>
      <c r="E31" s="139">
        <v>-318194.42069848854</v>
      </c>
      <c r="F31" s="139">
        <v>-339254.92780627438</v>
      </c>
      <c r="G31" s="139">
        <v>-355105.97002268449</v>
      </c>
      <c r="H31" s="139">
        <v>-369660.24444271065</v>
      </c>
      <c r="I31" s="139">
        <v>-385479.38844105112</v>
      </c>
      <c r="J31" s="139">
        <v>-400627.54361444857</v>
      </c>
      <c r="K31" s="139">
        <v>-414811.80908891174</v>
      </c>
      <c r="L31" s="139">
        <v>-428257.9504851104</v>
      </c>
      <c r="M31" s="139">
        <v>-442813.47357915714</v>
      </c>
      <c r="N31" s="139">
        <v>-455697.35798326979</v>
      </c>
      <c r="O31" s="139">
        <v>-467145.15638176858</v>
      </c>
      <c r="P31" s="139">
        <v>-477372.99355567625</v>
      </c>
      <c r="Q31" s="139">
        <v>-486176.92289091443</v>
      </c>
      <c r="R31" s="139">
        <v>-493549.38310466387</v>
      </c>
      <c r="S31" s="139">
        <v>-499708.13744751201</v>
      </c>
      <c r="T31" s="139">
        <v>-504457.3788207692</v>
      </c>
      <c r="U31" s="139">
        <v>-508536.64413779357</v>
      </c>
      <c r="V31" s="139">
        <v>-511540.25288838224</v>
      </c>
      <c r="W31" s="139">
        <v>-513884.19288932934</v>
      </c>
      <c r="X31" s="139">
        <v>-515574.14169876755</v>
      </c>
      <c r="Y31" s="139">
        <v>-516610.40066863841</v>
      </c>
      <c r="Z31" s="139">
        <v>-517377.03941475303</v>
      </c>
      <c r="AA31" s="139">
        <v>-517925.08544489654</v>
      </c>
      <c r="AB31" s="139">
        <v>-518348.02283250896</v>
      </c>
      <c r="AC31" s="139">
        <v>-518508.41098110046</v>
      </c>
      <c r="AD31" s="139">
        <v>-518567.32050696004</v>
      </c>
      <c r="AE31" s="139">
        <v>-518567.32050696004</v>
      </c>
      <c r="AF31" s="139">
        <v>-518567.32050696004</v>
      </c>
      <c r="AG31" s="139">
        <v>-518567.32050696004</v>
      </c>
      <c r="AH31" s="139">
        <v>-518567.32050696004</v>
      </c>
      <c r="AI31" s="139">
        <v>-518567.32050696004</v>
      </c>
      <c r="AJ31" s="139">
        <v>-518567.32050696004</v>
      </c>
      <c r="AK31" s="139">
        <v>-518567.32050696004</v>
      </c>
      <c r="AL31" s="139">
        <v>-518567.32050696004</v>
      </c>
      <c r="AM31" s="139">
        <v>-518567.32050696004</v>
      </c>
      <c r="AN31" s="139">
        <v>-518567.32050696004</v>
      </c>
      <c r="AO31" s="139">
        <v>-518567.32050696004</v>
      </c>
      <c r="AP31" s="139">
        <v>-518567.32050696004</v>
      </c>
      <c r="AQ31" s="139">
        <v>-518567.32050696004</v>
      </c>
      <c r="AR31" s="139">
        <v>-518567.32050696004</v>
      </c>
      <c r="AS31" s="139">
        <v>-518567.32050696004</v>
      </c>
      <c r="AT31" s="139">
        <v>-518567.32050696004</v>
      </c>
      <c r="AU31" s="139">
        <v>-518567.32050696004</v>
      </c>
      <c r="AV31" s="139">
        <v>-518567.32050696004</v>
      </c>
      <c r="AW31" s="139">
        <v>-518567.32050696004</v>
      </c>
      <c r="AX31" s="43"/>
      <c r="AY31" s="43"/>
      <c r="AZ31" s="43"/>
      <c r="BA31" s="43"/>
      <c r="BB31" s="43"/>
      <c r="BC31" s="43"/>
      <c r="BD31" s="43"/>
      <c r="BP31" s="22" t="s">
        <v>393</v>
      </c>
    </row>
    <row r="32" spans="1:68" x14ac:dyDescent="0.3">
      <c r="A32" s="172"/>
      <c r="B32" s="4" t="s">
        <v>214</v>
      </c>
      <c r="D32" s="4" t="s">
        <v>88</v>
      </c>
      <c r="E32" s="139">
        <v>-7329329.37316103</v>
      </c>
      <c r="F32" s="139">
        <v>-7814438.7312131384</v>
      </c>
      <c r="G32" s="139">
        <v>-8179552.6509711044</v>
      </c>
      <c r="H32" s="139">
        <v>-8514797.5693123788</v>
      </c>
      <c r="I32" s="139">
        <v>-8879178.6969982106</v>
      </c>
      <c r="J32" s="139">
        <v>-9228105.0308617055</v>
      </c>
      <c r="K32" s="139">
        <v>-9554828.4353100453</v>
      </c>
      <c r="L32" s="139">
        <v>-9864549.1796911228</v>
      </c>
      <c r="M32" s="139">
        <v>-10199824.328102883</v>
      </c>
      <c r="N32" s="139">
        <v>-10496593.5683161</v>
      </c>
      <c r="O32" s="139">
        <v>-10760284.674979532</v>
      </c>
      <c r="P32" s="139">
        <v>-10995873.780785048</v>
      </c>
      <c r="Q32" s="139">
        <v>-11198664.751349526</v>
      </c>
      <c r="R32" s="139">
        <v>-11368483.762277646</v>
      </c>
      <c r="S32" s="139">
        <v>-11510344.918823408</v>
      </c>
      <c r="T32" s="139">
        <v>-11619738.071919212</v>
      </c>
      <c r="U32" s="139">
        <v>-11713699.273001187</v>
      </c>
      <c r="V32" s="139">
        <v>-11782883.095915265</v>
      </c>
      <c r="W32" s="139">
        <v>-11836872.600182272</v>
      </c>
      <c r="X32" s="139">
        <v>-11875798.493251238</v>
      </c>
      <c r="Y32" s="139">
        <v>-11899667.706938317</v>
      </c>
      <c r="Z32" s="139">
        <v>-11917326.84774206</v>
      </c>
      <c r="AA32" s="139">
        <v>-11929951.246776111</v>
      </c>
      <c r="AB32" s="139">
        <v>-11939693.967309108</v>
      </c>
      <c r="AC32" s="139">
        <v>-11943388.406294828</v>
      </c>
      <c r="AD32" s="139">
        <v>-11944745.174761912</v>
      </c>
      <c r="AE32" s="139">
        <v>-11944745.174761912</v>
      </c>
      <c r="AF32" s="139">
        <v>-11944745.174761912</v>
      </c>
      <c r="AG32" s="139">
        <v>-11944745.174761912</v>
      </c>
      <c r="AH32" s="139">
        <v>-11944745.174761912</v>
      </c>
      <c r="AI32" s="139">
        <v>-11944745.174761912</v>
      </c>
      <c r="AJ32" s="139">
        <v>-11944745.174761912</v>
      </c>
      <c r="AK32" s="139">
        <v>-11944745.174761912</v>
      </c>
      <c r="AL32" s="139">
        <v>-11944745.174761912</v>
      </c>
      <c r="AM32" s="139">
        <v>-11944745.174761912</v>
      </c>
      <c r="AN32" s="139">
        <v>-11944745.174761912</v>
      </c>
      <c r="AO32" s="139">
        <v>-11944745.174761912</v>
      </c>
      <c r="AP32" s="139">
        <v>-11944745.174761912</v>
      </c>
      <c r="AQ32" s="139">
        <v>-11944745.174761912</v>
      </c>
      <c r="AR32" s="139">
        <v>-11944745.174761912</v>
      </c>
      <c r="AS32" s="139">
        <v>-11944745.174761912</v>
      </c>
      <c r="AT32" s="139">
        <v>-11944745.174761912</v>
      </c>
      <c r="AU32" s="139">
        <v>-11944745.174761912</v>
      </c>
      <c r="AV32" s="139">
        <v>-11944745.174761912</v>
      </c>
      <c r="AW32" s="139">
        <v>-11944745.174761912</v>
      </c>
      <c r="AX32" s="43"/>
      <c r="AY32" s="43"/>
      <c r="AZ32" s="43"/>
      <c r="BA32" s="43"/>
      <c r="BB32" s="43"/>
      <c r="BC32" s="43"/>
      <c r="BD32" s="43"/>
      <c r="BP32" s="22" t="s">
        <v>394</v>
      </c>
    </row>
    <row r="33" spans="1:68" ht="16.5" x14ac:dyDescent="0.3">
      <c r="A33" s="172"/>
      <c r="B33" s="4" t="s">
        <v>331</v>
      </c>
      <c r="D33" s="4" t="s">
        <v>89</v>
      </c>
      <c r="E33" s="140">
        <v>-169.51699996358761</v>
      </c>
      <c r="F33" s="140">
        <v>-180.64367735662188</v>
      </c>
      <c r="G33" s="140">
        <v>-189.03441507302037</v>
      </c>
      <c r="H33" s="140">
        <v>-196.76297048876549</v>
      </c>
      <c r="I33" s="140">
        <v>-205.165354971113</v>
      </c>
      <c r="J33" s="140">
        <v>-213.22788203137273</v>
      </c>
      <c r="K33" s="140">
        <v>-220.78400108946769</v>
      </c>
      <c r="L33" s="140">
        <v>-227.96107006496453</v>
      </c>
      <c r="M33" s="140">
        <v>-235.65577896279342</v>
      </c>
      <c r="N33" s="140">
        <v>-242.46962507267835</v>
      </c>
      <c r="O33" s="140">
        <v>-248.55149658706662</v>
      </c>
      <c r="P33" s="140">
        <v>-254.00169337861078</v>
      </c>
      <c r="Q33" s="140">
        <v>-258.68994000686007</v>
      </c>
      <c r="R33" s="140">
        <v>-262.62646684631079</v>
      </c>
      <c r="S33" s="140">
        <v>-265.93094893960318</v>
      </c>
      <c r="T33" s="140">
        <v>-268.53213002099187</v>
      </c>
      <c r="U33" s="140">
        <v>-270.78645813528232</v>
      </c>
      <c r="V33" s="140">
        <v>-272.49642059666223</v>
      </c>
      <c r="W33" s="140">
        <v>-273.84322233046441</v>
      </c>
      <c r="X33" s="140">
        <v>-274.82793384664677</v>
      </c>
      <c r="Y33" s="140">
        <v>-275.45528567436276</v>
      </c>
      <c r="Z33" s="140">
        <v>-275.93623970023941</v>
      </c>
      <c r="AA33" s="140">
        <v>-276.27775967746356</v>
      </c>
      <c r="AB33" s="140">
        <v>-276.54273862938152</v>
      </c>
      <c r="AC33" s="140">
        <v>-276.63914728401051</v>
      </c>
      <c r="AD33" s="140">
        <v>-276.67134454173794</v>
      </c>
      <c r="AE33" s="140">
        <v>-276.67134454173794</v>
      </c>
      <c r="AF33" s="140">
        <v>-276.67134454173794</v>
      </c>
      <c r="AG33" s="140">
        <v>-276.67134454173794</v>
      </c>
      <c r="AH33" s="140">
        <v>-276.67134454173794</v>
      </c>
      <c r="AI33" s="140">
        <v>-276.67134454173794</v>
      </c>
      <c r="AJ33" s="140">
        <v>-276.67134454173794</v>
      </c>
      <c r="AK33" s="140">
        <v>-276.67134454173794</v>
      </c>
      <c r="AL33" s="140">
        <v>-276.67134454173794</v>
      </c>
      <c r="AM33" s="140">
        <v>-276.67134454173794</v>
      </c>
      <c r="AN33" s="140">
        <v>-276.67134454173794</v>
      </c>
      <c r="AO33" s="140">
        <v>-276.67134454173794</v>
      </c>
      <c r="AP33" s="140">
        <v>-276.67134454173794</v>
      </c>
      <c r="AQ33" s="140">
        <v>-276.67134454173794</v>
      </c>
      <c r="AR33" s="140">
        <v>-276.67134454173794</v>
      </c>
      <c r="AS33" s="140">
        <v>-276.67134454173794</v>
      </c>
      <c r="AT33" s="140">
        <v>-276.67134454173794</v>
      </c>
      <c r="AU33" s="140">
        <v>-276.67134454173794</v>
      </c>
      <c r="AV33" s="140">
        <v>-276.67134454173794</v>
      </c>
      <c r="AW33" s="140">
        <v>-276.67134454173794</v>
      </c>
      <c r="AX33" s="37"/>
      <c r="AY33" s="37"/>
      <c r="AZ33" s="37"/>
      <c r="BA33" s="37"/>
      <c r="BB33" s="37"/>
      <c r="BC33" s="37"/>
      <c r="BD33" s="37"/>
      <c r="BP33" s="22" t="s">
        <v>395</v>
      </c>
    </row>
    <row r="34" spans="1:68" ht="16.5" x14ac:dyDescent="0.3">
      <c r="A34" s="172"/>
      <c r="B34" s="4" t="s">
        <v>332</v>
      </c>
      <c r="D34" s="4" t="s">
        <v>42</v>
      </c>
      <c r="E34" s="140">
        <v>-2.2937456098425641E-2</v>
      </c>
      <c r="F34" s="140">
        <v>-2.4443091489961297E-2</v>
      </c>
      <c r="G34" s="140">
        <v>-2.5579205719793902E-2</v>
      </c>
      <c r="H34" s="140">
        <v>-2.6625081828149249E-2</v>
      </c>
      <c r="I34" s="140">
        <v>-2.7762211514182459E-2</v>
      </c>
      <c r="J34" s="140">
        <v>-2.8852753423391848E-2</v>
      </c>
      <c r="K34" s="140">
        <v>-2.9874889782396691E-2</v>
      </c>
      <c r="L34" s="140">
        <v>-3.0845799174033767E-2</v>
      </c>
      <c r="M34" s="140">
        <v>-3.1887175831806655E-2</v>
      </c>
      <c r="N34" s="140">
        <v>-3.2809107798127332E-2</v>
      </c>
      <c r="O34" s="140">
        <v>-3.3632539459379808E-2</v>
      </c>
      <c r="P34" s="140">
        <v>-3.43704219642448E-2</v>
      </c>
      <c r="Q34" s="140">
        <v>-3.5005461212100991E-2</v>
      </c>
      <c r="R34" s="140">
        <v>-3.5539347534907777E-2</v>
      </c>
      <c r="S34" s="140">
        <v>-3.598801073524209E-2</v>
      </c>
      <c r="T34" s="140">
        <v>-3.6341378181701696E-2</v>
      </c>
      <c r="U34" s="140">
        <v>-3.6647215573443435E-2</v>
      </c>
      <c r="V34" s="140">
        <v>-3.687864083471315E-2</v>
      </c>
      <c r="W34" s="140">
        <v>-3.7060513828190124E-2</v>
      </c>
      <c r="X34" s="140">
        <v>-3.7193218872235548E-2</v>
      </c>
      <c r="Y34" s="140">
        <v>-3.7277710363031354E-2</v>
      </c>
      <c r="Z34" s="140">
        <v>-3.7342428050601367E-2</v>
      </c>
      <c r="AA34" s="140">
        <v>-3.7388384573654419E-2</v>
      </c>
      <c r="AB34" s="140">
        <v>-3.7424017830650344E-2</v>
      </c>
      <c r="AC34" s="140">
        <v>-3.743696965792527E-2</v>
      </c>
      <c r="AD34" s="140">
        <v>-3.744128288055254E-2</v>
      </c>
      <c r="AE34" s="140">
        <v>-3.744128288055254E-2</v>
      </c>
      <c r="AF34" s="140">
        <v>-3.744128288055254E-2</v>
      </c>
      <c r="AG34" s="140">
        <v>-3.744128288055254E-2</v>
      </c>
      <c r="AH34" s="140">
        <v>-3.744128288055254E-2</v>
      </c>
      <c r="AI34" s="140">
        <v>-3.744128288055254E-2</v>
      </c>
      <c r="AJ34" s="140">
        <v>-3.744128288055254E-2</v>
      </c>
      <c r="AK34" s="140">
        <v>-3.744128288055254E-2</v>
      </c>
      <c r="AL34" s="140">
        <v>-3.744128288055254E-2</v>
      </c>
      <c r="AM34" s="140">
        <v>-3.744128288055254E-2</v>
      </c>
      <c r="AN34" s="140">
        <v>-3.744128288055254E-2</v>
      </c>
      <c r="AO34" s="140">
        <v>-3.744128288055254E-2</v>
      </c>
      <c r="AP34" s="140">
        <v>-3.744128288055254E-2</v>
      </c>
      <c r="AQ34" s="140">
        <v>-3.744128288055254E-2</v>
      </c>
      <c r="AR34" s="140">
        <v>-3.744128288055254E-2</v>
      </c>
      <c r="AS34" s="140">
        <v>-3.744128288055254E-2</v>
      </c>
      <c r="AT34" s="140">
        <v>-3.744128288055254E-2</v>
      </c>
      <c r="AU34" s="140">
        <v>-3.744128288055254E-2</v>
      </c>
      <c r="AV34" s="140">
        <v>-3.744128288055254E-2</v>
      </c>
      <c r="AW34" s="140">
        <v>-3.744128288055254E-2</v>
      </c>
      <c r="AX34" s="35"/>
      <c r="AY34" s="35"/>
      <c r="AZ34" s="35"/>
      <c r="BA34" s="35"/>
      <c r="BB34" s="35"/>
      <c r="BC34" s="35"/>
      <c r="BD34" s="35"/>
      <c r="BP34" s="22" t="s">
        <v>396</v>
      </c>
    </row>
    <row r="35" spans="1:68" ht="16.5" x14ac:dyDescent="0.3">
      <c r="A35" s="172"/>
      <c r="B35" s="4" t="s">
        <v>333</v>
      </c>
      <c r="D35" s="4" t="s">
        <v>42</v>
      </c>
      <c r="E35" s="140">
        <v>-0.45222677485448903</v>
      </c>
      <c r="F35" s="140">
        <v>-0.48191346568427806</v>
      </c>
      <c r="G35" s="140">
        <v>-0.50431735410695067</v>
      </c>
      <c r="H35" s="140">
        <v>-0.5249429089930181</v>
      </c>
      <c r="I35" s="140">
        <v>-0.54736912728514509</v>
      </c>
      <c r="J35" s="140">
        <v>-0.56887750438742002</v>
      </c>
      <c r="K35" s="140">
        <v>-0.58903835469012733</v>
      </c>
      <c r="L35" s="140">
        <v>-0.60819032612983293</v>
      </c>
      <c r="M35" s="140">
        <v>-0.62873564236129986</v>
      </c>
      <c r="N35" s="140">
        <v>-0.64692784878215948</v>
      </c>
      <c r="O35" s="140">
        <v>-0.6631786751504718</v>
      </c>
      <c r="P35" s="140">
        <v>-0.67774311285741373</v>
      </c>
      <c r="Q35" s="140">
        <v>-0.69027895055020794</v>
      </c>
      <c r="R35" s="140">
        <v>-0.70081973868893432</v>
      </c>
      <c r="S35" s="140">
        <v>-0.70967943125678123</v>
      </c>
      <c r="T35" s="140">
        <v>-0.71665652362711285</v>
      </c>
      <c r="U35" s="140">
        <v>-0.72269465356638762</v>
      </c>
      <c r="V35" s="140">
        <v>-0.72726573430268981</v>
      </c>
      <c r="W35" s="140">
        <v>-0.7308579750481512</v>
      </c>
      <c r="X35" s="140">
        <v>-0.73347683860107693</v>
      </c>
      <c r="Y35" s="140">
        <v>-0.73514254615594754</v>
      </c>
      <c r="Z35" s="140">
        <v>-0.73641820182904738</v>
      </c>
      <c r="AA35" s="140">
        <v>-0.73732401649634816</v>
      </c>
      <c r="AB35" s="140">
        <v>-0.73802634550940027</v>
      </c>
      <c r="AC35" s="140">
        <v>-0.73828161562461414</v>
      </c>
      <c r="AD35" s="140">
        <v>-0.73836661675787529</v>
      </c>
      <c r="AE35" s="140">
        <v>-0.73836661675787529</v>
      </c>
      <c r="AF35" s="140">
        <v>-0.73836661675787529</v>
      </c>
      <c r="AG35" s="140">
        <v>-0.73836661675787529</v>
      </c>
      <c r="AH35" s="140">
        <v>-0.73836661675787529</v>
      </c>
      <c r="AI35" s="140">
        <v>-0.73836661675787529</v>
      </c>
      <c r="AJ35" s="140">
        <v>-0.73836661675787529</v>
      </c>
      <c r="AK35" s="140">
        <v>-0.73836661675787529</v>
      </c>
      <c r="AL35" s="140">
        <v>-0.73836661675787529</v>
      </c>
      <c r="AM35" s="140">
        <v>-0.73836661675787529</v>
      </c>
      <c r="AN35" s="140">
        <v>-0.73836661675787529</v>
      </c>
      <c r="AO35" s="140">
        <v>-0.73836661675787529</v>
      </c>
      <c r="AP35" s="140">
        <v>-0.73836661675787529</v>
      </c>
      <c r="AQ35" s="140">
        <v>-0.73836661675787529</v>
      </c>
      <c r="AR35" s="140">
        <v>-0.73836661675787529</v>
      </c>
      <c r="AS35" s="140">
        <v>-0.73836661675787529</v>
      </c>
      <c r="AT35" s="140">
        <v>-0.73836661675787529</v>
      </c>
      <c r="AU35" s="140">
        <v>-0.73836661675787529</v>
      </c>
      <c r="AV35" s="140">
        <v>-0.73836661675787529</v>
      </c>
      <c r="AW35" s="140">
        <v>-0.73836661675787529</v>
      </c>
      <c r="AX35" s="35"/>
      <c r="AY35" s="35"/>
      <c r="AZ35" s="35"/>
      <c r="BA35" s="35"/>
      <c r="BB35" s="35"/>
      <c r="BC35" s="35"/>
      <c r="BD35" s="35"/>
      <c r="BP35" s="22" t="s">
        <v>397</v>
      </c>
    </row>
    <row r="36" spans="1:68" x14ac:dyDescent="0.3">
      <c r="A36" s="172"/>
      <c r="B36" s="4" t="s">
        <v>215</v>
      </c>
      <c r="D36" s="4" t="s">
        <v>90</v>
      </c>
      <c r="E36" s="140">
        <v>0</v>
      </c>
      <c r="F36" s="140">
        <v>0</v>
      </c>
      <c r="G36" s="140">
        <v>0</v>
      </c>
      <c r="H36" s="140">
        <v>0</v>
      </c>
      <c r="I36" s="140">
        <v>0</v>
      </c>
      <c r="J36" s="140">
        <v>0</v>
      </c>
      <c r="K36" s="140">
        <v>0</v>
      </c>
      <c r="L36" s="140">
        <v>0</v>
      </c>
      <c r="M36" s="140">
        <v>0</v>
      </c>
      <c r="N36" s="140">
        <v>0</v>
      </c>
      <c r="O36" s="140">
        <v>0</v>
      </c>
      <c r="P36" s="140">
        <v>0</v>
      </c>
      <c r="Q36" s="140">
        <v>0</v>
      </c>
      <c r="R36" s="140">
        <v>0</v>
      </c>
      <c r="S36" s="140">
        <v>0</v>
      </c>
      <c r="T36" s="140">
        <v>0</v>
      </c>
      <c r="U36" s="140">
        <v>0</v>
      </c>
      <c r="V36" s="140">
        <v>0</v>
      </c>
      <c r="W36" s="140">
        <v>0</v>
      </c>
      <c r="X36" s="140">
        <v>0</v>
      </c>
      <c r="Y36" s="140">
        <v>0</v>
      </c>
      <c r="Z36" s="140">
        <v>0</v>
      </c>
      <c r="AA36" s="140">
        <v>0</v>
      </c>
      <c r="AB36" s="140">
        <v>0</v>
      </c>
      <c r="AC36" s="140">
        <v>0</v>
      </c>
      <c r="AD36" s="140">
        <v>0</v>
      </c>
      <c r="AE36" s="140">
        <v>0</v>
      </c>
      <c r="AF36" s="140">
        <v>0</v>
      </c>
      <c r="AG36" s="140">
        <v>0</v>
      </c>
      <c r="AH36" s="140">
        <v>0</v>
      </c>
      <c r="AI36" s="140">
        <v>0</v>
      </c>
      <c r="AJ36" s="140">
        <v>0</v>
      </c>
      <c r="AK36" s="140">
        <v>0</v>
      </c>
      <c r="AL36" s="140">
        <v>0</v>
      </c>
      <c r="AM36" s="140">
        <v>0</v>
      </c>
      <c r="AN36" s="140">
        <v>0</v>
      </c>
      <c r="AO36" s="140">
        <v>0</v>
      </c>
      <c r="AP36" s="140">
        <v>0</v>
      </c>
      <c r="AQ36" s="140">
        <v>0</v>
      </c>
      <c r="AR36" s="140">
        <v>0</v>
      </c>
      <c r="AS36" s="140">
        <v>0</v>
      </c>
      <c r="AT36" s="140">
        <v>0</v>
      </c>
      <c r="AU36" s="140">
        <v>0</v>
      </c>
      <c r="AV36" s="140">
        <v>0</v>
      </c>
      <c r="AW36" s="140">
        <v>0</v>
      </c>
      <c r="AX36" s="68"/>
      <c r="AY36" s="68"/>
      <c r="AZ36" s="68"/>
      <c r="BA36" s="68"/>
      <c r="BB36" s="68"/>
      <c r="BC36" s="68"/>
      <c r="BD36" s="68"/>
      <c r="BP36" s="22" t="s">
        <v>398</v>
      </c>
    </row>
    <row r="37" spans="1:68" x14ac:dyDescent="0.3">
      <c r="C37" s="36"/>
      <c r="BP37" s="22" t="s">
        <v>399</v>
      </c>
    </row>
    <row r="38" spans="1:68" ht="16.5" x14ac:dyDescent="0.3">
      <c r="A38" s="85"/>
      <c r="C38" s="36"/>
    </row>
    <row r="39" spans="1:68" ht="16.5" x14ac:dyDescent="0.3">
      <c r="A39" s="85">
        <v>1</v>
      </c>
      <c r="B39" s="4" t="s">
        <v>334</v>
      </c>
    </row>
    <row r="40" spans="1:68" x14ac:dyDescent="0.3">
      <c r="B40" s="129" t="s">
        <v>154</v>
      </c>
    </row>
    <row r="41" spans="1:68" x14ac:dyDescent="0.3">
      <c r="B41" s="4" t="s">
        <v>318</v>
      </c>
    </row>
    <row r="42" spans="1:68" x14ac:dyDescent="0.3">
      <c r="B42" s="4" t="s">
        <v>335</v>
      </c>
    </row>
    <row r="43" spans="1:68" ht="16.5" x14ac:dyDescent="0.3">
      <c r="A43" s="85">
        <v>2</v>
      </c>
      <c r="B43" s="69" t="s">
        <v>153</v>
      </c>
    </row>
    <row r="48" spans="1:68" x14ac:dyDescent="0.3">
      <c r="C48" s="36"/>
    </row>
    <row r="113" spans="2:2" x14ac:dyDescent="0.3">
      <c r="B113" s="4" t="s">
        <v>197</v>
      </c>
    </row>
    <row r="114" spans="2:2" x14ac:dyDescent="0.3">
      <c r="B114" s="4" t="s">
        <v>196</v>
      </c>
    </row>
    <row r="115" spans="2:2" x14ac:dyDescent="0.3">
      <c r="B115" s="4" t="s">
        <v>319</v>
      </c>
    </row>
    <row r="116" spans="2:2" x14ac:dyDescent="0.3">
      <c r="B116" s="4" t="s">
        <v>157</v>
      </c>
    </row>
    <row r="117" spans="2:2" x14ac:dyDescent="0.3">
      <c r="B117" s="4" t="s">
        <v>158</v>
      </c>
    </row>
    <row r="118" spans="2:2" x14ac:dyDescent="0.3">
      <c r="B118" s="4" t="s">
        <v>159</v>
      </c>
    </row>
    <row r="119" spans="2:2" x14ac:dyDescent="0.3">
      <c r="B119" s="4" t="s">
        <v>160</v>
      </c>
    </row>
    <row r="120" spans="2:2" x14ac:dyDescent="0.3">
      <c r="B120" s="4" t="s">
        <v>161</v>
      </c>
    </row>
    <row r="121" spans="2:2" x14ac:dyDescent="0.3">
      <c r="B121" s="4" t="s">
        <v>162</v>
      </c>
    </row>
    <row r="122" spans="2:2" x14ac:dyDescent="0.3">
      <c r="B122" s="4" t="s">
        <v>163</v>
      </c>
    </row>
    <row r="123" spans="2:2" x14ac:dyDescent="0.3">
      <c r="B123" s="4" t="s">
        <v>164</v>
      </c>
    </row>
    <row r="124" spans="2:2" x14ac:dyDescent="0.3">
      <c r="B124" s="4" t="s">
        <v>165</v>
      </c>
    </row>
    <row r="125" spans="2:2" x14ac:dyDescent="0.3">
      <c r="B125" s="4" t="s">
        <v>198</v>
      </c>
    </row>
    <row r="126" spans="2:2" x14ac:dyDescent="0.3">
      <c r="B126" s="4" t="s">
        <v>166</v>
      </c>
    </row>
    <row r="127" spans="2:2" x14ac:dyDescent="0.3">
      <c r="B127" s="4" t="s">
        <v>167</v>
      </c>
    </row>
    <row r="128" spans="2:2" x14ac:dyDescent="0.3">
      <c r="B128" s="4" t="s">
        <v>168</v>
      </c>
    </row>
    <row r="129" spans="2:2" x14ac:dyDescent="0.3">
      <c r="B129" s="4" t="s">
        <v>169</v>
      </c>
    </row>
    <row r="130" spans="2:2" x14ac:dyDescent="0.3">
      <c r="B130" s="4" t="s">
        <v>170</v>
      </c>
    </row>
    <row r="131" spans="2:2" x14ac:dyDescent="0.3">
      <c r="B131" s="4" t="s">
        <v>171</v>
      </c>
    </row>
    <row r="132" spans="2:2" x14ac:dyDescent="0.3">
      <c r="B132" s="4" t="s">
        <v>172</v>
      </c>
    </row>
    <row r="133" spans="2:2" x14ac:dyDescent="0.3">
      <c r="B133" s="4" t="s">
        <v>173</v>
      </c>
    </row>
    <row r="134" spans="2:2" x14ac:dyDescent="0.3">
      <c r="B134" s="4" t="s">
        <v>174</v>
      </c>
    </row>
    <row r="135" spans="2:2" x14ac:dyDescent="0.3">
      <c r="B135" s="4" t="s">
        <v>199</v>
      </c>
    </row>
    <row r="136" spans="2:2" x14ac:dyDescent="0.3">
      <c r="B136" s="4" t="s">
        <v>200</v>
      </c>
    </row>
    <row r="137" spans="2:2" x14ac:dyDescent="0.3">
      <c r="B137" s="4" t="s">
        <v>175</v>
      </c>
    </row>
    <row r="138" spans="2:2" x14ac:dyDescent="0.3">
      <c r="B138" s="4" t="s">
        <v>176</v>
      </c>
    </row>
    <row r="139" spans="2:2" x14ac:dyDescent="0.3">
      <c r="B139" s="4" t="s">
        <v>177</v>
      </c>
    </row>
    <row r="140" spans="2:2" x14ac:dyDescent="0.3">
      <c r="B140" s="4" t="s">
        <v>178</v>
      </c>
    </row>
    <row r="141" spans="2:2" x14ac:dyDescent="0.3">
      <c r="B141" s="4" t="s">
        <v>179</v>
      </c>
    </row>
    <row r="142" spans="2:2" x14ac:dyDescent="0.3">
      <c r="B142" s="4" t="s">
        <v>180</v>
      </c>
    </row>
    <row r="143" spans="2:2" x14ac:dyDescent="0.3">
      <c r="B143" s="4" t="s">
        <v>181</v>
      </c>
    </row>
    <row r="144" spans="2:2" x14ac:dyDescent="0.3">
      <c r="B144" s="4" t="s">
        <v>182</v>
      </c>
    </row>
    <row r="145" spans="2:2" x14ac:dyDescent="0.3">
      <c r="B145" s="4" t="s">
        <v>183</v>
      </c>
    </row>
    <row r="146" spans="2:2" x14ac:dyDescent="0.3">
      <c r="B146" s="4" t="s">
        <v>184</v>
      </c>
    </row>
    <row r="147" spans="2:2" x14ac:dyDescent="0.3">
      <c r="B147" s="4" t="s">
        <v>185</v>
      </c>
    </row>
    <row r="148" spans="2:2" x14ac:dyDescent="0.3">
      <c r="B148" s="4" t="s">
        <v>186</v>
      </c>
    </row>
    <row r="149" spans="2:2" x14ac:dyDescent="0.3">
      <c r="B149" s="4" t="s">
        <v>187</v>
      </c>
    </row>
    <row r="150" spans="2:2" x14ac:dyDescent="0.3">
      <c r="B150" s="4" t="s">
        <v>188</v>
      </c>
    </row>
    <row r="151" spans="2:2" x14ac:dyDescent="0.3">
      <c r="B151" s="4" t="s">
        <v>189</v>
      </c>
    </row>
    <row r="152" spans="2:2" x14ac:dyDescent="0.3">
      <c r="B152" s="4" t="s">
        <v>190</v>
      </c>
    </row>
    <row r="153" spans="2:2" x14ac:dyDescent="0.3">
      <c r="B153" s="4" t="s">
        <v>191</v>
      </c>
    </row>
    <row r="154" spans="2:2" x14ac:dyDescent="0.3">
      <c r="B154" s="4" t="s">
        <v>192</v>
      </c>
    </row>
    <row r="155" spans="2:2" x14ac:dyDescent="0.3">
      <c r="B155" s="4" t="s">
        <v>193</v>
      </c>
    </row>
    <row r="156" spans="2:2" x14ac:dyDescent="0.3">
      <c r="B156" s="4" t="s">
        <v>194</v>
      </c>
    </row>
    <row r="157" spans="2:2" x14ac:dyDescent="0.3">
      <c r="B157" s="4" t="s">
        <v>195</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20"/>
  <sheetViews>
    <sheetView workbookViewId="0">
      <selection activeCell="B13" sqref="B13"/>
    </sheetView>
  </sheetViews>
  <sheetFormatPr defaultRowHeight="15" x14ac:dyDescent="0.25"/>
  <cols>
    <col min="1" max="1" width="5.85546875" customWidth="1"/>
    <col min="2" max="2" width="64.85546875" customWidth="1"/>
    <col min="3" max="3" width="47.42578125" customWidth="1"/>
  </cols>
  <sheetData>
    <row r="1" spans="1:3" ht="18.75" x14ac:dyDescent="0.3">
      <c r="A1" s="1" t="s">
        <v>302</v>
      </c>
    </row>
    <row r="2" spans="1:3" x14ac:dyDescent="0.25">
      <c r="A2" t="s">
        <v>77</v>
      </c>
    </row>
    <row r="4" spans="1:3" ht="15.75" thickBot="1" x14ac:dyDescent="0.3"/>
    <row r="5" spans="1:3" ht="75" x14ac:dyDescent="0.25">
      <c r="A5" s="176" t="s">
        <v>11</v>
      </c>
      <c r="B5" s="132" t="s">
        <v>199</v>
      </c>
      <c r="C5" s="135" t="s">
        <v>354</v>
      </c>
    </row>
    <row r="6" spans="1:3" x14ac:dyDescent="0.25">
      <c r="A6" s="177"/>
      <c r="B6" s="133" t="s">
        <v>197</v>
      </c>
      <c r="C6" s="136"/>
    </row>
    <row r="7" spans="1:3" x14ac:dyDescent="0.25">
      <c r="A7" s="177"/>
      <c r="B7" s="133" t="s">
        <v>197</v>
      </c>
      <c r="C7" s="136"/>
    </row>
    <row r="8" spans="1:3" x14ac:dyDescent="0.25">
      <c r="A8" s="177"/>
      <c r="B8" s="133" t="s">
        <v>197</v>
      </c>
      <c r="C8" s="136"/>
    </row>
    <row r="9" spans="1:3" x14ac:dyDescent="0.25">
      <c r="A9" s="177"/>
      <c r="B9" s="133" t="s">
        <v>197</v>
      </c>
      <c r="C9" s="136"/>
    </row>
    <row r="10" spans="1:3" ht="15.75" thickBot="1" x14ac:dyDescent="0.3">
      <c r="A10" s="178"/>
      <c r="B10" s="134" t="s">
        <v>196</v>
      </c>
      <c r="C10" s="137"/>
    </row>
    <row r="11" spans="1:3" x14ac:dyDescent="0.25">
      <c r="A11" s="179" t="s">
        <v>307</v>
      </c>
      <c r="B11" s="132" t="s">
        <v>211</v>
      </c>
      <c r="C11" s="135"/>
    </row>
    <row r="12" spans="1:3" x14ac:dyDescent="0.25">
      <c r="A12" s="180"/>
      <c r="B12" s="133" t="s">
        <v>212</v>
      </c>
      <c r="C12" s="136"/>
    </row>
    <row r="13" spans="1:3" ht="90" x14ac:dyDescent="0.25">
      <c r="A13" s="180"/>
      <c r="B13" s="133" t="s">
        <v>213</v>
      </c>
      <c r="C13" s="136" t="s">
        <v>352</v>
      </c>
    </row>
    <row r="14" spans="1:3" ht="90" x14ac:dyDescent="0.25">
      <c r="A14" s="180"/>
      <c r="B14" s="133" t="s">
        <v>214</v>
      </c>
      <c r="C14" s="136" t="s">
        <v>353</v>
      </c>
    </row>
    <row r="15" spans="1:3" ht="94.5" x14ac:dyDescent="0.25">
      <c r="A15" s="180"/>
      <c r="B15" s="133" t="s">
        <v>331</v>
      </c>
      <c r="C15" s="136" t="s">
        <v>355</v>
      </c>
    </row>
    <row r="16" spans="1:3" ht="90" x14ac:dyDescent="0.25">
      <c r="A16" s="180"/>
      <c r="B16" s="133" t="s">
        <v>332</v>
      </c>
      <c r="C16" s="136" t="s">
        <v>357</v>
      </c>
    </row>
    <row r="17" spans="1:3" ht="105" x14ac:dyDescent="0.25">
      <c r="A17" s="180"/>
      <c r="B17" s="133" t="s">
        <v>333</v>
      </c>
      <c r="C17" s="136" t="s">
        <v>358</v>
      </c>
    </row>
    <row r="18" spans="1:3" ht="90.75" thickBot="1" x14ac:dyDescent="0.3">
      <c r="A18" s="181"/>
      <c r="B18" s="134" t="s">
        <v>215</v>
      </c>
      <c r="C18" s="137" t="s">
        <v>356</v>
      </c>
    </row>
    <row r="20" spans="1:3" x14ac:dyDescent="0.25">
      <c r="B20" s="138"/>
    </row>
  </sheetData>
  <mergeCells count="2">
    <mergeCell ref="A5:A10"/>
    <mergeCell ref="A11:A18"/>
  </mergeCells>
  <dataValidations count="2">
    <dataValidation type="list" allowBlank="1" showInputMessage="1" showErrorMessage="1" sqref="B5">
      <formula1>$B$113:$B$157</formula1>
    </dataValidation>
    <dataValidation type="list" allowBlank="1" showInputMessage="1" showErrorMessage="1" sqref="B6:B10">
      <formula1>$B$113:$B$159</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E214"/>
  <sheetViews>
    <sheetView zoomScale="80" zoomScaleNormal="80" zoomScaleSheetLayoutView="75" workbookViewId="0">
      <pane xSplit="2" ySplit="12" topLeftCell="C13" activePane="bottomRight" state="frozen"/>
      <selection activeCell="E64" sqref="E64:V64"/>
      <selection pane="topRight" activeCell="E64" sqref="E64:V64"/>
      <selection pane="bottomLeft" activeCell="E64" sqref="E64:V64"/>
      <selection pane="bottomRight" activeCell="E88" sqref="E88:F9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6" width="13.140625" style="4" customWidth="1"/>
    <col min="57" max="16384" width="9.140625" style="22"/>
  </cols>
  <sheetData>
    <row r="1" spans="1:56" x14ac:dyDescent="0.3">
      <c r="A1" s="2"/>
      <c r="B1" s="3" t="s">
        <v>301</v>
      </c>
      <c r="C1" s="3" t="s">
        <v>343</v>
      </c>
      <c r="D1" s="3"/>
      <c r="E1" s="3" t="str">
        <f>'Option summary'!G2&amp;" - "&amp;'Option summary'!G3</f>
        <v>South West - 11kV Transformer (PM)</v>
      </c>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92.332040477605887</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150.96609572026222</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202.38632992510355</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275.26362915931566</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3" t="s">
        <v>11</v>
      </c>
      <c r="B13" s="61" t="s">
        <v>160</v>
      </c>
      <c r="C13" s="60"/>
      <c r="D13" s="61" t="s">
        <v>40</v>
      </c>
      <c r="E13" s="62">
        <v>-1.9527000000000001</v>
      </c>
      <c r="F13" s="62">
        <v>-1.9322999999999999</v>
      </c>
      <c r="G13" s="62">
        <v>-1.9137999999999999</v>
      </c>
      <c r="H13" s="62">
        <v>-1.8923000000000001</v>
      </c>
      <c r="I13" s="62">
        <v>-1.8722000000000001</v>
      </c>
      <c r="J13" s="62">
        <v>-1.8506</v>
      </c>
      <c r="K13" s="62">
        <v>-1.8304</v>
      </c>
      <c r="L13" s="62">
        <v>-1.8097000000000001</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4"/>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4"/>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4"/>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4"/>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5"/>
      <c r="B18" s="124" t="s">
        <v>196</v>
      </c>
      <c r="C18" s="130"/>
      <c r="D18" s="125" t="s">
        <v>40</v>
      </c>
      <c r="E18" s="59">
        <f>SUM(E13:E17)</f>
        <v>-1.9527000000000001</v>
      </c>
      <c r="F18" s="59">
        <f t="shared" ref="F18:AW18" si="0">SUM(F13:F17)</f>
        <v>-1.9322999999999999</v>
      </c>
      <c r="G18" s="59">
        <f t="shared" si="0"/>
        <v>-1.9137999999999999</v>
      </c>
      <c r="H18" s="59">
        <f t="shared" si="0"/>
        <v>-1.8923000000000001</v>
      </c>
      <c r="I18" s="59">
        <f t="shared" si="0"/>
        <v>-1.8722000000000001</v>
      </c>
      <c r="J18" s="59">
        <f t="shared" si="0"/>
        <v>-1.8506</v>
      </c>
      <c r="K18" s="59">
        <f t="shared" si="0"/>
        <v>-1.8304</v>
      </c>
      <c r="L18" s="59">
        <f t="shared" si="0"/>
        <v>-1.8097000000000001</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2" t="s">
        <v>300</v>
      </c>
      <c r="B19" s="61" t="s">
        <v>199</v>
      </c>
      <c r="C19" s="8"/>
      <c r="D19" s="9" t="s">
        <v>40</v>
      </c>
      <c r="E19" s="62">
        <v>0</v>
      </c>
      <c r="F19" s="62">
        <v>0.54314339187281258</v>
      </c>
      <c r="G19" s="62">
        <v>1.0850885564461121</v>
      </c>
      <c r="H19" s="62">
        <v>1.6394700199307866</v>
      </c>
      <c r="I19" s="62">
        <v>2.1409557788937135</v>
      </c>
      <c r="J19" s="62">
        <v>2.5839180735549108</v>
      </c>
      <c r="K19" s="62">
        <v>2.9821446121699262</v>
      </c>
      <c r="L19" s="62">
        <v>3.3461108812367213</v>
      </c>
      <c r="M19" s="62">
        <v>3.6949325771251784</v>
      </c>
      <c r="N19" s="62">
        <v>3.814750596773977</v>
      </c>
      <c r="O19" s="62">
        <v>3.9217651029165408</v>
      </c>
      <c r="P19" s="62">
        <v>4.0178654726953482</v>
      </c>
      <c r="Q19" s="62">
        <v>4.1007586405989374</v>
      </c>
      <c r="R19" s="62">
        <v>4.1703386732486853</v>
      </c>
      <c r="S19" s="62">
        <v>4.2287619140355046</v>
      </c>
      <c r="T19" s="62">
        <v>4.2747271128480504</v>
      </c>
      <c r="U19" s="62">
        <v>4.3145408469795701</v>
      </c>
      <c r="V19" s="62">
        <v>4.3447738150875432</v>
      </c>
      <c r="W19" s="62">
        <v>4.3685718902117969</v>
      </c>
      <c r="X19" s="62">
        <v>4.3859837437364462</v>
      </c>
      <c r="Y19" s="62">
        <v>4.3970446496322433</v>
      </c>
      <c r="Z19" s="62">
        <v>4.4054482377581641</v>
      </c>
      <c r="AA19" s="62">
        <v>4.411411832975312</v>
      </c>
      <c r="AB19" s="62">
        <v>4.4160378963606028</v>
      </c>
      <c r="AC19" s="62">
        <v>4.417731152341589</v>
      </c>
      <c r="AD19" s="62">
        <v>4.4183095614320216</v>
      </c>
      <c r="AE19" s="62">
        <v>4.4183095614320216</v>
      </c>
      <c r="AF19" s="62">
        <v>4.4183095614320216</v>
      </c>
      <c r="AG19" s="62">
        <v>4.4183095614320216</v>
      </c>
      <c r="AH19" s="62">
        <v>4.4183095614320216</v>
      </c>
      <c r="AI19" s="62">
        <v>4.4183095614320216</v>
      </c>
      <c r="AJ19" s="62">
        <v>4.4183095614320216</v>
      </c>
      <c r="AK19" s="62">
        <v>4.4183095614320216</v>
      </c>
      <c r="AL19" s="62">
        <v>4.4183095614320216</v>
      </c>
      <c r="AM19" s="62">
        <v>4.4183095614320216</v>
      </c>
      <c r="AN19" s="62">
        <v>4.4183095614320216</v>
      </c>
      <c r="AO19" s="62">
        <v>4.4183095614320216</v>
      </c>
      <c r="AP19" s="62">
        <v>4.4183095614320216</v>
      </c>
      <c r="AQ19" s="62">
        <v>4.4183095614320216</v>
      </c>
      <c r="AR19" s="62">
        <v>4.4183095614320216</v>
      </c>
      <c r="AS19" s="62">
        <v>4.4183095614320216</v>
      </c>
      <c r="AT19" s="62">
        <v>4.4183095614320216</v>
      </c>
      <c r="AU19" s="62">
        <v>4.4183095614320216</v>
      </c>
      <c r="AV19" s="62">
        <v>4.4183095614320216</v>
      </c>
      <c r="AW19" s="62">
        <v>4.4183095614320216</v>
      </c>
      <c r="AX19" s="33"/>
      <c r="AY19" s="33"/>
      <c r="AZ19" s="33"/>
      <c r="BA19" s="33"/>
      <c r="BB19" s="33"/>
      <c r="BC19" s="33"/>
      <c r="BD19" s="33"/>
    </row>
    <row r="20" spans="1:56" x14ac:dyDescent="0.3">
      <c r="A20" s="182"/>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2"/>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2"/>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2"/>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2"/>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3"/>
      <c r="B25" s="61" t="s">
        <v>320</v>
      </c>
      <c r="C25" s="8"/>
      <c r="D25" s="9" t="s">
        <v>40</v>
      </c>
      <c r="E25" s="67">
        <f>SUM(E19:E24)</f>
        <v>0</v>
      </c>
      <c r="F25" s="67">
        <f t="shared" ref="F25:BD25" si="1">SUM(F19:F24)</f>
        <v>0.54314339187281258</v>
      </c>
      <c r="G25" s="67">
        <f t="shared" si="1"/>
        <v>1.0850885564461121</v>
      </c>
      <c r="H25" s="67">
        <f t="shared" si="1"/>
        <v>1.6394700199307866</v>
      </c>
      <c r="I25" s="67">
        <f t="shared" si="1"/>
        <v>2.1409557788937135</v>
      </c>
      <c r="J25" s="67">
        <f t="shared" si="1"/>
        <v>2.5839180735549108</v>
      </c>
      <c r="K25" s="67">
        <f t="shared" si="1"/>
        <v>2.9821446121699262</v>
      </c>
      <c r="L25" s="67">
        <f t="shared" si="1"/>
        <v>3.3461108812367213</v>
      </c>
      <c r="M25" s="67">
        <f t="shared" si="1"/>
        <v>3.6949325771251784</v>
      </c>
      <c r="N25" s="67">
        <f t="shared" si="1"/>
        <v>3.814750596773977</v>
      </c>
      <c r="O25" s="67">
        <f t="shared" si="1"/>
        <v>3.9217651029165408</v>
      </c>
      <c r="P25" s="67">
        <f t="shared" si="1"/>
        <v>4.0178654726953482</v>
      </c>
      <c r="Q25" s="67">
        <f t="shared" si="1"/>
        <v>4.1007586405989374</v>
      </c>
      <c r="R25" s="67">
        <f t="shared" si="1"/>
        <v>4.1703386732486853</v>
      </c>
      <c r="S25" s="67">
        <f t="shared" si="1"/>
        <v>4.2287619140355046</v>
      </c>
      <c r="T25" s="67">
        <f t="shared" si="1"/>
        <v>4.2747271128480504</v>
      </c>
      <c r="U25" s="67">
        <f t="shared" si="1"/>
        <v>4.3145408469795701</v>
      </c>
      <c r="V25" s="67">
        <f t="shared" si="1"/>
        <v>4.3447738150875432</v>
      </c>
      <c r="W25" s="67">
        <f t="shared" si="1"/>
        <v>4.3685718902117969</v>
      </c>
      <c r="X25" s="67">
        <f t="shared" si="1"/>
        <v>4.3859837437364462</v>
      </c>
      <c r="Y25" s="67">
        <f t="shared" si="1"/>
        <v>4.3970446496322433</v>
      </c>
      <c r="Z25" s="67">
        <f t="shared" si="1"/>
        <v>4.4054482377581641</v>
      </c>
      <c r="AA25" s="67">
        <f t="shared" si="1"/>
        <v>4.411411832975312</v>
      </c>
      <c r="AB25" s="67">
        <f t="shared" si="1"/>
        <v>4.4160378963606028</v>
      </c>
      <c r="AC25" s="67">
        <f t="shared" si="1"/>
        <v>4.417731152341589</v>
      </c>
      <c r="AD25" s="67">
        <f t="shared" si="1"/>
        <v>4.4183095614320216</v>
      </c>
      <c r="AE25" s="67">
        <f t="shared" si="1"/>
        <v>4.4183095614320216</v>
      </c>
      <c r="AF25" s="67">
        <f t="shared" si="1"/>
        <v>4.4183095614320216</v>
      </c>
      <c r="AG25" s="67">
        <f t="shared" si="1"/>
        <v>4.4183095614320216</v>
      </c>
      <c r="AH25" s="67">
        <f t="shared" si="1"/>
        <v>4.4183095614320216</v>
      </c>
      <c r="AI25" s="67">
        <f t="shared" si="1"/>
        <v>4.4183095614320216</v>
      </c>
      <c r="AJ25" s="67">
        <f t="shared" si="1"/>
        <v>4.4183095614320216</v>
      </c>
      <c r="AK25" s="67">
        <f t="shared" si="1"/>
        <v>4.4183095614320216</v>
      </c>
      <c r="AL25" s="67">
        <f t="shared" si="1"/>
        <v>4.4183095614320216</v>
      </c>
      <c r="AM25" s="67">
        <f t="shared" si="1"/>
        <v>4.4183095614320216</v>
      </c>
      <c r="AN25" s="67">
        <f t="shared" si="1"/>
        <v>4.4183095614320216</v>
      </c>
      <c r="AO25" s="67">
        <f t="shared" si="1"/>
        <v>4.4183095614320216</v>
      </c>
      <c r="AP25" s="67">
        <f t="shared" si="1"/>
        <v>4.4183095614320216</v>
      </c>
      <c r="AQ25" s="67">
        <f t="shared" si="1"/>
        <v>4.4183095614320216</v>
      </c>
      <c r="AR25" s="67">
        <f t="shared" si="1"/>
        <v>4.4183095614320216</v>
      </c>
      <c r="AS25" s="67">
        <f t="shared" si="1"/>
        <v>4.4183095614320216</v>
      </c>
      <c r="AT25" s="67">
        <f t="shared" si="1"/>
        <v>4.4183095614320216</v>
      </c>
      <c r="AU25" s="67">
        <f t="shared" si="1"/>
        <v>4.4183095614320216</v>
      </c>
      <c r="AV25" s="67">
        <f t="shared" si="1"/>
        <v>4.4183095614320216</v>
      </c>
      <c r="AW25" s="67">
        <f t="shared" si="1"/>
        <v>4.4183095614320216</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-1.9527000000000001</v>
      </c>
      <c r="F26" s="59">
        <f t="shared" ref="F26:BD26" si="2">F18+F25</f>
        <v>-1.3891566081271873</v>
      </c>
      <c r="G26" s="59">
        <f t="shared" si="2"/>
        <v>-0.82871144355388782</v>
      </c>
      <c r="H26" s="59">
        <f t="shared" si="2"/>
        <v>-0.25282998006921353</v>
      </c>
      <c r="I26" s="59">
        <f t="shared" si="2"/>
        <v>0.26875577889371338</v>
      </c>
      <c r="J26" s="59">
        <f t="shared" si="2"/>
        <v>0.73331807355491074</v>
      </c>
      <c r="K26" s="59">
        <f t="shared" si="2"/>
        <v>1.1517446121699262</v>
      </c>
      <c r="L26" s="59">
        <f t="shared" si="2"/>
        <v>1.5364108812367212</v>
      </c>
      <c r="M26" s="59">
        <f t="shared" si="2"/>
        <v>3.6949325771251784</v>
      </c>
      <c r="N26" s="59">
        <f t="shared" si="2"/>
        <v>3.814750596773977</v>
      </c>
      <c r="O26" s="59">
        <f t="shared" si="2"/>
        <v>3.9217651029165408</v>
      </c>
      <c r="P26" s="59">
        <f t="shared" si="2"/>
        <v>4.0178654726953482</v>
      </c>
      <c r="Q26" s="59">
        <f t="shared" si="2"/>
        <v>4.1007586405989374</v>
      </c>
      <c r="R26" s="59">
        <f t="shared" si="2"/>
        <v>4.1703386732486853</v>
      </c>
      <c r="S26" s="59">
        <f t="shared" si="2"/>
        <v>4.2287619140355046</v>
      </c>
      <c r="T26" s="59">
        <f t="shared" si="2"/>
        <v>4.2747271128480504</v>
      </c>
      <c r="U26" s="59">
        <f t="shared" si="2"/>
        <v>4.3145408469795701</v>
      </c>
      <c r="V26" s="59">
        <f t="shared" si="2"/>
        <v>4.3447738150875432</v>
      </c>
      <c r="W26" s="59">
        <f t="shared" si="2"/>
        <v>4.3685718902117969</v>
      </c>
      <c r="X26" s="59">
        <f t="shared" si="2"/>
        <v>4.3859837437364462</v>
      </c>
      <c r="Y26" s="59">
        <f t="shared" si="2"/>
        <v>4.3970446496322433</v>
      </c>
      <c r="Z26" s="59">
        <f t="shared" si="2"/>
        <v>4.4054482377581641</v>
      </c>
      <c r="AA26" s="59">
        <f t="shared" si="2"/>
        <v>4.411411832975312</v>
      </c>
      <c r="AB26" s="59">
        <f t="shared" si="2"/>
        <v>4.4160378963606028</v>
      </c>
      <c r="AC26" s="59">
        <f t="shared" si="2"/>
        <v>4.417731152341589</v>
      </c>
      <c r="AD26" s="59">
        <f t="shared" si="2"/>
        <v>4.4183095614320216</v>
      </c>
      <c r="AE26" s="59">
        <f t="shared" si="2"/>
        <v>4.4183095614320216</v>
      </c>
      <c r="AF26" s="59">
        <f t="shared" si="2"/>
        <v>4.4183095614320216</v>
      </c>
      <c r="AG26" s="59">
        <f t="shared" si="2"/>
        <v>4.4183095614320216</v>
      </c>
      <c r="AH26" s="59">
        <f t="shared" si="2"/>
        <v>4.4183095614320216</v>
      </c>
      <c r="AI26" s="59">
        <f t="shared" si="2"/>
        <v>4.4183095614320216</v>
      </c>
      <c r="AJ26" s="59">
        <f t="shared" si="2"/>
        <v>4.4183095614320216</v>
      </c>
      <c r="AK26" s="59">
        <f t="shared" si="2"/>
        <v>4.4183095614320216</v>
      </c>
      <c r="AL26" s="59">
        <f t="shared" si="2"/>
        <v>4.4183095614320216</v>
      </c>
      <c r="AM26" s="59">
        <f t="shared" si="2"/>
        <v>4.4183095614320216</v>
      </c>
      <c r="AN26" s="59">
        <f t="shared" si="2"/>
        <v>4.4183095614320216</v>
      </c>
      <c r="AO26" s="59">
        <f t="shared" si="2"/>
        <v>4.4183095614320216</v>
      </c>
      <c r="AP26" s="59">
        <f t="shared" si="2"/>
        <v>4.4183095614320216</v>
      </c>
      <c r="AQ26" s="59">
        <f t="shared" si="2"/>
        <v>4.4183095614320216</v>
      </c>
      <c r="AR26" s="59">
        <f t="shared" si="2"/>
        <v>4.4183095614320216</v>
      </c>
      <c r="AS26" s="59">
        <f t="shared" si="2"/>
        <v>4.4183095614320216</v>
      </c>
      <c r="AT26" s="59">
        <f t="shared" si="2"/>
        <v>4.4183095614320216</v>
      </c>
      <c r="AU26" s="59">
        <f t="shared" si="2"/>
        <v>4.4183095614320216</v>
      </c>
      <c r="AV26" s="59">
        <f t="shared" si="2"/>
        <v>4.4183095614320216</v>
      </c>
      <c r="AW26" s="59">
        <f t="shared" si="2"/>
        <v>4.4183095614320216</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-1.5621600000000002</v>
      </c>
      <c r="F28" s="34">
        <f t="shared" ref="F28:AW28" si="4">F26*F27</f>
        <v>-1.11132528650175</v>
      </c>
      <c r="G28" s="34">
        <f t="shared" si="4"/>
        <v>-0.66296915484311025</v>
      </c>
      <c r="H28" s="34">
        <f t="shared" si="4"/>
        <v>-0.20226398405537083</v>
      </c>
      <c r="I28" s="34">
        <f t="shared" si="4"/>
        <v>0.21500462311497071</v>
      </c>
      <c r="J28" s="34">
        <f t="shared" si="4"/>
        <v>0.58665445884392864</v>
      </c>
      <c r="K28" s="34">
        <f t="shared" si="4"/>
        <v>0.92139568973594099</v>
      </c>
      <c r="L28" s="34">
        <f t="shared" si="4"/>
        <v>1.2291287049893771</v>
      </c>
      <c r="M28" s="34">
        <f t="shared" si="4"/>
        <v>2.9559460617001427</v>
      </c>
      <c r="N28" s="34">
        <f t="shared" si="4"/>
        <v>3.0518004774191816</v>
      </c>
      <c r="O28" s="34">
        <f t="shared" si="4"/>
        <v>3.137412082333233</v>
      </c>
      <c r="P28" s="34">
        <f t="shared" si="4"/>
        <v>3.2142923781562787</v>
      </c>
      <c r="Q28" s="34">
        <f t="shared" si="4"/>
        <v>3.2806069124791502</v>
      </c>
      <c r="R28" s="34">
        <f t="shared" si="4"/>
        <v>3.3362709385989486</v>
      </c>
      <c r="S28" s="34">
        <f t="shared" si="4"/>
        <v>3.3830095312284039</v>
      </c>
      <c r="T28" s="34">
        <f t="shared" si="4"/>
        <v>3.4197816902784406</v>
      </c>
      <c r="U28" s="34">
        <f t="shared" si="4"/>
        <v>3.4516326775836563</v>
      </c>
      <c r="V28" s="34">
        <f t="shared" si="4"/>
        <v>3.4758190520700349</v>
      </c>
      <c r="W28" s="34">
        <f t="shared" si="4"/>
        <v>3.4948575121694376</v>
      </c>
      <c r="X28" s="34">
        <f t="shared" si="4"/>
        <v>3.508786994989157</v>
      </c>
      <c r="Y28" s="34">
        <f t="shared" si="4"/>
        <v>3.5176357197057948</v>
      </c>
      <c r="Z28" s="34">
        <f t="shared" si="4"/>
        <v>3.5243585902065315</v>
      </c>
      <c r="AA28" s="34">
        <f t="shared" si="4"/>
        <v>3.5291294663802497</v>
      </c>
      <c r="AB28" s="34">
        <f t="shared" si="4"/>
        <v>3.5328303170884823</v>
      </c>
      <c r="AC28" s="34">
        <f t="shared" si="4"/>
        <v>3.5341849218732713</v>
      </c>
      <c r="AD28" s="34">
        <f t="shared" si="4"/>
        <v>3.5346476491456174</v>
      </c>
      <c r="AE28" s="34">
        <f t="shared" si="4"/>
        <v>3.5346476491456174</v>
      </c>
      <c r="AF28" s="34">
        <f t="shared" si="4"/>
        <v>3.5346476491456174</v>
      </c>
      <c r="AG28" s="34">
        <f t="shared" si="4"/>
        <v>3.5346476491456174</v>
      </c>
      <c r="AH28" s="34">
        <f t="shared" si="4"/>
        <v>3.5346476491456174</v>
      </c>
      <c r="AI28" s="34">
        <f t="shared" si="4"/>
        <v>3.5346476491456174</v>
      </c>
      <c r="AJ28" s="34">
        <f t="shared" si="4"/>
        <v>3.5346476491456174</v>
      </c>
      <c r="AK28" s="34">
        <f t="shared" si="4"/>
        <v>3.5346476491456174</v>
      </c>
      <c r="AL28" s="34">
        <f t="shared" si="4"/>
        <v>3.5346476491456174</v>
      </c>
      <c r="AM28" s="34">
        <f t="shared" si="4"/>
        <v>3.5346476491456174</v>
      </c>
      <c r="AN28" s="34">
        <f t="shared" si="4"/>
        <v>3.5346476491456174</v>
      </c>
      <c r="AO28" s="34">
        <f t="shared" si="4"/>
        <v>3.5346476491456174</v>
      </c>
      <c r="AP28" s="34">
        <f t="shared" si="4"/>
        <v>3.5346476491456174</v>
      </c>
      <c r="AQ28" s="34">
        <f t="shared" si="4"/>
        <v>3.5346476491456174</v>
      </c>
      <c r="AR28" s="34">
        <f t="shared" si="4"/>
        <v>3.5346476491456174</v>
      </c>
      <c r="AS28" s="34">
        <f t="shared" si="4"/>
        <v>3.5346476491456174</v>
      </c>
      <c r="AT28" s="34">
        <f t="shared" si="4"/>
        <v>3.5346476491456174</v>
      </c>
      <c r="AU28" s="34">
        <f t="shared" si="4"/>
        <v>3.5346476491456174</v>
      </c>
      <c r="AV28" s="34">
        <f t="shared" si="4"/>
        <v>3.5346476491456174</v>
      </c>
      <c r="AW28" s="34">
        <f t="shared" si="4"/>
        <v>3.5346476491456174</v>
      </c>
      <c r="AX28" s="34"/>
      <c r="AY28" s="34"/>
      <c r="AZ28" s="34"/>
      <c r="BA28" s="34"/>
      <c r="BB28" s="34"/>
      <c r="BC28" s="34"/>
      <c r="BD28" s="34"/>
    </row>
    <row r="29" spans="1:56" x14ac:dyDescent="0.3">
      <c r="A29" s="115"/>
      <c r="B29" s="9" t="s">
        <v>92</v>
      </c>
      <c r="C29" s="11" t="s">
        <v>44</v>
      </c>
      <c r="D29" s="9" t="s">
        <v>40</v>
      </c>
      <c r="E29" s="34">
        <f>E26-E28</f>
        <v>-0.39053999999999989</v>
      </c>
      <c r="F29" s="34">
        <f t="shared" ref="F29:AW29" si="5">F26-F28</f>
        <v>-0.27783132162543733</v>
      </c>
      <c r="G29" s="34">
        <f t="shared" si="5"/>
        <v>-0.16574228871077756</v>
      </c>
      <c r="H29" s="34">
        <f t="shared" si="5"/>
        <v>-5.0565996013842707E-2</v>
      </c>
      <c r="I29" s="34">
        <f t="shared" si="5"/>
        <v>5.3751155778742676E-2</v>
      </c>
      <c r="J29" s="34">
        <f t="shared" si="5"/>
        <v>0.1466636147109821</v>
      </c>
      <c r="K29" s="34">
        <f t="shared" si="5"/>
        <v>0.23034892243398519</v>
      </c>
      <c r="L29" s="34">
        <f t="shared" si="5"/>
        <v>0.30728217624734411</v>
      </c>
      <c r="M29" s="34">
        <f t="shared" si="5"/>
        <v>0.73898651542503568</v>
      </c>
      <c r="N29" s="34">
        <f t="shared" si="5"/>
        <v>0.7629501193547954</v>
      </c>
      <c r="O29" s="34">
        <f t="shared" si="5"/>
        <v>0.7843530205833078</v>
      </c>
      <c r="P29" s="34">
        <f t="shared" si="5"/>
        <v>0.80357309453906955</v>
      </c>
      <c r="Q29" s="34">
        <f t="shared" si="5"/>
        <v>0.8201517281197872</v>
      </c>
      <c r="R29" s="34">
        <f t="shared" si="5"/>
        <v>0.83406773464973671</v>
      </c>
      <c r="S29" s="34">
        <f t="shared" si="5"/>
        <v>0.84575238280710074</v>
      </c>
      <c r="T29" s="34">
        <f t="shared" si="5"/>
        <v>0.85494542256960981</v>
      </c>
      <c r="U29" s="34">
        <f t="shared" si="5"/>
        <v>0.86290816939591375</v>
      </c>
      <c r="V29" s="34">
        <f t="shared" si="5"/>
        <v>0.86895476301750829</v>
      </c>
      <c r="W29" s="34">
        <f t="shared" si="5"/>
        <v>0.8737143780423593</v>
      </c>
      <c r="X29" s="34">
        <f t="shared" si="5"/>
        <v>0.87719674874728915</v>
      </c>
      <c r="Y29" s="34">
        <f t="shared" si="5"/>
        <v>0.87940892992644848</v>
      </c>
      <c r="Z29" s="34">
        <f t="shared" si="5"/>
        <v>0.88108964755163255</v>
      </c>
      <c r="AA29" s="34">
        <f t="shared" si="5"/>
        <v>0.88228236659506232</v>
      </c>
      <c r="AB29" s="34">
        <f t="shared" si="5"/>
        <v>0.88320757927212057</v>
      </c>
      <c r="AC29" s="34">
        <f t="shared" si="5"/>
        <v>0.88354623046831771</v>
      </c>
      <c r="AD29" s="34">
        <f t="shared" si="5"/>
        <v>0.88366191228640423</v>
      </c>
      <c r="AE29" s="34">
        <f t="shared" si="5"/>
        <v>0.88366191228640423</v>
      </c>
      <c r="AF29" s="34">
        <f t="shared" si="5"/>
        <v>0.88366191228640423</v>
      </c>
      <c r="AG29" s="34">
        <f t="shared" si="5"/>
        <v>0.88366191228640423</v>
      </c>
      <c r="AH29" s="34">
        <f t="shared" si="5"/>
        <v>0.88366191228640423</v>
      </c>
      <c r="AI29" s="34">
        <f t="shared" si="5"/>
        <v>0.88366191228640423</v>
      </c>
      <c r="AJ29" s="34">
        <f t="shared" si="5"/>
        <v>0.88366191228640423</v>
      </c>
      <c r="AK29" s="34">
        <f t="shared" si="5"/>
        <v>0.88366191228640423</v>
      </c>
      <c r="AL29" s="34">
        <f t="shared" si="5"/>
        <v>0.88366191228640423</v>
      </c>
      <c r="AM29" s="34">
        <f t="shared" si="5"/>
        <v>0.88366191228640423</v>
      </c>
      <c r="AN29" s="34">
        <f t="shared" si="5"/>
        <v>0.88366191228640423</v>
      </c>
      <c r="AO29" s="34">
        <f t="shared" si="5"/>
        <v>0.88366191228640423</v>
      </c>
      <c r="AP29" s="34">
        <f t="shared" si="5"/>
        <v>0.88366191228640423</v>
      </c>
      <c r="AQ29" s="34">
        <f t="shared" si="5"/>
        <v>0.88366191228640423</v>
      </c>
      <c r="AR29" s="34">
        <f t="shared" si="5"/>
        <v>0.88366191228640423</v>
      </c>
      <c r="AS29" s="34">
        <f t="shared" si="5"/>
        <v>0.88366191228640423</v>
      </c>
      <c r="AT29" s="34">
        <f t="shared" si="5"/>
        <v>0.88366191228640423</v>
      </c>
      <c r="AU29" s="34">
        <f t="shared" si="5"/>
        <v>0.88366191228640423</v>
      </c>
      <c r="AV29" s="34">
        <f t="shared" si="5"/>
        <v>0.88366191228640423</v>
      </c>
      <c r="AW29" s="34">
        <f t="shared" si="5"/>
        <v>0.88366191228640423</v>
      </c>
      <c r="AX29" s="34"/>
      <c r="AY29" s="34"/>
      <c r="AZ29" s="34"/>
      <c r="BA29" s="34"/>
      <c r="BB29" s="34"/>
      <c r="BC29" s="34"/>
      <c r="BD29" s="34"/>
    </row>
    <row r="30" spans="1:56" ht="16.5" hidden="1" customHeight="1" outlineLevel="1" x14ac:dyDescent="0.35">
      <c r="A30" s="115"/>
      <c r="B30" s="9" t="s">
        <v>1</v>
      </c>
      <c r="C30" s="11" t="s">
        <v>53</v>
      </c>
      <c r="D30" s="9" t="s">
        <v>40</v>
      </c>
      <c r="F30" s="34">
        <f>$E$28/'Fixed data'!$C$7</f>
        <v>-3.4714666666666671E-2</v>
      </c>
      <c r="G30" s="34">
        <f>$E$28/'Fixed data'!$C$7</f>
        <v>-3.4714666666666671E-2</v>
      </c>
      <c r="H30" s="34">
        <f>$E$28/'Fixed data'!$C$7</f>
        <v>-3.4714666666666671E-2</v>
      </c>
      <c r="I30" s="34">
        <f>$E$28/'Fixed data'!$C$7</f>
        <v>-3.4714666666666671E-2</v>
      </c>
      <c r="J30" s="34">
        <f>$E$28/'Fixed data'!$C$7</f>
        <v>-3.4714666666666671E-2</v>
      </c>
      <c r="K30" s="34">
        <f>$E$28/'Fixed data'!$C$7</f>
        <v>-3.4714666666666671E-2</v>
      </c>
      <c r="L30" s="34">
        <f>$E$28/'Fixed data'!$C$7</f>
        <v>-3.4714666666666671E-2</v>
      </c>
      <c r="M30" s="34">
        <f>$E$28/'Fixed data'!$C$7</f>
        <v>-3.4714666666666671E-2</v>
      </c>
      <c r="N30" s="34">
        <f>$E$28/'Fixed data'!$C$7</f>
        <v>-3.4714666666666671E-2</v>
      </c>
      <c r="O30" s="34">
        <f>$E$28/'Fixed data'!$C$7</f>
        <v>-3.4714666666666671E-2</v>
      </c>
      <c r="P30" s="34">
        <f>$E$28/'Fixed data'!$C$7</f>
        <v>-3.4714666666666671E-2</v>
      </c>
      <c r="Q30" s="34">
        <f>$E$28/'Fixed data'!$C$7</f>
        <v>-3.4714666666666671E-2</v>
      </c>
      <c r="R30" s="34">
        <f>$E$28/'Fixed data'!$C$7</f>
        <v>-3.4714666666666671E-2</v>
      </c>
      <c r="S30" s="34">
        <f>$E$28/'Fixed data'!$C$7</f>
        <v>-3.4714666666666671E-2</v>
      </c>
      <c r="T30" s="34">
        <f>$E$28/'Fixed data'!$C$7</f>
        <v>-3.4714666666666671E-2</v>
      </c>
      <c r="U30" s="34">
        <f>$E$28/'Fixed data'!$C$7</f>
        <v>-3.4714666666666671E-2</v>
      </c>
      <c r="V30" s="34">
        <f>$E$28/'Fixed data'!$C$7</f>
        <v>-3.4714666666666671E-2</v>
      </c>
      <c r="W30" s="34">
        <f>$E$28/'Fixed data'!$C$7</f>
        <v>-3.4714666666666671E-2</v>
      </c>
      <c r="X30" s="34">
        <f>$E$28/'Fixed data'!$C$7</f>
        <v>-3.4714666666666671E-2</v>
      </c>
      <c r="Y30" s="34">
        <f>$E$28/'Fixed data'!$C$7</f>
        <v>-3.4714666666666671E-2</v>
      </c>
      <c r="Z30" s="34">
        <f>$E$28/'Fixed data'!$C$7</f>
        <v>-3.4714666666666671E-2</v>
      </c>
      <c r="AA30" s="34">
        <f>$E$28/'Fixed data'!$C$7</f>
        <v>-3.4714666666666671E-2</v>
      </c>
      <c r="AB30" s="34">
        <f>$E$28/'Fixed data'!$C$7</f>
        <v>-3.4714666666666671E-2</v>
      </c>
      <c r="AC30" s="34">
        <f>$E$28/'Fixed data'!$C$7</f>
        <v>-3.4714666666666671E-2</v>
      </c>
      <c r="AD30" s="34">
        <f>$E$28/'Fixed data'!$C$7</f>
        <v>-3.4714666666666671E-2</v>
      </c>
      <c r="AE30" s="34">
        <f>$E$28/'Fixed data'!$C$7</f>
        <v>-3.4714666666666671E-2</v>
      </c>
      <c r="AF30" s="34">
        <f>$E$28/'Fixed data'!$C$7</f>
        <v>-3.4714666666666671E-2</v>
      </c>
      <c r="AG30" s="34">
        <f>$E$28/'Fixed data'!$C$7</f>
        <v>-3.4714666666666671E-2</v>
      </c>
      <c r="AH30" s="34">
        <f>$E$28/'Fixed data'!$C$7</f>
        <v>-3.4714666666666671E-2</v>
      </c>
      <c r="AI30" s="34">
        <f>$E$28/'Fixed data'!$C$7</f>
        <v>-3.4714666666666671E-2</v>
      </c>
      <c r="AJ30" s="34">
        <f>$E$28/'Fixed data'!$C$7</f>
        <v>-3.4714666666666671E-2</v>
      </c>
      <c r="AK30" s="34">
        <f>$E$28/'Fixed data'!$C$7</f>
        <v>-3.4714666666666671E-2</v>
      </c>
      <c r="AL30" s="34">
        <f>$E$28/'Fixed data'!$C$7</f>
        <v>-3.4714666666666671E-2</v>
      </c>
      <c r="AM30" s="34">
        <f>$E$28/'Fixed data'!$C$7</f>
        <v>-3.4714666666666671E-2</v>
      </c>
      <c r="AN30" s="34">
        <f>$E$28/'Fixed data'!$C$7</f>
        <v>-3.4714666666666671E-2</v>
      </c>
      <c r="AO30" s="34">
        <f>$E$28/'Fixed data'!$C$7</f>
        <v>-3.4714666666666671E-2</v>
      </c>
      <c r="AP30" s="34">
        <f>$E$28/'Fixed data'!$C$7</f>
        <v>-3.4714666666666671E-2</v>
      </c>
      <c r="AQ30" s="34">
        <f>$E$28/'Fixed data'!$C$7</f>
        <v>-3.4714666666666671E-2</v>
      </c>
      <c r="AR30" s="34">
        <f>$E$28/'Fixed data'!$C$7</f>
        <v>-3.4714666666666671E-2</v>
      </c>
      <c r="AS30" s="34">
        <f>$E$28/'Fixed data'!$C$7</f>
        <v>-3.4714666666666671E-2</v>
      </c>
      <c r="AT30" s="34">
        <f>$E$28/'Fixed data'!$C$7</f>
        <v>-3.4714666666666671E-2</v>
      </c>
      <c r="AU30" s="34">
        <f>$E$28/'Fixed data'!$C$7</f>
        <v>-3.4714666666666671E-2</v>
      </c>
      <c r="AV30" s="34">
        <f>$E$28/'Fixed data'!$C$7</f>
        <v>-3.4714666666666671E-2</v>
      </c>
      <c r="AW30" s="34">
        <f>$E$28/'Fixed data'!$C$7</f>
        <v>-3.4714666666666671E-2</v>
      </c>
      <c r="AX30" s="34">
        <f>$E$28/'Fixed data'!$C$7</f>
        <v>-3.4714666666666671E-2</v>
      </c>
      <c r="AY30" s="34"/>
      <c r="AZ30" s="34"/>
      <c r="BA30" s="34"/>
      <c r="BB30" s="34"/>
      <c r="BC30" s="34"/>
      <c r="BD30" s="34"/>
    </row>
    <row r="31" spans="1:56" ht="16.5" hidden="1" customHeight="1" outlineLevel="1" x14ac:dyDescent="0.35">
      <c r="A31" s="115"/>
      <c r="B31" s="9" t="s">
        <v>2</v>
      </c>
      <c r="C31" s="11" t="s">
        <v>54</v>
      </c>
      <c r="D31" s="9" t="s">
        <v>40</v>
      </c>
      <c r="F31" s="34"/>
      <c r="G31" s="34">
        <f>$F$28/'Fixed data'!$C$7</f>
        <v>-2.4696117477816668E-2</v>
      </c>
      <c r="H31" s="34">
        <f>$F$28/'Fixed data'!$C$7</f>
        <v>-2.4696117477816668E-2</v>
      </c>
      <c r="I31" s="34">
        <f>$F$28/'Fixed data'!$C$7</f>
        <v>-2.4696117477816668E-2</v>
      </c>
      <c r="J31" s="34">
        <f>$F$28/'Fixed data'!$C$7</f>
        <v>-2.4696117477816668E-2</v>
      </c>
      <c r="K31" s="34">
        <f>$F$28/'Fixed data'!$C$7</f>
        <v>-2.4696117477816668E-2</v>
      </c>
      <c r="L31" s="34">
        <f>$F$28/'Fixed data'!$C$7</f>
        <v>-2.4696117477816668E-2</v>
      </c>
      <c r="M31" s="34">
        <f>$F$28/'Fixed data'!$C$7</f>
        <v>-2.4696117477816668E-2</v>
      </c>
      <c r="N31" s="34">
        <f>$F$28/'Fixed data'!$C$7</f>
        <v>-2.4696117477816668E-2</v>
      </c>
      <c r="O31" s="34">
        <f>$F$28/'Fixed data'!$C$7</f>
        <v>-2.4696117477816668E-2</v>
      </c>
      <c r="P31" s="34">
        <f>$F$28/'Fixed data'!$C$7</f>
        <v>-2.4696117477816668E-2</v>
      </c>
      <c r="Q31" s="34">
        <f>$F$28/'Fixed data'!$C$7</f>
        <v>-2.4696117477816668E-2</v>
      </c>
      <c r="R31" s="34">
        <f>$F$28/'Fixed data'!$C$7</f>
        <v>-2.4696117477816668E-2</v>
      </c>
      <c r="S31" s="34">
        <f>$F$28/'Fixed data'!$C$7</f>
        <v>-2.4696117477816668E-2</v>
      </c>
      <c r="T31" s="34">
        <f>$F$28/'Fixed data'!$C$7</f>
        <v>-2.4696117477816668E-2</v>
      </c>
      <c r="U31" s="34">
        <f>$F$28/'Fixed data'!$C$7</f>
        <v>-2.4696117477816668E-2</v>
      </c>
      <c r="V31" s="34">
        <f>$F$28/'Fixed data'!$C$7</f>
        <v>-2.4696117477816668E-2</v>
      </c>
      <c r="W31" s="34">
        <f>$F$28/'Fixed data'!$C$7</f>
        <v>-2.4696117477816668E-2</v>
      </c>
      <c r="X31" s="34">
        <f>$F$28/'Fixed data'!$C$7</f>
        <v>-2.4696117477816668E-2</v>
      </c>
      <c r="Y31" s="34">
        <f>$F$28/'Fixed data'!$C$7</f>
        <v>-2.4696117477816668E-2</v>
      </c>
      <c r="Z31" s="34">
        <f>$F$28/'Fixed data'!$C$7</f>
        <v>-2.4696117477816668E-2</v>
      </c>
      <c r="AA31" s="34">
        <f>$F$28/'Fixed data'!$C$7</f>
        <v>-2.4696117477816668E-2</v>
      </c>
      <c r="AB31" s="34">
        <f>$F$28/'Fixed data'!$C$7</f>
        <v>-2.4696117477816668E-2</v>
      </c>
      <c r="AC31" s="34">
        <f>$F$28/'Fixed data'!$C$7</f>
        <v>-2.4696117477816668E-2</v>
      </c>
      <c r="AD31" s="34">
        <f>$F$28/'Fixed data'!$C$7</f>
        <v>-2.4696117477816668E-2</v>
      </c>
      <c r="AE31" s="34">
        <f>$F$28/'Fixed data'!$C$7</f>
        <v>-2.4696117477816668E-2</v>
      </c>
      <c r="AF31" s="34">
        <f>$F$28/'Fixed data'!$C$7</f>
        <v>-2.4696117477816668E-2</v>
      </c>
      <c r="AG31" s="34">
        <f>$F$28/'Fixed data'!$C$7</f>
        <v>-2.4696117477816668E-2</v>
      </c>
      <c r="AH31" s="34">
        <f>$F$28/'Fixed data'!$C$7</f>
        <v>-2.4696117477816668E-2</v>
      </c>
      <c r="AI31" s="34">
        <f>$F$28/'Fixed data'!$C$7</f>
        <v>-2.4696117477816668E-2</v>
      </c>
      <c r="AJ31" s="34">
        <f>$F$28/'Fixed data'!$C$7</f>
        <v>-2.4696117477816668E-2</v>
      </c>
      <c r="AK31" s="34">
        <f>$F$28/'Fixed data'!$C$7</f>
        <v>-2.4696117477816668E-2</v>
      </c>
      <c r="AL31" s="34">
        <f>$F$28/'Fixed data'!$C$7</f>
        <v>-2.4696117477816668E-2</v>
      </c>
      <c r="AM31" s="34">
        <f>$F$28/'Fixed data'!$C$7</f>
        <v>-2.4696117477816668E-2</v>
      </c>
      <c r="AN31" s="34">
        <f>$F$28/'Fixed data'!$C$7</f>
        <v>-2.4696117477816668E-2</v>
      </c>
      <c r="AO31" s="34">
        <f>$F$28/'Fixed data'!$C$7</f>
        <v>-2.4696117477816668E-2</v>
      </c>
      <c r="AP31" s="34">
        <f>$F$28/'Fixed data'!$C$7</f>
        <v>-2.4696117477816668E-2</v>
      </c>
      <c r="AQ31" s="34">
        <f>$F$28/'Fixed data'!$C$7</f>
        <v>-2.4696117477816668E-2</v>
      </c>
      <c r="AR31" s="34">
        <f>$F$28/'Fixed data'!$C$7</f>
        <v>-2.4696117477816668E-2</v>
      </c>
      <c r="AS31" s="34">
        <f>$F$28/'Fixed data'!$C$7</f>
        <v>-2.4696117477816668E-2</v>
      </c>
      <c r="AT31" s="34">
        <f>$F$28/'Fixed data'!$C$7</f>
        <v>-2.4696117477816668E-2</v>
      </c>
      <c r="AU31" s="34">
        <f>$F$28/'Fixed data'!$C$7</f>
        <v>-2.4696117477816668E-2</v>
      </c>
      <c r="AV31" s="34">
        <f>$F$28/'Fixed data'!$C$7</f>
        <v>-2.4696117477816668E-2</v>
      </c>
      <c r="AW31" s="34">
        <f>$F$28/'Fixed data'!$C$7</f>
        <v>-2.4696117477816668E-2</v>
      </c>
      <c r="AX31" s="34">
        <f>$F$28/'Fixed data'!$C$7</f>
        <v>-2.4696117477816668E-2</v>
      </c>
      <c r="AY31" s="34">
        <f>$F$28/'Fixed data'!$C$7</f>
        <v>-2.4696117477816668E-2</v>
      </c>
      <c r="AZ31" s="34"/>
      <c r="BA31" s="34"/>
      <c r="BB31" s="34"/>
      <c r="BC31" s="34"/>
      <c r="BD31" s="34"/>
    </row>
    <row r="32" spans="1:56" ht="16.5" hidden="1" customHeight="1" outlineLevel="1" x14ac:dyDescent="0.35">
      <c r="A32" s="115"/>
      <c r="B32" s="9" t="s">
        <v>3</v>
      </c>
      <c r="C32" s="11" t="s">
        <v>55</v>
      </c>
      <c r="D32" s="9" t="s">
        <v>40</v>
      </c>
      <c r="F32" s="34"/>
      <c r="G32" s="34"/>
      <c r="H32" s="34">
        <f>$G$28/'Fixed data'!$C$7</f>
        <v>-1.4732647885402451E-2</v>
      </c>
      <c r="I32" s="34">
        <f>$G$28/'Fixed data'!$C$7</f>
        <v>-1.4732647885402451E-2</v>
      </c>
      <c r="J32" s="34">
        <f>$G$28/'Fixed data'!$C$7</f>
        <v>-1.4732647885402451E-2</v>
      </c>
      <c r="K32" s="34">
        <f>$G$28/'Fixed data'!$C$7</f>
        <v>-1.4732647885402451E-2</v>
      </c>
      <c r="L32" s="34">
        <f>$G$28/'Fixed data'!$C$7</f>
        <v>-1.4732647885402451E-2</v>
      </c>
      <c r="M32" s="34">
        <f>$G$28/'Fixed data'!$C$7</f>
        <v>-1.4732647885402451E-2</v>
      </c>
      <c r="N32" s="34">
        <f>$G$28/'Fixed data'!$C$7</f>
        <v>-1.4732647885402451E-2</v>
      </c>
      <c r="O32" s="34">
        <f>$G$28/'Fixed data'!$C$7</f>
        <v>-1.4732647885402451E-2</v>
      </c>
      <c r="P32" s="34">
        <f>$G$28/'Fixed data'!$C$7</f>
        <v>-1.4732647885402451E-2</v>
      </c>
      <c r="Q32" s="34">
        <f>$G$28/'Fixed data'!$C$7</f>
        <v>-1.4732647885402451E-2</v>
      </c>
      <c r="R32" s="34">
        <f>$G$28/'Fixed data'!$C$7</f>
        <v>-1.4732647885402451E-2</v>
      </c>
      <c r="S32" s="34">
        <f>$G$28/'Fixed data'!$C$7</f>
        <v>-1.4732647885402451E-2</v>
      </c>
      <c r="T32" s="34">
        <f>$G$28/'Fixed data'!$C$7</f>
        <v>-1.4732647885402451E-2</v>
      </c>
      <c r="U32" s="34">
        <f>$G$28/'Fixed data'!$C$7</f>
        <v>-1.4732647885402451E-2</v>
      </c>
      <c r="V32" s="34">
        <f>$G$28/'Fixed data'!$C$7</f>
        <v>-1.4732647885402451E-2</v>
      </c>
      <c r="W32" s="34">
        <f>$G$28/'Fixed data'!$C$7</f>
        <v>-1.4732647885402451E-2</v>
      </c>
      <c r="X32" s="34">
        <f>$G$28/'Fixed data'!$C$7</f>
        <v>-1.4732647885402451E-2</v>
      </c>
      <c r="Y32" s="34">
        <f>$G$28/'Fixed data'!$C$7</f>
        <v>-1.4732647885402451E-2</v>
      </c>
      <c r="Z32" s="34">
        <f>$G$28/'Fixed data'!$C$7</f>
        <v>-1.4732647885402451E-2</v>
      </c>
      <c r="AA32" s="34">
        <f>$G$28/'Fixed data'!$C$7</f>
        <v>-1.4732647885402451E-2</v>
      </c>
      <c r="AB32" s="34">
        <f>$G$28/'Fixed data'!$C$7</f>
        <v>-1.4732647885402451E-2</v>
      </c>
      <c r="AC32" s="34">
        <f>$G$28/'Fixed data'!$C$7</f>
        <v>-1.4732647885402451E-2</v>
      </c>
      <c r="AD32" s="34">
        <f>$G$28/'Fixed data'!$C$7</f>
        <v>-1.4732647885402451E-2</v>
      </c>
      <c r="AE32" s="34">
        <f>$G$28/'Fixed data'!$C$7</f>
        <v>-1.4732647885402451E-2</v>
      </c>
      <c r="AF32" s="34">
        <f>$G$28/'Fixed data'!$C$7</f>
        <v>-1.4732647885402451E-2</v>
      </c>
      <c r="AG32" s="34">
        <f>$G$28/'Fixed data'!$C$7</f>
        <v>-1.4732647885402451E-2</v>
      </c>
      <c r="AH32" s="34">
        <f>$G$28/'Fixed data'!$C$7</f>
        <v>-1.4732647885402451E-2</v>
      </c>
      <c r="AI32" s="34">
        <f>$G$28/'Fixed data'!$C$7</f>
        <v>-1.4732647885402451E-2</v>
      </c>
      <c r="AJ32" s="34">
        <f>$G$28/'Fixed data'!$C$7</f>
        <v>-1.4732647885402451E-2</v>
      </c>
      <c r="AK32" s="34">
        <f>$G$28/'Fixed data'!$C$7</f>
        <v>-1.4732647885402451E-2</v>
      </c>
      <c r="AL32" s="34">
        <f>$G$28/'Fixed data'!$C$7</f>
        <v>-1.4732647885402451E-2</v>
      </c>
      <c r="AM32" s="34">
        <f>$G$28/'Fixed data'!$C$7</f>
        <v>-1.4732647885402451E-2</v>
      </c>
      <c r="AN32" s="34">
        <f>$G$28/'Fixed data'!$C$7</f>
        <v>-1.4732647885402451E-2</v>
      </c>
      <c r="AO32" s="34">
        <f>$G$28/'Fixed data'!$C$7</f>
        <v>-1.4732647885402451E-2</v>
      </c>
      <c r="AP32" s="34">
        <f>$G$28/'Fixed data'!$C$7</f>
        <v>-1.4732647885402451E-2</v>
      </c>
      <c r="AQ32" s="34">
        <f>$G$28/'Fixed data'!$C$7</f>
        <v>-1.4732647885402451E-2</v>
      </c>
      <c r="AR32" s="34">
        <f>$G$28/'Fixed data'!$C$7</f>
        <v>-1.4732647885402451E-2</v>
      </c>
      <c r="AS32" s="34">
        <f>$G$28/'Fixed data'!$C$7</f>
        <v>-1.4732647885402451E-2</v>
      </c>
      <c r="AT32" s="34">
        <f>$G$28/'Fixed data'!$C$7</f>
        <v>-1.4732647885402451E-2</v>
      </c>
      <c r="AU32" s="34">
        <f>$G$28/'Fixed data'!$C$7</f>
        <v>-1.4732647885402451E-2</v>
      </c>
      <c r="AV32" s="34">
        <f>$G$28/'Fixed data'!$C$7</f>
        <v>-1.4732647885402451E-2</v>
      </c>
      <c r="AW32" s="34">
        <f>$G$28/'Fixed data'!$C$7</f>
        <v>-1.4732647885402451E-2</v>
      </c>
      <c r="AX32" s="34">
        <f>$G$28/'Fixed data'!$C$7</f>
        <v>-1.4732647885402451E-2</v>
      </c>
      <c r="AY32" s="34">
        <f>$G$28/'Fixed data'!$C$7</f>
        <v>-1.4732647885402451E-2</v>
      </c>
      <c r="AZ32" s="34">
        <f>$G$28/'Fixed data'!$C$7</f>
        <v>-1.4732647885402451E-2</v>
      </c>
      <c r="BA32" s="34"/>
      <c r="BB32" s="34"/>
      <c r="BC32" s="34"/>
      <c r="BD32" s="34"/>
    </row>
    <row r="33" spans="1:57" ht="16.5" hidden="1" customHeight="1" outlineLevel="1" x14ac:dyDescent="0.35">
      <c r="A33" s="115"/>
      <c r="B33" s="9" t="s">
        <v>4</v>
      </c>
      <c r="C33" s="11" t="s">
        <v>56</v>
      </c>
      <c r="D33" s="9" t="s">
        <v>40</v>
      </c>
      <c r="F33" s="34"/>
      <c r="G33" s="34"/>
      <c r="H33" s="34"/>
      <c r="I33" s="34">
        <f>$H$28/'Fixed data'!$C$7</f>
        <v>-4.4947552012304624E-3</v>
      </c>
      <c r="J33" s="34">
        <f>$H$28/'Fixed data'!$C$7</f>
        <v>-4.4947552012304624E-3</v>
      </c>
      <c r="K33" s="34">
        <f>$H$28/'Fixed data'!$C$7</f>
        <v>-4.4947552012304624E-3</v>
      </c>
      <c r="L33" s="34">
        <f>$H$28/'Fixed data'!$C$7</f>
        <v>-4.4947552012304624E-3</v>
      </c>
      <c r="M33" s="34">
        <f>$H$28/'Fixed data'!$C$7</f>
        <v>-4.4947552012304624E-3</v>
      </c>
      <c r="N33" s="34">
        <f>$H$28/'Fixed data'!$C$7</f>
        <v>-4.4947552012304624E-3</v>
      </c>
      <c r="O33" s="34">
        <f>$H$28/'Fixed data'!$C$7</f>
        <v>-4.4947552012304624E-3</v>
      </c>
      <c r="P33" s="34">
        <f>$H$28/'Fixed data'!$C$7</f>
        <v>-4.4947552012304624E-3</v>
      </c>
      <c r="Q33" s="34">
        <f>$H$28/'Fixed data'!$C$7</f>
        <v>-4.4947552012304624E-3</v>
      </c>
      <c r="R33" s="34">
        <f>$H$28/'Fixed data'!$C$7</f>
        <v>-4.4947552012304624E-3</v>
      </c>
      <c r="S33" s="34">
        <f>$H$28/'Fixed data'!$C$7</f>
        <v>-4.4947552012304624E-3</v>
      </c>
      <c r="T33" s="34">
        <f>$H$28/'Fixed data'!$C$7</f>
        <v>-4.4947552012304624E-3</v>
      </c>
      <c r="U33" s="34">
        <f>$H$28/'Fixed data'!$C$7</f>
        <v>-4.4947552012304624E-3</v>
      </c>
      <c r="V33" s="34">
        <f>$H$28/'Fixed data'!$C$7</f>
        <v>-4.4947552012304624E-3</v>
      </c>
      <c r="W33" s="34">
        <f>$H$28/'Fixed data'!$C$7</f>
        <v>-4.4947552012304624E-3</v>
      </c>
      <c r="X33" s="34">
        <f>$H$28/'Fixed data'!$C$7</f>
        <v>-4.4947552012304624E-3</v>
      </c>
      <c r="Y33" s="34">
        <f>$H$28/'Fixed data'!$C$7</f>
        <v>-4.4947552012304624E-3</v>
      </c>
      <c r="Z33" s="34">
        <f>$H$28/'Fixed data'!$C$7</f>
        <v>-4.4947552012304624E-3</v>
      </c>
      <c r="AA33" s="34">
        <f>$H$28/'Fixed data'!$C$7</f>
        <v>-4.4947552012304624E-3</v>
      </c>
      <c r="AB33" s="34">
        <f>$H$28/'Fixed data'!$C$7</f>
        <v>-4.4947552012304624E-3</v>
      </c>
      <c r="AC33" s="34">
        <f>$H$28/'Fixed data'!$C$7</f>
        <v>-4.4947552012304624E-3</v>
      </c>
      <c r="AD33" s="34">
        <f>$H$28/'Fixed data'!$C$7</f>
        <v>-4.4947552012304624E-3</v>
      </c>
      <c r="AE33" s="34">
        <f>$H$28/'Fixed data'!$C$7</f>
        <v>-4.4947552012304624E-3</v>
      </c>
      <c r="AF33" s="34">
        <f>$H$28/'Fixed data'!$C$7</f>
        <v>-4.4947552012304624E-3</v>
      </c>
      <c r="AG33" s="34">
        <f>$H$28/'Fixed data'!$C$7</f>
        <v>-4.4947552012304624E-3</v>
      </c>
      <c r="AH33" s="34">
        <f>$H$28/'Fixed data'!$C$7</f>
        <v>-4.4947552012304624E-3</v>
      </c>
      <c r="AI33" s="34">
        <f>$H$28/'Fixed data'!$C$7</f>
        <v>-4.4947552012304624E-3</v>
      </c>
      <c r="AJ33" s="34">
        <f>$H$28/'Fixed data'!$C$7</f>
        <v>-4.4947552012304624E-3</v>
      </c>
      <c r="AK33" s="34">
        <f>$H$28/'Fixed data'!$C$7</f>
        <v>-4.4947552012304624E-3</v>
      </c>
      <c r="AL33" s="34">
        <f>$H$28/'Fixed data'!$C$7</f>
        <v>-4.4947552012304624E-3</v>
      </c>
      <c r="AM33" s="34">
        <f>$H$28/'Fixed data'!$C$7</f>
        <v>-4.4947552012304624E-3</v>
      </c>
      <c r="AN33" s="34">
        <f>$H$28/'Fixed data'!$C$7</f>
        <v>-4.4947552012304624E-3</v>
      </c>
      <c r="AO33" s="34">
        <f>$H$28/'Fixed data'!$C$7</f>
        <v>-4.4947552012304624E-3</v>
      </c>
      <c r="AP33" s="34">
        <f>$H$28/'Fixed data'!$C$7</f>
        <v>-4.4947552012304624E-3</v>
      </c>
      <c r="AQ33" s="34">
        <f>$H$28/'Fixed data'!$C$7</f>
        <v>-4.4947552012304624E-3</v>
      </c>
      <c r="AR33" s="34">
        <f>$H$28/'Fixed data'!$C$7</f>
        <v>-4.4947552012304624E-3</v>
      </c>
      <c r="AS33" s="34">
        <f>$H$28/'Fixed data'!$C$7</f>
        <v>-4.4947552012304624E-3</v>
      </c>
      <c r="AT33" s="34">
        <f>$H$28/'Fixed data'!$C$7</f>
        <v>-4.4947552012304624E-3</v>
      </c>
      <c r="AU33" s="34">
        <f>$H$28/'Fixed data'!$C$7</f>
        <v>-4.4947552012304624E-3</v>
      </c>
      <c r="AV33" s="34">
        <f>$H$28/'Fixed data'!$C$7</f>
        <v>-4.4947552012304624E-3</v>
      </c>
      <c r="AW33" s="34">
        <f>$H$28/'Fixed data'!$C$7</f>
        <v>-4.4947552012304624E-3</v>
      </c>
      <c r="AX33" s="34">
        <f>$H$28/'Fixed data'!$C$7</f>
        <v>-4.4947552012304624E-3</v>
      </c>
      <c r="AY33" s="34">
        <f>$H$28/'Fixed data'!$C$7</f>
        <v>-4.4947552012304624E-3</v>
      </c>
      <c r="AZ33" s="34">
        <f>$H$28/'Fixed data'!$C$7</f>
        <v>-4.4947552012304624E-3</v>
      </c>
      <c r="BA33" s="34">
        <f>$H$28/'Fixed data'!$C$7</f>
        <v>-4.4947552012304624E-3</v>
      </c>
      <c r="BB33" s="34"/>
      <c r="BC33" s="34"/>
      <c r="BD33" s="34"/>
    </row>
    <row r="34" spans="1:57" ht="16.5" hidden="1" customHeight="1" outlineLevel="1" x14ac:dyDescent="0.35">
      <c r="A34" s="115"/>
      <c r="B34" s="9" t="s">
        <v>5</v>
      </c>
      <c r="C34" s="11" t="s">
        <v>57</v>
      </c>
      <c r="D34" s="9" t="s">
        <v>40</v>
      </c>
      <c r="F34" s="34"/>
      <c r="G34" s="34"/>
      <c r="H34" s="34"/>
      <c r="I34" s="34"/>
      <c r="J34" s="34">
        <f>$I$28/'Fixed data'!$C$7</f>
        <v>4.7778805136660159E-3</v>
      </c>
      <c r="K34" s="34">
        <f>$I$28/'Fixed data'!$C$7</f>
        <v>4.7778805136660159E-3</v>
      </c>
      <c r="L34" s="34">
        <f>$I$28/'Fixed data'!$C$7</f>
        <v>4.7778805136660159E-3</v>
      </c>
      <c r="M34" s="34">
        <f>$I$28/'Fixed data'!$C$7</f>
        <v>4.7778805136660159E-3</v>
      </c>
      <c r="N34" s="34">
        <f>$I$28/'Fixed data'!$C$7</f>
        <v>4.7778805136660159E-3</v>
      </c>
      <c r="O34" s="34">
        <f>$I$28/'Fixed data'!$C$7</f>
        <v>4.7778805136660159E-3</v>
      </c>
      <c r="P34" s="34">
        <f>$I$28/'Fixed data'!$C$7</f>
        <v>4.7778805136660159E-3</v>
      </c>
      <c r="Q34" s="34">
        <f>$I$28/'Fixed data'!$C$7</f>
        <v>4.7778805136660159E-3</v>
      </c>
      <c r="R34" s="34">
        <f>$I$28/'Fixed data'!$C$7</f>
        <v>4.7778805136660159E-3</v>
      </c>
      <c r="S34" s="34">
        <f>$I$28/'Fixed data'!$C$7</f>
        <v>4.7778805136660159E-3</v>
      </c>
      <c r="T34" s="34">
        <f>$I$28/'Fixed data'!$C$7</f>
        <v>4.7778805136660159E-3</v>
      </c>
      <c r="U34" s="34">
        <f>$I$28/'Fixed data'!$C$7</f>
        <v>4.7778805136660159E-3</v>
      </c>
      <c r="V34" s="34">
        <f>$I$28/'Fixed data'!$C$7</f>
        <v>4.7778805136660159E-3</v>
      </c>
      <c r="W34" s="34">
        <f>$I$28/'Fixed data'!$C$7</f>
        <v>4.7778805136660159E-3</v>
      </c>
      <c r="X34" s="34">
        <f>$I$28/'Fixed data'!$C$7</f>
        <v>4.7778805136660159E-3</v>
      </c>
      <c r="Y34" s="34">
        <f>$I$28/'Fixed data'!$C$7</f>
        <v>4.7778805136660159E-3</v>
      </c>
      <c r="Z34" s="34">
        <f>$I$28/'Fixed data'!$C$7</f>
        <v>4.7778805136660159E-3</v>
      </c>
      <c r="AA34" s="34">
        <f>$I$28/'Fixed data'!$C$7</f>
        <v>4.7778805136660159E-3</v>
      </c>
      <c r="AB34" s="34">
        <f>$I$28/'Fixed data'!$C$7</f>
        <v>4.7778805136660159E-3</v>
      </c>
      <c r="AC34" s="34">
        <f>$I$28/'Fixed data'!$C$7</f>
        <v>4.7778805136660159E-3</v>
      </c>
      <c r="AD34" s="34">
        <f>$I$28/'Fixed data'!$C$7</f>
        <v>4.7778805136660159E-3</v>
      </c>
      <c r="AE34" s="34">
        <f>$I$28/'Fixed data'!$C$7</f>
        <v>4.7778805136660159E-3</v>
      </c>
      <c r="AF34" s="34">
        <f>$I$28/'Fixed data'!$C$7</f>
        <v>4.7778805136660159E-3</v>
      </c>
      <c r="AG34" s="34">
        <f>$I$28/'Fixed data'!$C$7</f>
        <v>4.7778805136660159E-3</v>
      </c>
      <c r="AH34" s="34">
        <f>$I$28/'Fixed data'!$C$7</f>
        <v>4.7778805136660159E-3</v>
      </c>
      <c r="AI34" s="34">
        <f>$I$28/'Fixed data'!$C$7</f>
        <v>4.7778805136660159E-3</v>
      </c>
      <c r="AJ34" s="34">
        <f>$I$28/'Fixed data'!$C$7</f>
        <v>4.7778805136660159E-3</v>
      </c>
      <c r="AK34" s="34">
        <f>$I$28/'Fixed data'!$C$7</f>
        <v>4.7778805136660159E-3</v>
      </c>
      <c r="AL34" s="34">
        <f>$I$28/'Fixed data'!$C$7</f>
        <v>4.7778805136660159E-3</v>
      </c>
      <c r="AM34" s="34">
        <f>$I$28/'Fixed data'!$C$7</f>
        <v>4.7778805136660159E-3</v>
      </c>
      <c r="AN34" s="34">
        <f>$I$28/'Fixed data'!$C$7</f>
        <v>4.7778805136660159E-3</v>
      </c>
      <c r="AO34" s="34">
        <f>$I$28/'Fixed data'!$C$7</f>
        <v>4.7778805136660159E-3</v>
      </c>
      <c r="AP34" s="34">
        <f>$I$28/'Fixed data'!$C$7</f>
        <v>4.7778805136660159E-3</v>
      </c>
      <c r="AQ34" s="34">
        <f>$I$28/'Fixed data'!$C$7</f>
        <v>4.7778805136660159E-3</v>
      </c>
      <c r="AR34" s="34">
        <f>$I$28/'Fixed data'!$C$7</f>
        <v>4.7778805136660159E-3</v>
      </c>
      <c r="AS34" s="34">
        <f>$I$28/'Fixed data'!$C$7</f>
        <v>4.7778805136660159E-3</v>
      </c>
      <c r="AT34" s="34">
        <f>$I$28/'Fixed data'!$C$7</f>
        <v>4.7778805136660159E-3</v>
      </c>
      <c r="AU34" s="34">
        <f>$I$28/'Fixed data'!$C$7</f>
        <v>4.7778805136660159E-3</v>
      </c>
      <c r="AV34" s="34">
        <f>$I$28/'Fixed data'!$C$7</f>
        <v>4.7778805136660159E-3</v>
      </c>
      <c r="AW34" s="34">
        <f>$I$28/'Fixed data'!$C$7</f>
        <v>4.7778805136660159E-3</v>
      </c>
      <c r="AX34" s="34">
        <f>$I$28/'Fixed data'!$C$7</f>
        <v>4.7778805136660159E-3</v>
      </c>
      <c r="AY34" s="34">
        <f>$I$28/'Fixed data'!$C$7</f>
        <v>4.7778805136660159E-3</v>
      </c>
      <c r="AZ34" s="34">
        <f>$I$28/'Fixed data'!$C$7</f>
        <v>4.7778805136660159E-3</v>
      </c>
      <c r="BA34" s="34">
        <f>$I$28/'Fixed data'!$C$7</f>
        <v>4.7778805136660159E-3</v>
      </c>
      <c r="BB34" s="34">
        <f>$I$28/'Fixed data'!$C$7</f>
        <v>4.7778805136660159E-3</v>
      </c>
      <c r="BC34" s="34"/>
      <c r="BD34" s="34"/>
    </row>
    <row r="35" spans="1:57" ht="16.5" hidden="1" customHeight="1" outlineLevel="1" x14ac:dyDescent="0.35">
      <c r="A35" s="115"/>
      <c r="B35" s="9" t="s">
        <v>6</v>
      </c>
      <c r="C35" s="11" t="s">
        <v>58</v>
      </c>
      <c r="D35" s="9" t="s">
        <v>40</v>
      </c>
      <c r="F35" s="34"/>
      <c r="G35" s="34"/>
      <c r="H35" s="34"/>
      <c r="I35" s="34"/>
      <c r="J35" s="34"/>
      <c r="K35" s="34">
        <f>$J$28/'Fixed data'!$C$7</f>
        <v>1.3036765752087303E-2</v>
      </c>
      <c r="L35" s="34">
        <f>$J$28/'Fixed data'!$C$7</f>
        <v>1.3036765752087303E-2</v>
      </c>
      <c r="M35" s="34">
        <f>$J$28/'Fixed data'!$C$7</f>
        <v>1.3036765752087303E-2</v>
      </c>
      <c r="N35" s="34">
        <f>$J$28/'Fixed data'!$C$7</f>
        <v>1.3036765752087303E-2</v>
      </c>
      <c r="O35" s="34">
        <f>$J$28/'Fixed data'!$C$7</f>
        <v>1.3036765752087303E-2</v>
      </c>
      <c r="P35" s="34">
        <f>$J$28/'Fixed data'!$C$7</f>
        <v>1.3036765752087303E-2</v>
      </c>
      <c r="Q35" s="34">
        <f>$J$28/'Fixed data'!$C$7</f>
        <v>1.3036765752087303E-2</v>
      </c>
      <c r="R35" s="34">
        <f>$J$28/'Fixed data'!$C$7</f>
        <v>1.3036765752087303E-2</v>
      </c>
      <c r="S35" s="34">
        <f>$J$28/'Fixed data'!$C$7</f>
        <v>1.3036765752087303E-2</v>
      </c>
      <c r="T35" s="34">
        <f>$J$28/'Fixed data'!$C$7</f>
        <v>1.3036765752087303E-2</v>
      </c>
      <c r="U35" s="34">
        <f>$J$28/'Fixed data'!$C$7</f>
        <v>1.3036765752087303E-2</v>
      </c>
      <c r="V35" s="34">
        <f>$J$28/'Fixed data'!$C$7</f>
        <v>1.3036765752087303E-2</v>
      </c>
      <c r="W35" s="34">
        <f>$J$28/'Fixed data'!$C$7</f>
        <v>1.3036765752087303E-2</v>
      </c>
      <c r="X35" s="34">
        <f>$J$28/'Fixed data'!$C$7</f>
        <v>1.3036765752087303E-2</v>
      </c>
      <c r="Y35" s="34">
        <f>$J$28/'Fixed data'!$C$7</f>
        <v>1.3036765752087303E-2</v>
      </c>
      <c r="Z35" s="34">
        <f>$J$28/'Fixed data'!$C$7</f>
        <v>1.3036765752087303E-2</v>
      </c>
      <c r="AA35" s="34">
        <f>$J$28/'Fixed data'!$C$7</f>
        <v>1.3036765752087303E-2</v>
      </c>
      <c r="AB35" s="34">
        <f>$J$28/'Fixed data'!$C$7</f>
        <v>1.3036765752087303E-2</v>
      </c>
      <c r="AC35" s="34">
        <f>$J$28/'Fixed data'!$C$7</f>
        <v>1.3036765752087303E-2</v>
      </c>
      <c r="AD35" s="34">
        <f>$J$28/'Fixed data'!$C$7</f>
        <v>1.3036765752087303E-2</v>
      </c>
      <c r="AE35" s="34">
        <f>$J$28/'Fixed data'!$C$7</f>
        <v>1.3036765752087303E-2</v>
      </c>
      <c r="AF35" s="34">
        <f>$J$28/'Fixed data'!$C$7</f>
        <v>1.3036765752087303E-2</v>
      </c>
      <c r="AG35" s="34">
        <f>$J$28/'Fixed data'!$C$7</f>
        <v>1.3036765752087303E-2</v>
      </c>
      <c r="AH35" s="34">
        <f>$J$28/'Fixed data'!$C$7</f>
        <v>1.3036765752087303E-2</v>
      </c>
      <c r="AI35" s="34">
        <f>$J$28/'Fixed data'!$C$7</f>
        <v>1.3036765752087303E-2</v>
      </c>
      <c r="AJ35" s="34">
        <f>$J$28/'Fixed data'!$C$7</f>
        <v>1.3036765752087303E-2</v>
      </c>
      <c r="AK35" s="34">
        <f>$J$28/'Fixed data'!$C$7</f>
        <v>1.3036765752087303E-2</v>
      </c>
      <c r="AL35" s="34">
        <f>$J$28/'Fixed data'!$C$7</f>
        <v>1.3036765752087303E-2</v>
      </c>
      <c r="AM35" s="34">
        <f>$J$28/'Fixed data'!$C$7</f>
        <v>1.3036765752087303E-2</v>
      </c>
      <c r="AN35" s="34">
        <f>$J$28/'Fixed data'!$C$7</f>
        <v>1.3036765752087303E-2</v>
      </c>
      <c r="AO35" s="34">
        <f>$J$28/'Fixed data'!$C$7</f>
        <v>1.3036765752087303E-2</v>
      </c>
      <c r="AP35" s="34">
        <f>$J$28/'Fixed data'!$C$7</f>
        <v>1.3036765752087303E-2</v>
      </c>
      <c r="AQ35" s="34">
        <f>$J$28/'Fixed data'!$C$7</f>
        <v>1.3036765752087303E-2</v>
      </c>
      <c r="AR35" s="34">
        <f>$J$28/'Fixed data'!$C$7</f>
        <v>1.3036765752087303E-2</v>
      </c>
      <c r="AS35" s="34">
        <f>$J$28/'Fixed data'!$C$7</f>
        <v>1.3036765752087303E-2</v>
      </c>
      <c r="AT35" s="34">
        <f>$J$28/'Fixed data'!$C$7</f>
        <v>1.3036765752087303E-2</v>
      </c>
      <c r="AU35" s="34">
        <f>$J$28/'Fixed data'!$C$7</f>
        <v>1.3036765752087303E-2</v>
      </c>
      <c r="AV35" s="34">
        <f>$J$28/'Fixed data'!$C$7</f>
        <v>1.3036765752087303E-2</v>
      </c>
      <c r="AW35" s="34">
        <f>$J$28/'Fixed data'!$C$7</f>
        <v>1.3036765752087303E-2</v>
      </c>
      <c r="AX35" s="34">
        <f>$J$28/'Fixed data'!$C$7</f>
        <v>1.3036765752087303E-2</v>
      </c>
      <c r="AY35" s="34">
        <f>$J$28/'Fixed data'!$C$7</f>
        <v>1.3036765752087303E-2</v>
      </c>
      <c r="AZ35" s="34">
        <f>$J$28/'Fixed data'!$C$7</f>
        <v>1.3036765752087303E-2</v>
      </c>
      <c r="BA35" s="34">
        <f>$J$28/'Fixed data'!$C$7</f>
        <v>1.3036765752087303E-2</v>
      </c>
      <c r="BB35" s="34">
        <f>$J$28/'Fixed data'!$C$7</f>
        <v>1.3036765752087303E-2</v>
      </c>
      <c r="BC35" s="34">
        <f>$J$28/'Fixed data'!$C$7</f>
        <v>1.3036765752087303E-2</v>
      </c>
      <c r="BD35" s="34"/>
    </row>
    <row r="36" spans="1:57" ht="16.5" hidden="1" customHeight="1" outlineLevel="1" x14ac:dyDescent="0.35">
      <c r="A36" s="115"/>
      <c r="B36" s="9" t="s">
        <v>32</v>
      </c>
      <c r="C36" s="11" t="s">
        <v>59</v>
      </c>
      <c r="D36" s="9" t="s">
        <v>40</v>
      </c>
      <c r="F36" s="34"/>
      <c r="G36" s="34"/>
      <c r="H36" s="34"/>
      <c r="I36" s="34"/>
      <c r="J36" s="34"/>
      <c r="K36" s="34"/>
      <c r="L36" s="34">
        <f>$K$28/'Fixed data'!$C$7</f>
        <v>2.0475459771909801E-2</v>
      </c>
      <c r="M36" s="34">
        <f>$K$28/'Fixed data'!$C$7</f>
        <v>2.0475459771909801E-2</v>
      </c>
      <c r="N36" s="34">
        <f>$K$28/'Fixed data'!$C$7</f>
        <v>2.0475459771909801E-2</v>
      </c>
      <c r="O36" s="34">
        <f>$K$28/'Fixed data'!$C$7</f>
        <v>2.0475459771909801E-2</v>
      </c>
      <c r="P36" s="34">
        <f>$K$28/'Fixed data'!$C$7</f>
        <v>2.0475459771909801E-2</v>
      </c>
      <c r="Q36" s="34">
        <f>$K$28/'Fixed data'!$C$7</f>
        <v>2.0475459771909801E-2</v>
      </c>
      <c r="R36" s="34">
        <f>$K$28/'Fixed data'!$C$7</f>
        <v>2.0475459771909801E-2</v>
      </c>
      <c r="S36" s="34">
        <f>$K$28/'Fixed data'!$C$7</f>
        <v>2.0475459771909801E-2</v>
      </c>
      <c r="T36" s="34">
        <f>$K$28/'Fixed data'!$C$7</f>
        <v>2.0475459771909801E-2</v>
      </c>
      <c r="U36" s="34">
        <f>$K$28/'Fixed data'!$C$7</f>
        <v>2.0475459771909801E-2</v>
      </c>
      <c r="V36" s="34">
        <f>$K$28/'Fixed data'!$C$7</f>
        <v>2.0475459771909801E-2</v>
      </c>
      <c r="W36" s="34">
        <f>$K$28/'Fixed data'!$C$7</f>
        <v>2.0475459771909801E-2</v>
      </c>
      <c r="X36" s="34">
        <f>$K$28/'Fixed data'!$C$7</f>
        <v>2.0475459771909801E-2</v>
      </c>
      <c r="Y36" s="34">
        <f>$K$28/'Fixed data'!$C$7</f>
        <v>2.0475459771909801E-2</v>
      </c>
      <c r="Z36" s="34">
        <f>$K$28/'Fixed data'!$C$7</f>
        <v>2.0475459771909801E-2</v>
      </c>
      <c r="AA36" s="34">
        <f>$K$28/'Fixed data'!$C$7</f>
        <v>2.0475459771909801E-2</v>
      </c>
      <c r="AB36" s="34">
        <f>$K$28/'Fixed data'!$C$7</f>
        <v>2.0475459771909801E-2</v>
      </c>
      <c r="AC36" s="34">
        <f>$K$28/'Fixed data'!$C$7</f>
        <v>2.0475459771909801E-2</v>
      </c>
      <c r="AD36" s="34">
        <f>$K$28/'Fixed data'!$C$7</f>
        <v>2.0475459771909801E-2</v>
      </c>
      <c r="AE36" s="34">
        <f>$K$28/'Fixed data'!$C$7</f>
        <v>2.0475459771909801E-2</v>
      </c>
      <c r="AF36" s="34">
        <f>$K$28/'Fixed data'!$C$7</f>
        <v>2.0475459771909801E-2</v>
      </c>
      <c r="AG36" s="34">
        <f>$K$28/'Fixed data'!$C$7</f>
        <v>2.0475459771909801E-2</v>
      </c>
      <c r="AH36" s="34">
        <f>$K$28/'Fixed data'!$C$7</f>
        <v>2.0475459771909801E-2</v>
      </c>
      <c r="AI36" s="34">
        <f>$K$28/'Fixed data'!$C$7</f>
        <v>2.0475459771909801E-2</v>
      </c>
      <c r="AJ36" s="34">
        <f>$K$28/'Fixed data'!$C$7</f>
        <v>2.0475459771909801E-2</v>
      </c>
      <c r="AK36" s="34">
        <f>$K$28/'Fixed data'!$C$7</f>
        <v>2.0475459771909801E-2</v>
      </c>
      <c r="AL36" s="34">
        <f>$K$28/'Fixed data'!$C$7</f>
        <v>2.0475459771909801E-2</v>
      </c>
      <c r="AM36" s="34">
        <f>$K$28/'Fixed data'!$C$7</f>
        <v>2.0475459771909801E-2</v>
      </c>
      <c r="AN36" s="34">
        <f>$K$28/'Fixed data'!$C$7</f>
        <v>2.0475459771909801E-2</v>
      </c>
      <c r="AO36" s="34">
        <f>$K$28/'Fixed data'!$C$7</f>
        <v>2.0475459771909801E-2</v>
      </c>
      <c r="AP36" s="34">
        <f>$K$28/'Fixed data'!$C$7</f>
        <v>2.0475459771909801E-2</v>
      </c>
      <c r="AQ36" s="34">
        <f>$K$28/'Fixed data'!$C$7</f>
        <v>2.0475459771909801E-2</v>
      </c>
      <c r="AR36" s="34">
        <f>$K$28/'Fixed data'!$C$7</f>
        <v>2.0475459771909801E-2</v>
      </c>
      <c r="AS36" s="34">
        <f>$K$28/'Fixed data'!$C$7</f>
        <v>2.0475459771909801E-2</v>
      </c>
      <c r="AT36" s="34">
        <f>$K$28/'Fixed data'!$C$7</f>
        <v>2.0475459771909801E-2</v>
      </c>
      <c r="AU36" s="34">
        <f>$K$28/'Fixed data'!$C$7</f>
        <v>2.0475459771909801E-2</v>
      </c>
      <c r="AV36" s="34">
        <f>$K$28/'Fixed data'!$C$7</f>
        <v>2.0475459771909801E-2</v>
      </c>
      <c r="AW36" s="34">
        <f>$K$28/'Fixed data'!$C$7</f>
        <v>2.0475459771909801E-2</v>
      </c>
      <c r="AX36" s="34">
        <f>$K$28/'Fixed data'!$C$7</f>
        <v>2.0475459771909801E-2</v>
      </c>
      <c r="AY36" s="34">
        <f>$K$28/'Fixed data'!$C$7</f>
        <v>2.0475459771909801E-2</v>
      </c>
      <c r="AZ36" s="34">
        <f>$K$28/'Fixed data'!$C$7</f>
        <v>2.0475459771909801E-2</v>
      </c>
      <c r="BA36" s="34">
        <f>$K$28/'Fixed data'!$C$7</f>
        <v>2.0475459771909801E-2</v>
      </c>
      <c r="BB36" s="34">
        <f>$K$28/'Fixed data'!$C$7</f>
        <v>2.0475459771909801E-2</v>
      </c>
      <c r="BC36" s="34">
        <f>$K$28/'Fixed data'!$C$7</f>
        <v>2.0475459771909801E-2</v>
      </c>
      <c r="BD36" s="34">
        <f>$K$28/'Fixed data'!$C$7</f>
        <v>2.0475459771909801E-2</v>
      </c>
    </row>
    <row r="37" spans="1:57" ht="16.5" hidden="1" customHeight="1" outlineLevel="1" x14ac:dyDescent="0.35">
      <c r="A37" s="115"/>
      <c r="B37" s="9" t="s">
        <v>33</v>
      </c>
      <c r="C37" s="11" t="s">
        <v>60</v>
      </c>
      <c r="D37" s="9" t="s">
        <v>40</v>
      </c>
      <c r="F37" s="34"/>
      <c r="G37" s="34"/>
      <c r="H37" s="34"/>
      <c r="I37" s="34"/>
      <c r="J37" s="34"/>
      <c r="K37" s="34"/>
      <c r="L37" s="34"/>
      <c r="M37" s="34">
        <f>$L$28/'Fixed data'!$C$7</f>
        <v>2.7313971221986158E-2</v>
      </c>
      <c r="N37" s="34">
        <f>$L$28/'Fixed data'!$C$7</f>
        <v>2.7313971221986158E-2</v>
      </c>
      <c r="O37" s="34">
        <f>$L$28/'Fixed data'!$C$7</f>
        <v>2.7313971221986158E-2</v>
      </c>
      <c r="P37" s="34">
        <f>$L$28/'Fixed data'!$C$7</f>
        <v>2.7313971221986158E-2</v>
      </c>
      <c r="Q37" s="34">
        <f>$L$28/'Fixed data'!$C$7</f>
        <v>2.7313971221986158E-2</v>
      </c>
      <c r="R37" s="34">
        <f>$L$28/'Fixed data'!$C$7</f>
        <v>2.7313971221986158E-2</v>
      </c>
      <c r="S37" s="34">
        <f>$L$28/'Fixed data'!$C$7</f>
        <v>2.7313971221986158E-2</v>
      </c>
      <c r="T37" s="34">
        <f>$L$28/'Fixed data'!$C$7</f>
        <v>2.7313971221986158E-2</v>
      </c>
      <c r="U37" s="34">
        <f>$L$28/'Fixed data'!$C$7</f>
        <v>2.7313971221986158E-2</v>
      </c>
      <c r="V37" s="34">
        <f>$L$28/'Fixed data'!$C$7</f>
        <v>2.7313971221986158E-2</v>
      </c>
      <c r="W37" s="34">
        <f>$L$28/'Fixed data'!$C$7</f>
        <v>2.7313971221986158E-2</v>
      </c>
      <c r="X37" s="34">
        <f>$L$28/'Fixed data'!$C$7</f>
        <v>2.7313971221986158E-2</v>
      </c>
      <c r="Y37" s="34">
        <f>$L$28/'Fixed data'!$C$7</f>
        <v>2.7313971221986158E-2</v>
      </c>
      <c r="Z37" s="34">
        <f>$L$28/'Fixed data'!$C$7</f>
        <v>2.7313971221986158E-2</v>
      </c>
      <c r="AA37" s="34">
        <f>$L$28/'Fixed data'!$C$7</f>
        <v>2.7313971221986158E-2</v>
      </c>
      <c r="AB37" s="34">
        <f>$L$28/'Fixed data'!$C$7</f>
        <v>2.7313971221986158E-2</v>
      </c>
      <c r="AC37" s="34">
        <f>$L$28/'Fixed data'!$C$7</f>
        <v>2.7313971221986158E-2</v>
      </c>
      <c r="AD37" s="34">
        <f>$L$28/'Fixed data'!$C$7</f>
        <v>2.7313971221986158E-2</v>
      </c>
      <c r="AE37" s="34">
        <f>$L$28/'Fixed data'!$C$7</f>
        <v>2.7313971221986158E-2</v>
      </c>
      <c r="AF37" s="34">
        <f>$L$28/'Fixed data'!$C$7</f>
        <v>2.7313971221986158E-2</v>
      </c>
      <c r="AG37" s="34">
        <f>$L$28/'Fixed data'!$C$7</f>
        <v>2.7313971221986158E-2</v>
      </c>
      <c r="AH37" s="34">
        <f>$L$28/'Fixed data'!$C$7</f>
        <v>2.7313971221986158E-2</v>
      </c>
      <c r="AI37" s="34">
        <f>$L$28/'Fixed data'!$C$7</f>
        <v>2.7313971221986158E-2</v>
      </c>
      <c r="AJ37" s="34">
        <f>$L$28/'Fixed data'!$C$7</f>
        <v>2.7313971221986158E-2</v>
      </c>
      <c r="AK37" s="34">
        <f>$L$28/'Fixed data'!$C$7</f>
        <v>2.7313971221986158E-2</v>
      </c>
      <c r="AL37" s="34">
        <f>$L$28/'Fixed data'!$C$7</f>
        <v>2.7313971221986158E-2</v>
      </c>
      <c r="AM37" s="34">
        <f>$L$28/'Fixed data'!$C$7</f>
        <v>2.7313971221986158E-2</v>
      </c>
      <c r="AN37" s="34">
        <f>$L$28/'Fixed data'!$C$7</f>
        <v>2.7313971221986158E-2</v>
      </c>
      <c r="AO37" s="34">
        <f>$L$28/'Fixed data'!$C$7</f>
        <v>2.7313971221986158E-2</v>
      </c>
      <c r="AP37" s="34">
        <f>$L$28/'Fixed data'!$C$7</f>
        <v>2.7313971221986158E-2</v>
      </c>
      <c r="AQ37" s="34">
        <f>$L$28/'Fixed data'!$C$7</f>
        <v>2.7313971221986158E-2</v>
      </c>
      <c r="AR37" s="34">
        <f>$L$28/'Fixed data'!$C$7</f>
        <v>2.7313971221986158E-2</v>
      </c>
      <c r="AS37" s="34">
        <f>$L$28/'Fixed data'!$C$7</f>
        <v>2.7313971221986158E-2</v>
      </c>
      <c r="AT37" s="34">
        <f>$L$28/'Fixed data'!$C$7</f>
        <v>2.7313971221986158E-2</v>
      </c>
      <c r="AU37" s="34">
        <f>$L$28/'Fixed data'!$C$7</f>
        <v>2.7313971221986158E-2</v>
      </c>
      <c r="AV37" s="34">
        <f>$L$28/'Fixed data'!$C$7</f>
        <v>2.7313971221986158E-2</v>
      </c>
      <c r="AW37" s="34">
        <f>$L$28/'Fixed data'!$C$7</f>
        <v>2.7313971221986158E-2</v>
      </c>
      <c r="AX37" s="34">
        <f>$L$28/'Fixed data'!$C$7</f>
        <v>2.7313971221986158E-2</v>
      </c>
      <c r="AY37" s="34">
        <f>$L$28/'Fixed data'!$C$7</f>
        <v>2.7313971221986158E-2</v>
      </c>
      <c r="AZ37" s="34">
        <f>$L$28/'Fixed data'!$C$7</f>
        <v>2.7313971221986158E-2</v>
      </c>
      <c r="BA37" s="34">
        <f>$L$28/'Fixed data'!$C$7</f>
        <v>2.7313971221986158E-2</v>
      </c>
      <c r="BB37" s="34">
        <f>$L$28/'Fixed data'!$C$7</f>
        <v>2.7313971221986158E-2</v>
      </c>
      <c r="BC37" s="34">
        <f>$L$28/'Fixed data'!$C$7</f>
        <v>2.7313971221986158E-2</v>
      </c>
      <c r="BD37" s="34">
        <f>$L$28/'Fixed data'!$C$7</f>
        <v>2.7313971221986158E-2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6.5687690260003179E-2</v>
      </c>
      <c r="O38" s="34">
        <f>$M$28/'Fixed data'!$C$7</f>
        <v>6.5687690260003179E-2</v>
      </c>
      <c r="P38" s="34">
        <f>$M$28/'Fixed data'!$C$7</f>
        <v>6.5687690260003179E-2</v>
      </c>
      <c r="Q38" s="34">
        <f>$M$28/'Fixed data'!$C$7</f>
        <v>6.5687690260003179E-2</v>
      </c>
      <c r="R38" s="34">
        <f>$M$28/'Fixed data'!$C$7</f>
        <v>6.5687690260003179E-2</v>
      </c>
      <c r="S38" s="34">
        <f>$M$28/'Fixed data'!$C$7</f>
        <v>6.5687690260003179E-2</v>
      </c>
      <c r="T38" s="34">
        <f>$M$28/'Fixed data'!$C$7</f>
        <v>6.5687690260003179E-2</v>
      </c>
      <c r="U38" s="34">
        <f>$M$28/'Fixed data'!$C$7</f>
        <v>6.5687690260003179E-2</v>
      </c>
      <c r="V38" s="34">
        <f>$M$28/'Fixed data'!$C$7</f>
        <v>6.5687690260003179E-2</v>
      </c>
      <c r="W38" s="34">
        <f>$M$28/'Fixed data'!$C$7</f>
        <v>6.5687690260003179E-2</v>
      </c>
      <c r="X38" s="34">
        <f>$M$28/'Fixed data'!$C$7</f>
        <v>6.5687690260003179E-2</v>
      </c>
      <c r="Y38" s="34">
        <f>$M$28/'Fixed data'!$C$7</f>
        <v>6.5687690260003179E-2</v>
      </c>
      <c r="Z38" s="34">
        <f>$M$28/'Fixed data'!$C$7</f>
        <v>6.5687690260003179E-2</v>
      </c>
      <c r="AA38" s="34">
        <f>$M$28/'Fixed data'!$C$7</f>
        <v>6.5687690260003179E-2</v>
      </c>
      <c r="AB38" s="34">
        <f>$M$28/'Fixed data'!$C$7</f>
        <v>6.5687690260003179E-2</v>
      </c>
      <c r="AC38" s="34">
        <f>$M$28/'Fixed data'!$C$7</f>
        <v>6.5687690260003179E-2</v>
      </c>
      <c r="AD38" s="34">
        <f>$M$28/'Fixed data'!$C$7</f>
        <v>6.5687690260003179E-2</v>
      </c>
      <c r="AE38" s="34">
        <f>$M$28/'Fixed data'!$C$7</f>
        <v>6.5687690260003179E-2</v>
      </c>
      <c r="AF38" s="34">
        <f>$M$28/'Fixed data'!$C$7</f>
        <v>6.5687690260003179E-2</v>
      </c>
      <c r="AG38" s="34">
        <f>$M$28/'Fixed data'!$C$7</f>
        <v>6.5687690260003179E-2</v>
      </c>
      <c r="AH38" s="34">
        <f>$M$28/'Fixed data'!$C$7</f>
        <v>6.5687690260003179E-2</v>
      </c>
      <c r="AI38" s="34">
        <f>$M$28/'Fixed data'!$C$7</f>
        <v>6.5687690260003179E-2</v>
      </c>
      <c r="AJ38" s="34">
        <f>$M$28/'Fixed data'!$C$7</f>
        <v>6.5687690260003179E-2</v>
      </c>
      <c r="AK38" s="34">
        <f>$M$28/'Fixed data'!$C$7</f>
        <v>6.5687690260003179E-2</v>
      </c>
      <c r="AL38" s="34">
        <f>$M$28/'Fixed data'!$C$7</f>
        <v>6.5687690260003179E-2</v>
      </c>
      <c r="AM38" s="34">
        <f>$M$28/'Fixed data'!$C$7</f>
        <v>6.5687690260003179E-2</v>
      </c>
      <c r="AN38" s="34">
        <f>$M$28/'Fixed data'!$C$7</f>
        <v>6.5687690260003179E-2</v>
      </c>
      <c r="AO38" s="34">
        <f>$M$28/'Fixed data'!$C$7</f>
        <v>6.5687690260003179E-2</v>
      </c>
      <c r="AP38" s="34">
        <f>$M$28/'Fixed data'!$C$7</f>
        <v>6.5687690260003179E-2</v>
      </c>
      <c r="AQ38" s="34">
        <f>$M$28/'Fixed data'!$C$7</f>
        <v>6.5687690260003179E-2</v>
      </c>
      <c r="AR38" s="34">
        <f>$M$28/'Fixed data'!$C$7</f>
        <v>6.5687690260003179E-2</v>
      </c>
      <c r="AS38" s="34">
        <f>$M$28/'Fixed data'!$C$7</f>
        <v>6.5687690260003179E-2</v>
      </c>
      <c r="AT38" s="34">
        <f>$M$28/'Fixed data'!$C$7</f>
        <v>6.5687690260003179E-2</v>
      </c>
      <c r="AU38" s="34">
        <f>$M$28/'Fixed data'!$C$7</f>
        <v>6.5687690260003179E-2</v>
      </c>
      <c r="AV38" s="34">
        <f>$M$28/'Fixed data'!$C$7</f>
        <v>6.5687690260003179E-2</v>
      </c>
      <c r="AW38" s="34">
        <f>$M$28/'Fixed data'!$C$7</f>
        <v>6.5687690260003179E-2</v>
      </c>
      <c r="AX38" s="34">
        <f>$M$28/'Fixed data'!$C$7</f>
        <v>6.5687690260003179E-2</v>
      </c>
      <c r="AY38" s="34">
        <f>$M$28/'Fixed data'!$C$7</f>
        <v>6.5687690260003179E-2</v>
      </c>
      <c r="AZ38" s="34">
        <f>$M$28/'Fixed data'!$C$7</f>
        <v>6.5687690260003179E-2</v>
      </c>
      <c r="BA38" s="34">
        <f>$M$28/'Fixed data'!$C$7</f>
        <v>6.5687690260003179E-2</v>
      </c>
      <c r="BB38" s="34">
        <f>$M$28/'Fixed data'!$C$7</f>
        <v>6.5687690260003179E-2</v>
      </c>
      <c r="BC38" s="34">
        <f>$M$28/'Fixed data'!$C$7</f>
        <v>6.5687690260003179E-2</v>
      </c>
      <c r="BD38" s="34">
        <f>$M$28/'Fixed data'!$C$7</f>
        <v>6.5687690260003179E-2</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6.7817788387092931E-2</v>
      </c>
      <c r="P39" s="34">
        <f>$N$28/'Fixed data'!$C$7</f>
        <v>6.7817788387092931E-2</v>
      </c>
      <c r="Q39" s="34">
        <f>$N$28/'Fixed data'!$C$7</f>
        <v>6.7817788387092931E-2</v>
      </c>
      <c r="R39" s="34">
        <f>$N$28/'Fixed data'!$C$7</f>
        <v>6.7817788387092931E-2</v>
      </c>
      <c r="S39" s="34">
        <f>$N$28/'Fixed data'!$C$7</f>
        <v>6.7817788387092931E-2</v>
      </c>
      <c r="T39" s="34">
        <f>$N$28/'Fixed data'!$C$7</f>
        <v>6.7817788387092931E-2</v>
      </c>
      <c r="U39" s="34">
        <f>$N$28/'Fixed data'!$C$7</f>
        <v>6.7817788387092931E-2</v>
      </c>
      <c r="V39" s="34">
        <f>$N$28/'Fixed data'!$C$7</f>
        <v>6.7817788387092931E-2</v>
      </c>
      <c r="W39" s="34">
        <f>$N$28/'Fixed data'!$C$7</f>
        <v>6.7817788387092931E-2</v>
      </c>
      <c r="X39" s="34">
        <f>$N$28/'Fixed data'!$C$7</f>
        <v>6.7817788387092931E-2</v>
      </c>
      <c r="Y39" s="34">
        <f>$N$28/'Fixed data'!$C$7</f>
        <v>6.7817788387092931E-2</v>
      </c>
      <c r="Z39" s="34">
        <f>$N$28/'Fixed data'!$C$7</f>
        <v>6.7817788387092931E-2</v>
      </c>
      <c r="AA39" s="34">
        <f>$N$28/'Fixed data'!$C$7</f>
        <v>6.7817788387092931E-2</v>
      </c>
      <c r="AB39" s="34">
        <f>$N$28/'Fixed data'!$C$7</f>
        <v>6.7817788387092931E-2</v>
      </c>
      <c r="AC39" s="34">
        <f>$N$28/'Fixed data'!$C$7</f>
        <v>6.7817788387092931E-2</v>
      </c>
      <c r="AD39" s="34">
        <f>$N$28/'Fixed data'!$C$7</f>
        <v>6.7817788387092931E-2</v>
      </c>
      <c r="AE39" s="34">
        <f>$N$28/'Fixed data'!$C$7</f>
        <v>6.7817788387092931E-2</v>
      </c>
      <c r="AF39" s="34">
        <f>$N$28/'Fixed data'!$C$7</f>
        <v>6.7817788387092931E-2</v>
      </c>
      <c r="AG39" s="34">
        <f>$N$28/'Fixed data'!$C$7</f>
        <v>6.7817788387092931E-2</v>
      </c>
      <c r="AH39" s="34">
        <f>$N$28/'Fixed data'!$C$7</f>
        <v>6.7817788387092931E-2</v>
      </c>
      <c r="AI39" s="34">
        <f>$N$28/'Fixed data'!$C$7</f>
        <v>6.7817788387092931E-2</v>
      </c>
      <c r="AJ39" s="34">
        <f>$N$28/'Fixed data'!$C$7</f>
        <v>6.7817788387092931E-2</v>
      </c>
      <c r="AK39" s="34">
        <f>$N$28/'Fixed data'!$C$7</f>
        <v>6.7817788387092931E-2</v>
      </c>
      <c r="AL39" s="34">
        <f>$N$28/'Fixed data'!$C$7</f>
        <v>6.7817788387092931E-2</v>
      </c>
      <c r="AM39" s="34">
        <f>$N$28/'Fixed data'!$C$7</f>
        <v>6.7817788387092931E-2</v>
      </c>
      <c r="AN39" s="34">
        <f>$N$28/'Fixed data'!$C$7</f>
        <v>6.7817788387092931E-2</v>
      </c>
      <c r="AO39" s="34">
        <f>$N$28/'Fixed data'!$C$7</f>
        <v>6.7817788387092931E-2</v>
      </c>
      <c r="AP39" s="34">
        <f>$N$28/'Fixed data'!$C$7</f>
        <v>6.7817788387092931E-2</v>
      </c>
      <c r="AQ39" s="34">
        <f>$N$28/'Fixed data'!$C$7</f>
        <v>6.7817788387092931E-2</v>
      </c>
      <c r="AR39" s="34">
        <f>$N$28/'Fixed data'!$C$7</f>
        <v>6.7817788387092931E-2</v>
      </c>
      <c r="AS39" s="34">
        <f>$N$28/'Fixed data'!$C$7</f>
        <v>6.7817788387092931E-2</v>
      </c>
      <c r="AT39" s="34">
        <f>$N$28/'Fixed data'!$C$7</f>
        <v>6.7817788387092931E-2</v>
      </c>
      <c r="AU39" s="34">
        <f>$N$28/'Fixed data'!$C$7</f>
        <v>6.7817788387092931E-2</v>
      </c>
      <c r="AV39" s="34">
        <f>$N$28/'Fixed data'!$C$7</f>
        <v>6.7817788387092931E-2</v>
      </c>
      <c r="AW39" s="34">
        <f>$N$28/'Fixed data'!$C$7</f>
        <v>6.7817788387092931E-2</v>
      </c>
      <c r="AX39" s="34">
        <f>$N$28/'Fixed data'!$C$7</f>
        <v>6.7817788387092931E-2</v>
      </c>
      <c r="AY39" s="34">
        <f>$N$28/'Fixed data'!$C$7</f>
        <v>6.7817788387092931E-2</v>
      </c>
      <c r="AZ39" s="34">
        <f>$N$28/'Fixed data'!$C$7</f>
        <v>6.7817788387092931E-2</v>
      </c>
      <c r="BA39" s="34">
        <f>$N$28/'Fixed data'!$C$7</f>
        <v>6.7817788387092931E-2</v>
      </c>
      <c r="BB39" s="34">
        <f>$N$28/'Fixed data'!$C$7</f>
        <v>6.7817788387092931E-2</v>
      </c>
      <c r="BC39" s="34">
        <f>$N$28/'Fixed data'!$C$7</f>
        <v>6.7817788387092931E-2</v>
      </c>
      <c r="BD39" s="34">
        <f>$N$28/'Fixed data'!$C$7</f>
        <v>6.7817788387092931E-2</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6.9720268496294063E-2</v>
      </c>
      <c r="Q40" s="34">
        <f>$O$28/'Fixed data'!$C$7</f>
        <v>6.9720268496294063E-2</v>
      </c>
      <c r="R40" s="34">
        <f>$O$28/'Fixed data'!$C$7</f>
        <v>6.9720268496294063E-2</v>
      </c>
      <c r="S40" s="34">
        <f>$O$28/'Fixed data'!$C$7</f>
        <v>6.9720268496294063E-2</v>
      </c>
      <c r="T40" s="34">
        <f>$O$28/'Fixed data'!$C$7</f>
        <v>6.9720268496294063E-2</v>
      </c>
      <c r="U40" s="34">
        <f>$O$28/'Fixed data'!$C$7</f>
        <v>6.9720268496294063E-2</v>
      </c>
      <c r="V40" s="34">
        <f>$O$28/'Fixed data'!$C$7</f>
        <v>6.9720268496294063E-2</v>
      </c>
      <c r="W40" s="34">
        <f>$O$28/'Fixed data'!$C$7</f>
        <v>6.9720268496294063E-2</v>
      </c>
      <c r="X40" s="34">
        <f>$O$28/'Fixed data'!$C$7</f>
        <v>6.9720268496294063E-2</v>
      </c>
      <c r="Y40" s="34">
        <f>$O$28/'Fixed data'!$C$7</f>
        <v>6.9720268496294063E-2</v>
      </c>
      <c r="Z40" s="34">
        <f>$O$28/'Fixed data'!$C$7</f>
        <v>6.9720268496294063E-2</v>
      </c>
      <c r="AA40" s="34">
        <f>$O$28/'Fixed data'!$C$7</f>
        <v>6.9720268496294063E-2</v>
      </c>
      <c r="AB40" s="34">
        <f>$O$28/'Fixed data'!$C$7</f>
        <v>6.9720268496294063E-2</v>
      </c>
      <c r="AC40" s="34">
        <f>$O$28/'Fixed data'!$C$7</f>
        <v>6.9720268496294063E-2</v>
      </c>
      <c r="AD40" s="34">
        <f>$O$28/'Fixed data'!$C$7</f>
        <v>6.9720268496294063E-2</v>
      </c>
      <c r="AE40" s="34">
        <f>$O$28/'Fixed data'!$C$7</f>
        <v>6.9720268496294063E-2</v>
      </c>
      <c r="AF40" s="34">
        <f>$O$28/'Fixed data'!$C$7</f>
        <v>6.9720268496294063E-2</v>
      </c>
      <c r="AG40" s="34">
        <f>$O$28/'Fixed data'!$C$7</f>
        <v>6.9720268496294063E-2</v>
      </c>
      <c r="AH40" s="34">
        <f>$O$28/'Fixed data'!$C$7</f>
        <v>6.9720268496294063E-2</v>
      </c>
      <c r="AI40" s="34">
        <f>$O$28/'Fixed data'!$C$7</f>
        <v>6.9720268496294063E-2</v>
      </c>
      <c r="AJ40" s="34">
        <f>$O$28/'Fixed data'!$C$7</f>
        <v>6.9720268496294063E-2</v>
      </c>
      <c r="AK40" s="34">
        <f>$O$28/'Fixed data'!$C$7</f>
        <v>6.9720268496294063E-2</v>
      </c>
      <c r="AL40" s="34">
        <f>$O$28/'Fixed data'!$C$7</f>
        <v>6.9720268496294063E-2</v>
      </c>
      <c r="AM40" s="34">
        <f>$O$28/'Fixed data'!$C$7</f>
        <v>6.9720268496294063E-2</v>
      </c>
      <c r="AN40" s="34">
        <f>$O$28/'Fixed data'!$C$7</f>
        <v>6.9720268496294063E-2</v>
      </c>
      <c r="AO40" s="34">
        <f>$O$28/'Fixed data'!$C$7</f>
        <v>6.9720268496294063E-2</v>
      </c>
      <c r="AP40" s="34">
        <f>$O$28/'Fixed data'!$C$7</f>
        <v>6.9720268496294063E-2</v>
      </c>
      <c r="AQ40" s="34">
        <f>$O$28/'Fixed data'!$C$7</f>
        <v>6.9720268496294063E-2</v>
      </c>
      <c r="AR40" s="34">
        <f>$O$28/'Fixed data'!$C$7</f>
        <v>6.9720268496294063E-2</v>
      </c>
      <c r="AS40" s="34">
        <f>$O$28/'Fixed data'!$C$7</f>
        <v>6.9720268496294063E-2</v>
      </c>
      <c r="AT40" s="34">
        <f>$O$28/'Fixed data'!$C$7</f>
        <v>6.9720268496294063E-2</v>
      </c>
      <c r="AU40" s="34">
        <f>$O$28/'Fixed data'!$C$7</f>
        <v>6.9720268496294063E-2</v>
      </c>
      <c r="AV40" s="34">
        <f>$O$28/'Fixed data'!$C$7</f>
        <v>6.9720268496294063E-2</v>
      </c>
      <c r="AW40" s="34">
        <f>$O$28/'Fixed data'!$C$7</f>
        <v>6.9720268496294063E-2</v>
      </c>
      <c r="AX40" s="34">
        <f>$O$28/'Fixed data'!$C$7</f>
        <v>6.9720268496294063E-2</v>
      </c>
      <c r="AY40" s="34">
        <f>$O$28/'Fixed data'!$C$7</f>
        <v>6.9720268496294063E-2</v>
      </c>
      <c r="AZ40" s="34">
        <f>$O$28/'Fixed data'!$C$7</f>
        <v>6.9720268496294063E-2</v>
      </c>
      <c r="BA40" s="34">
        <f>$O$28/'Fixed data'!$C$7</f>
        <v>6.9720268496294063E-2</v>
      </c>
      <c r="BB40" s="34">
        <f>$O$28/'Fixed data'!$C$7</f>
        <v>6.9720268496294063E-2</v>
      </c>
      <c r="BC40" s="34">
        <f>$O$28/'Fixed data'!$C$7</f>
        <v>6.9720268496294063E-2</v>
      </c>
      <c r="BD40" s="34">
        <f>$O$28/'Fixed data'!$C$7</f>
        <v>6.9720268496294063E-2</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7.1428719514583974E-2</v>
      </c>
      <c r="R41" s="34">
        <f>$P$28/'Fixed data'!$C$7</f>
        <v>7.1428719514583974E-2</v>
      </c>
      <c r="S41" s="34">
        <f>$P$28/'Fixed data'!$C$7</f>
        <v>7.1428719514583974E-2</v>
      </c>
      <c r="T41" s="34">
        <f>$P$28/'Fixed data'!$C$7</f>
        <v>7.1428719514583974E-2</v>
      </c>
      <c r="U41" s="34">
        <f>$P$28/'Fixed data'!$C$7</f>
        <v>7.1428719514583974E-2</v>
      </c>
      <c r="V41" s="34">
        <f>$P$28/'Fixed data'!$C$7</f>
        <v>7.1428719514583974E-2</v>
      </c>
      <c r="W41" s="34">
        <f>$P$28/'Fixed data'!$C$7</f>
        <v>7.1428719514583974E-2</v>
      </c>
      <c r="X41" s="34">
        <f>$P$28/'Fixed data'!$C$7</f>
        <v>7.1428719514583974E-2</v>
      </c>
      <c r="Y41" s="34">
        <f>$P$28/'Fixed data'!$C$7</f>
        <v>7.1428719514583974E-2</v>
      </c>
      <c r="Z41" s="34">
        <f>$P$28/'Fixed data'!$C$7</f>
        <v>7.1428719514583974E-2</v>
      </c>
      <c r="AA41" s="34">
        <f>$P$28/'Fixed data'!$C$7</f>
        <v>7.1428719514583974E-2</v>
      </c>
      <c r="AB41" s="34">
        <f>$P$28/'Fixed data'!$C$7</f>
        <v>7.1428719514583974E-2</v>
      </c>
      <c r="AC41" s="34">
        <f>$P$28/'Fixed data'!$C$7</f>
        <v>7.1428719514583974E-2</v>
      </c>
      <c r="AD41" s="34">
        <f>$P$28/'Fixed data'!$C$7</f>
        <v>7.1428719514583974E-2</v>
      </c>
      <c r="AE41" s="34">
        <f>$P$28/'Fixed data'!$C$7</f>
        <v>7.1428719514583974E-2</v>
      </c>
      <c r="AF41" s="34">
        <f>$P$28/'Fixed data'!$C$7</f>
        <v>7.1428719514583974E-2</v>
      </c>
      <c r="AG41" s="34">
        <f>$P$28/'Fixed data'!$C$7</f>
        <v>7.1428719514583974E-2</v>
      </c>
      <c r="AH41" s="34">
        <f>$P$28/'Fixed data'!$C$7</f>
        <v>7.1428719514583974E-2</v>
      </c>
      <c r="AI41" s="34">
        <f>$P$28/'Fixed data'!$C$7</f>
        <v>7.1428719514583974E-2</v>
      </c>
      <c r="AJ41" s="34">
        <f>$P$28/'Fixed data'!$C$7</f>
        <v>7.1428719514583974E-2</v>
      </c>
      <c r="AK41" s="34">
        <f>$P$28/'Fixed data'!$C$7</f>
        <v>7.1428719514583974E-2</v>
      </c>
      <c r="AL41" s="34">
        <f>$P$28/'Fixed data'!$C$7</f>
        <v>7.1428719514583974E-2</v>
      </c>
      <c r="AM41" s="34">
        <f>$P$28/'Fixed data'!$C$7</f>
        <v>7.1428719514583974E-2</v>
      </c>
      <c r="AN41" s="34">
        <f>$P$28/'Fixed data'!$C$7</f>
        <v>7.1428719514583974E-2</v>
      </c>
      <c r="AO41" s="34">
        <f>$P$28/'Fixed data'!$C$7</f>
        <v>7.1428719514583974E-2</v>
      </c>
      <c r="AP41" s="34">
        <f>$P$28/'Fixed data'!$C$7</f>
        <v>7.1428719514583974E-2</v>
      </c>
      <c r="AQ41" s="34">
        <f>$P$28/'Fixed data'!$C$7</f>
        <v>7.1428719514583974E-2</v>
      </c>
      <c r="AR41" s="34">
        <f>$P$28/'Fixed data'!$C$7</f>
        <v>7.1428719514583974E-2</v>
      </c>
      <c r="AS41" s="34">
        <f>$P$28/'Fixed data'!$C$7</f>
        <v>7.1428719514583974E-2</v>
      </c>
      <c r="AT41" s="34">
        <f>$P$28/'Fixed data'!$C$7</f>
        <v>7.1428719514583974E-2</v>
      </c>
      <c r="AU41" s="34">
        <f>$P$28/'Fixed data'!$C$7</f>
        <v>7.1428719514583974E-2</v>
      </c>
      <c r="AV41" s="34">
        <f>$P$28/'Fixed data'!$C$7</f>
        <v>7.1428719514583974E-2</v>
      </c>
      <c r="AW41" s="34">
        <f>$P$28/'Fixed data'!$C$7</f>
        <v>7.1428719514583974E-2</v>
      </c>
      <c r="AX41" s="34">
        <f>$P$28/'Fixed data'!$C$7</f>
        <v>7.1428719514583974E-2</v>
      </c>
      <c r="AY41" s="34">
        <f>$P$28/'Fixed data'!$C$7</f>
        <v>7.1428719514583974E-2</v>
      </c>
      <c r="AZ41" s="34">
        <f>$P$28/'Fixed data'!$C$7</f>
        <v>7.1428719514583974E-2</v>
      </c>
      <c r="BA41" s="34">
        <f>$P$28/'Fixed data'!$C$7</f>
        <v>7.1428719514583974E-2</v>
      </c>
      <c r="BB41" s="34">
        <f>$P$28/'Fixed data'!$C$7</f>
        <v>7.1428719514583974E-2</v>
      </c>
      <c r="BC41" s="34">
        <f>$P$28/'Fixed data'!$C$7</f>
        <v>7.1428719514583974E-2</v>
      </c>
      <c r="BD41" s="34">
        <f>$P$28/'Fixed data'!$C$7</f>
        <v>7.1428719514583974E-2</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7.2902375832870001E-2</v>
      </c>
      <c r="S42" s="34">
        <f>$Q$28/'Fixed data'!$C$7</f>
        <v>7.2902375832870001E-2</v>
      </c>
      <c r="T42" s="34">
        <f>$Q$28/'Fixed data'!$C$7</f>
        <v>7.2902375832870001E-2</v>
      </c>
      <c r="U42" s="34">
        <f>$Q$28/'Fixed data'!$C$7</f>
        <v>7.2902375832870001E-2</v>
      </c>
      <c r="V42" s="34">
        <f>$Q$28/'Fixed data'!$C$7</f>
        <v>7.2902375832870001E-2</v>
      </c>
      <c r="W42" s="34">
        <f>$Q$28/'Fixed data'!$C$7</f>
        <v>7.2902375832870001E-2</v>
      </c>
      <c r="X42" s="34">
        <f>$Q$28/'Fixed data'!$C$7</f>
        <v>7.2902375832870001E-2</v>
      </c>
      <c r="Y42" s="34">
        <f>$Q$28/'Fixed data'!$C$7</f>
        <v>7.2902375832870001E-2</v>
      </c>
      <c r="Z42" s="34">
        <f>$Q$28/'Fixed data'!$C$7</f>
        <v>7.2902375832870001E-2</v>
      </c>
      <c r="AA42" s="34">
        <f>$Q$28/'Fixed data'!$C$7</f>
        <v>7.2902375832870001E-2</v>
      </c>
      <c r="AB42" s="34">
        <f>$Q$28/'Fixed data'!$C$7</f>
        <v>7.2902375832870001E-2</v>
      </c>
      <c r="AC42" s="34">
        <f>$Q$28/'Fixed data'!$C$7</f>
        <v>7.2902375832870001E-2</v>
      </c>
      <c r="AD42" s="34">
        <f>$Q$28/'Fixed data'!$C$7</f>
        <v>7.2902375832870001E-2</v>
      </c>
      <c r="AE42" s="34">
        <f>$Q$28/'Fixed data'!$C$7</f>
        <v>7.2902375832870001E-2</v>
      </c>
      <c r="AF42" s="34">
        <f>$Q$28/'Fixed data'!$C$7</f>
        <v>7.2902375832870001E-2</v>
      </c>
      <c r="AG42" s="34">
        <f>$Q$28/'Fixed data'!$C$7</f>
        <v>7.2902375832870001E-2</v>
      </c>
      <c r="AH42" s="34">
        <f>$Q$28/'Fixed data'!$C$7</f>
        <v>7.2902375832870001E-2</v>
      </c>
      <c r="AI42" s="34">
        <f>$Q$28/'Fixed data'!$C$7</f>
        <v>7.2902375832870001E-2</v>
      </c>
      <c r="AJ42" s="34">
        <f>$Q$28/'Fixed data'!$C$7</f>
        <v>7.2902375832870001E-2</v>
      </c>
      <c r="AK42" s="34">
        <f>$Q$28/'Fixed data'!$C$7</f>
        <v>7.2902375832870001E-2</v>
      </c>
      <c r="AL42" s="34">
        <f>$Q$28/'Fixed data'!$C$7</f>
        <v>7.2902375832870001E-2</v>
      </c>
      <c r="AM42" s="34">
        <f>$Q$28/'Fixed data'!$C$7</f>
        <v>7.2902375832870001E-2</v>
      </c>
      <c r="AN42" s="34">
        <f>$Q$28/'Fixed data'!$C$7</f>
        <v>7.2902375832870001E-2</v>
      </c>
      <c r="AO42" s="34">
        <f>$Q$28/'Fixed data'!$C$7</f>
        <v>7.2902375832870001E-2</v>
      </c>
      <c r="AP42" s="34">
        <f>$Q$28/'Fixed data'!$C$7</f>
        <v>7.2902375832870001E-2</v>
      </c>
      <c r="AQ42" s="34">
        <f>$Q$28/'Fixed data'!$C$7</f>
        <v>7.2902375832870001E-2</v>
      </c>
      <c r="AR42" s="34">
        <f>$Q$28/'Fixed data'!$C$7</f>
        <v>7.2902375832870001E-2</v>
      </c>
      <c r="AS42" s="34">
        <f>$Q$28/'Fixed data'!$C$7</f>
        <v>7.2902375832870001E-2</v>
      </c>
      <c r="AT42" s="34">
        <f>$Q$28/'Fixed data'!$C$7</f>
        <v>7.2902375832870001E-2</v>
      </c>
      <c r="AU42" s="34">
        <f>$Q$28/'Fixed data'!$C$7</f>
        <v>7.2902375832870001E-2</v>
      </c>
      <c r="AV42" s="34">
        <f>$Q$28/'Fixed data'!$C$7</f>
        <v>7.2902375832870001E-2</v>
      </c>
      <c r="AW42" s="34">
        <f>$Q$28/'Fixed data'!$C$7</f>
        <v>7.2902375832870001E-2</v>
      </c>
      <c r="AX42" s="34">
        <f>$Q$28/'Fixed data'!$C$7</f>
        <v>7.2902375832870001E-2</v>
      </c>
      <c r="AY42" s="34">
        <f>$Q$28/'Fixed data'!$C$7</f>
        <v>7.2902375832870001E-2</v>
      </c>
      <c r="AZ42" s="34">
        <f>$Q$28/'Fixed data'!$C$7</f>
        <v>7.2902375832870001E-2</v>
      </c>
      <c r="BA42" s="34">
        <f>$Q$28/'Fixed data'!$C$7</f>
        <v>7.2902375832870001E-2</v>
      </c>
      <c r="BB42" s="34">
        <f>$Q$28/'Fixed data'!$C$7</f>
        <v>7.2902375832870001E-2</v>
      </c>
      <c r="BC42" s="34">
        <f>$Q$28/'Fixed data'!$C$7</f>
        <v>7.2902375832870001E-2</v>
      </c>
      <c r="BD42" s="34">
        <f>$Q$28/'Fixed data'!$C$7</f>
        <v>7.2902375832870001E-2</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7.4139354191087747E-2</v>
      </c>
      <c r="T43" s="34">
        <f>$R$28/'Fixed data'!$C$7</f>
        <v>7.4139354191087747E-2</v>
      </c>
      <c r="U43" s="34">
        <f>$R$28/'Fixed data'!$C$7</f>
        <v>7.4139354191087747E-2</v>
      </c>
      <c r="V43" s="34">
        <f>$R$28/'Fixed data'!$C$7</f>
        <v>7.4139354191087747E-2</v>
      </c>
      <c r="W43" s="34">
        <f>$R$28/'Fixed data'!$C$7</f>
        <v>7.4139354191087747E-2</v>
      </c>
      <c r="X43" s="34">
        <f>$R$28/'Fixed data'!$C$7</f>
        <v>7.4139354191087747E-2</v>
      </c>
      <c r="Y43" s="34">
        <f>$R$28/'Fixed data'!$C$7</f>
        <v>7.4139354191087747E-2</v>
      </c>
      <c r="Z43" s="34">
        <f>$R$28/'Fixed data'!$C$7</f>
        <v>7.4139354191087747E-2</v>
      </c>
      <c r="AA43" s="34">
        <f>$R$28/'Fixed data'!$C$7</f>
        <v>7.4139354191087747E-2</v>
      </c>
      <c r="AB43" s="34">
        <f>$R$28/'Fixed data'!$C$7</f>
        <v>7.4139354191087747E-2</v>
      </c>
      <c r="AC43" s="34">
        <f>$R$28/'Fixed data'!$C$7</f>
        <v>7.4139354191087747E-2</v>
      </c>
      <c r="AD43" s="34">
        <f>$R$28/'Fixed data'!$C$7</f>
        <v>7.4139354191087747E-2</v>
      </c>
      <c r="AE43" s="34">
        <f>$R$28/'Fixed data'!$C$7</f>
        <v>7.4139354191087747E-2</v>
      </c>
      <c r="AF43" s="34">
        <f>$R$28/'Fixed data'!$C$7</f>
        <v>7.4139354191087747E-2</v>
      </c>
      <c r="AG43" s="34">
        <f>$R$28/'Fixed data'!$C$7</f>
        <v>7.4139354191087747E-2</v>
      </c>
      <c r="AH43" s="34">
        <f>$R$28/'Fixed data'!$C$7</f>
        <v>7.4139354191087747E-2</v>
      </c>
      <c r="AI43" s="34">
        <f>$R$28/'Fixed data'!$C$7</f>
        <v>7.4139354191087747E-2</v>
      </c>
      <c r="AJ43" s="34">
        <f>$R$28/'Fixed data'!$C$7</f>
        <v>7.4139354191087747E-2</v>
      </c>
      <c r="AK43" s="34">
        <f>$R$28/'Fixed data'!$C$7</f>
        <v>7.4139354191087747E-2</v>
      </c>
      <c r="AL43" s="34">
        <f>$R$28/'Fixed data'!$C$7</f>
        <v>7.4139354191087747E-2</v>
      </c>
      <c r="AM43" s="34">
        <f>$R$28/'Fixed data'!$C$7</f>
        <v>7.4139354191087747E-2</v>
      </c>
      <c r="AN43" s="34">
        <f>$R$28/'Fixed data'!$C$7</f>
        <v>7.4139354191087747E-2</v>
      </c>
      <c r="AO43" s="34">
        <f>$R$28/'Fixed data'!$C$7</f>
        <v>7.4139354191087747E-2</v>
      </c>
      <c r="AP43" s="34">
        <f>$R$28/'Fixed data'!$C$7</f>
        <v>7.4139354191087747E-2</v>
      </c>
      <c r="AQ43" s="34">
        <f>$R$28/'Fixed data'!$C$7</f>
        <v>7.4139354191087747E-2</v>
      </c>
      <c r="AR43" s="34">
        <f>$R$28/'Fixed data'!$C$7</f>
        <v>7.4139354191087747E-2</v>
      </c>
      <c r="AS43" s="34">
        <f>$R$28/'Fixed data'!$C$7</f>
        <v>7.4139354191087747E-2</v>
      </c>
      <c r="AT43" s="34">
        <f>$R$28/'Fixed data'!$C$7</f>
        <v>7.4139354191087747E-2</v>
      </c>
      <c r="AU43" s="34">
        <f>$R$28/'Fixed data'!$C$7</f>
        <v>7.4139354191087747E-2</v>
      </c>
      <c r="AV43" s="34">
        <f>$R$28/'Fixed data'!$C$7</f>
        <v>7.4139354191087747E-2</v>
      </c>
      <c r="AW43" s="34">
        <f>$R$28/'Fixed data'!$C$7</f>
        <v>7.4139354191087747E-2</v>
      </c>
      <c r="AX43" s="34">
        <f>$R$28/'Fixed data'!$C$7</f>
        <v>7.4139354191087747E-2</v>
      </c>
      <c r="AY43" s="34">
        <f>$R$28/'Fixed data'!$C$7</f>
        <v>7.4139354191087747E-2</v>
      </c>
      <c r="AZ43" s="34">
        <f>$R$28/'Fixed data'!$C$7</f>
        <v>7.4139354191087747E-2</v>
      </c>
      <c r="BA43" s="34">
        <f>$R$28/'Fixed data'!$C$7</f>
        <v>7.4139354191087747E-2</v>
      </c>
      <c r="BB43" s="34">
        <f>$R$28/'Fixed data'!$C$7</f>
        <v>7.4139354191087747E-2</v>
      </c>
      <c r="BC43" s="34">
        <f>$R$28/'Fixed data'!$C$7</f>
        <v>7.4139354191087747E-2</v>
      </c>
      <c r="BD43" s="34">
        <f>$R$28/'Fixed data'!$C$7</f>
        <v>7.4139354191087747E-2</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7.5177989582853419E-2</v>
      </c>
      <c r="U44" s="34">
        <f>$S$28/'Fixed data'!$C$7</f>
        <v>7.5177989582853419E-2</v>
      </c>
      <c r="V44" s="34">
        <f>$S$28/'Fixed data'!$C$7</f>
        <v>7.5177989582853419E-2</v>
      </c>
      <c r="W44" s="34">
        <f>$S$28/'Fixed data'!$C$7</f>
        <v>7.5177989582853419E-2</v>
      </c>
      <c r="X44" s="34">
        <f>$S$28/'Fixed data'!$C$7</f>
        <v>7.5177989582853419E-2</v>
      </c>
      <c r="Y44" s="34">
        <f>$S$28/'Fixed data'!$C$7</f>
        <v>7.5177989582853419E-2</v>
      </c>
      <c r="Z44" s="34">
        <f>$S$28/'Fixed data'!$C$7</f>
        <v>7.5177989582853419E-2</v>
      </c>
      <c r="AA44" s="34">
        <f>$S$28/'Fixed data'!$C$7</f>
        <v>7.5177989582853419E-2</v>
      </c>
      <c r="AB44" s="34">
        <f>$S$28/'Fixed data'!$C$7</f>
        <v>7.5177989582853419E-2</v>
      </c>
      <c r="AC44" s="34">
        <f>$S$28/'Fixed data'!$C$7</f>
        <v>7.5177989582853419E-2</v>
      </c>
      <c r="AD44" s="34">
        <f>$S$28/'Fixed data'!$C$7</f>
        <v>7.5177989582853419E-2</v>
      </c>
      <c r="AE44" s="34">
        <f>$S$28/'Fixed data'!$C$7</f>
        <v>7.5177989582853419E-2</v>
      </c>
      <c r="AF44" s="34">
        <f>$S$28/'Fixed data'!$C$7</f>
        <v>7.5177989582853419E-2</v>
      </c>
      <c r="AG44" s="34">
        <f>$S$28/'Fixed data'!$C$7</f>
        <v>7.5177989582853419E-2</v>
      </c>
      <c r="AH44" s="34">
        <f>$S$28/'Fixed data'!$C$7</f>
        <v>7.5177989582853419E-2</v>
      </c>
      <c r="AI44" s="34">
        <f>$S$28/'Fixed data'!$C$7</f>
        <v>7.5177989582853419E-2</v>
      </c>
      <c r="AJ44" s="34">
        <f>$S$28/'Fixed data'!$C$7</f>
        <v>7.5177989582853419E-2</v>
      </c>
      <c r="AK44" s="34">
        <f>$S$28/'Fixed data'!$C$7</f>
        <v>7.5177989582853419E-2</v>
      </c>
      <c r="AL44" s="34">
        <f>$S$28/'Fixed data'!$C$7</f>
        <v>7.5177989582853419E-2</v>
      </c>
      <c r="AM44" s="34">
        <f>$S$28/'Fixed data'!$C$7</f>
        <v>7.5177989582853419E-2</v>
      </c>
      <c r="AN44" s="34">
        <f>$S$28/'Fixed data'!$C$7</f>
        <v>7.5177989582853419E-2</v>
      </c>
      <c r="AO44" s="34">
        <f>$S$28/'Fixed data'!$C$7</f>
        <v>7.5177989582853419E-2</v>
      </c>
      <c r="AP44" s="34">
        <f>$S$28/'Fixed data'!$C$7</f>
        <v>7.5177989582853419E-2</v>
      </c>
      <c r="AQ44" s="34">
        <f>$S$28/'Fixed data'!$C$7</f>
        <v>7.5177989582853419E-2</v>
      </c>
      <c r="AR44" s="34">
        <f>$S$28/'Fixed data'!$C$7</f>
        <v>7.5177989582853419E-2</v>
      </c>
      <c r="AS44" s="34">
        <f>$S$28/'Fixed data'!$C$7</f>
        <v>7.5177989582853419E-2</v>
      </c>
      <c r="AT44" s="34">
        <f>$S$28/'Fixed data'!$C$7</f>
        <v>7.5177989582853419E-2</v>
      </c>
      <c r="AU44" s="34">
        <f>$S$28/'Fixed data'!$C$7</f>
        <v>7.5177989582853419E-2</v>
      </c>
      <c r="AV44" s="34">
        <f>$S$28/'Fixed data'!$C$7</f>
        <v>7.5177989582853419E-2</v>
      </c>
      <c r="AW44" s="34">
        <f>$S$28/'Fixed data'!$C$7</f>
        <v>7.5177989582853419E-2</v>
      </c>
      <c r="AX44" s="34">
        <f>$S$28/'Fixed data'!$C$7</f>
        <v>7.5177989582853419E-2</v>
      </c>
      <c r="AY44" s="34">
        <f>$S$28/'Fixed data'!$C$7</f>
        <v>7.5177989582853419E-2</v>
      </c>
      <c r="AZ44" s="34">
        <f>$S$28/'Fixed data'!$C$7</f>
        <v>7.5177989582853419E-2</v>
      </c>
      <c r="BA44" s="34">
        <f>$S$28/'Fixed data'!$C$7</f>
        <v>7.5177989582853419E-2</v>
      </c>
      <c r="BB44" s="34">
        <f>$S$28/'Fixed data'!$C$7</f>
        <v>7.5177989582853419E-2</v>
      </c>
      <c r="BC44" s="34">
        <f>$S$28/'Fixed data'!$C$7</f>
        <v>7.5177989582853419E-2</v>
      </c>
      <c r="BD44" s="34">
        <f>$S$28/'Fixed data'!$C$7</f>
        <v>7.5177989582853419E-2</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7.5995148672854229E-2</v>
      </c>
      <c r="V45" s="34">
        <f>$T$28/'Fixed data'!$C$7</f>
        <v>7.5995148672854229E-2</v>
      </c>
      <c r="W45" s="34">
        <f>$T$28/'Fixed data'!$C$7</f>
        <v>7.5995148672854229E-2</v>
      </c>
      <c r="X45" s="34">
        <f>$T$28/'Fixed data'!$C$7</f>
        <v>7.5995148672854229E-2</v>
      </c>
      <c r="Y45" s="34">
        <f>$T$28/'Fixed data'!$C$7</f>
        <v>7.5995148672854229E-2</v>
      </c>
      <c r="Z45" s="34">
        <f>$T$28/'Fixed data'!$C$7</f>
        <v>7.5995148672854229E-2</v>
      </c>
      <c r="AA45" s="34">
        <f>$T$28/'Fixed data'!$C$7</f>
        <v>7.5995148672854229E-2</v>
      </c>
      <c r="AB45" s="34">
        <f>$T$28/'Fixed data'!$C$7</f>
        <v>7.5995148672854229E-2</v>
      </c>
      <c r="AC45" s="34">
        <f>$T$28/'Fixed data'!$C$7</f>
        <v>7.5995148672854229E-2</v>
      </c>
      <c r="AD45" s="34">
        <f>$T$28/'Fixed data'!$C$7</f>
        <v>7.5995148672854229E-2</v>
      </c>
      <c r="AE45" s="34">
        <f>$T$28/'Fixed data'!$C$7</f>
        <v>7.5995148672854229E-2</v>
      </c>
      <c r="AF45" s="34">
        <f>$T$28/'Fixed data'!$C$7</f>
        <v>7.5995148672854229E-2</v>
      </c>
      <c r="AG45" s="34">
        <f>$T$28/'Fixed data'!$C$7</f>
        <v>7.5995148672854229E-2</v>
      </c>
      <c r="AH45" s="34">
        <f>$T$28/'Fixed data'!$C$7</f>
        <v>7.5995148672854229E-2</v>
      </c>
      <c r="AI45" s="34">
        <f>$T$28/'Fixed data'!$C$7</f>
        <v>7.5995148672854229E-2</v>
      </c>
      <c r="AJ45" s="34">
        <f>$T$28/'Fixed data'!$C$7</f>
        <v>7.5995148672854229E-2</v>
      </c>
      <c r="AK45" s="34">
        <f>$T$28/'Fixed data'!$C$7</f>
        <v>7.5995148672854229E-2</v>
      </c>
      <c r="AL45" s="34">
        <f>$T$28/'Fixed data'!$C$7</f>
        <v>7.5995148672854229E-2</v>
      </c>
      <c r="AM45" s="34">
        <f>$T$28/'Fixed data'!$C$7</f>
        <v>7.5995148672854229E-2</v>
      </c>
      <c r="AN45" s="34">
        <f>$T$28/'Fixed data'!$C$7</f>
        <v>7.5995148672854229E-2</v>
      </c>
      <c r="AO45" s="34">
        <f>$T$28/'Fixed data'!$C$7</f>
        <v>7.5995148672854229E-2</v>
      </c>
      <c r="AP45" s="34">
        <f>$T$28/'Fixed data'!$C$7</f>
        <v>7.5995148672854229E-2</v>
      </c>
      <c r="AQ45" s="34">
        <f>$T$28/'Fixed data'!$C$7</f>
        <v>7.5995148672854229E-2</v>
      </c>
      <c r="AR45" s="34">
        <f>$T$28/'Fixed data'!$C$7</f>
        <v>7.5995148672854229E-2</v>
      </c>
      <c r="AS45" s="34">
        <f>$T$28/'Fixed data'!$C$7</f>
        <v>7.5995148672854229E-2</v>
      </c>
      <c r="AT45" s="34">
        <f>$T$28/'Fixed data'!$C$7</f>
        <v>7.5995148672854229E-2</v>
      </c>
      <c r="AU45" s="34">
        <f>$T$28/'Fixed data'!$C$7</f>
        <v>7.5995148672854229E-2</v>
      </c>
      <c r="AV45" s="34">
        <f>$T$28/'Fixed data'!$C$7</f>
        <v>7.5995148672854229E-2</v>
      </c>
      <c r="AW45" s="34">
        <f>$T$28/'Fixed data'!$C$7</f>
        <v>7.5995148672854229E-2</v>
      </c>
      <c r="AX45" s="34">
        <f>$T$28/'Fixed data'!$C$7</f>
        <v>7.5995148672854229E-2</v>
      </c>
      <c r="AY45" s="34">
        <f>$T$28/'Fixed data'!$C$7</f>
        <v>7.5995148672854229E-2</v>
      </c>
      <c r="AZ45" s="34">
        <f>$T$28/'Fixed data'!$C$7</f>
        <v>7.5995148672854229E-2</v>
      </c>
      <c r="BA45" s="34">
        <f>$T$28/'Fixed data'!$C$7</f>
        <v>7.5995148672854229E-2</v>
      </c>
      <c r="BB45" s="34">
        <f>$T$28/'Fixed data'!$C$7</f>
        <v>7.5995148672854229E-2</v>
      </c>
      <c r="BC45" s="34">
        <f>$T$28/'Fixed data'!$C$7</f>
        <v>7.5995148672854229E-2</v>
      </c>
      <c r="BD45" s="34">
        <f>$T$28/'Fixed data'!$C$7</f>
        <v>7.5995148672854229E-2</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7.6702948390747913E-2</v>
      </c>
      <c r="W46" s="34">
        <f>$U$28/'Fixed data'!$C$7</f>
        <v>7.6702948390747913E-2</v>
      </c>
      <c r="X46" s="34">
        <f>$U$28/'Fixed data'!$C$7</f>
        <v>7.6702948390747913E-2</v>
      </c>
      <c r="Y46" s="34">
        <f>$U$28/'Fixed data'!$C$7</f>
        <v>7.6702948390747913E-2</v>
      </c>
      <c r="Z46" s="34">
        <f>$U$28/'Fixed data'!$C$7</f>
        <v>7.6702948390747913E-2</v>
      </c>
      <c r="AA46" s="34">
        <f>$U$28/'Fixed data'!$C$7</f>
        <v>7.6702948390747913E-2</v>
      </c>
      <c r="AB46" s="34">
        <f>$U$28/'Fixed data'!$C$7</f>
        <v>7.6702948390747913E-2</v>
      </c>
      <c r="AC46" s="34">
        <f>$U$28/'Fixed data'!$C$7</f>
        <v>7.6702948390747913E-2</v>
      </c>
      <c r="AD46" s="34">
        <f>$U$28/'Fixed data'!$C$7</f>
        <v>7.6702948390747913E-2</v>
      </c>
      <c r="AE46" s="34">
        <f>$U$28/'Fixed data'!$C$7</f>
        <v>7.6702948390747913E-2</v>
      </c>
      <c r="AF46" s="34">
        <f>$U$28/'Fixed data'!$C$7</f>
        <v>7.6702948390747913E-2</v>
      </c>
      <c r="AG46" s="34">
        <f>$U$28/'Fixed data'!$C$7</f>
        <v>7.6702948390747913E-2</v>
      </c>
      <c r="AH46" s="34">
        <f>$U$28/'Fixed data'!$C$7</f>
        <v>7.6702948390747913E-2</v>
      </c>
      <c r="AI46" s="34">
        <f>$U$28/'Fixed data'!$C$7</f>
        <v>7.6702948390747913E-2</v>
      </c>
      <c r="AJ46" s="34">
        <f>$U$28/'Fixed data'!$C$7</f>
        <v>7.6702948390747913E-2</v>
      </c>
      <c r="AK46" s="34">
        <f>$U$28/'Fixed data'!$C$7</f>
        <v>7.6702948390747913E-2</v>
      </c>
      <c r="AL46" s="34">
        <f>$U$28/'Fixed data'!$C$7</f>
        <v>7.6702948390747913E-2</v>
      </c>
      <c r="AM46" s="34">
        <f>$U$28/'Fixed data'!$C$7</f>
        <v>7.6702948390747913E-2</v>
      </c>
      <c r="AN46" s="34">
        <f>$U$28/'Fixed data'!$C$7</f>
        <v>7.6702948390747913E-2</v>
      </c>
      <c r="AO46" s="34">
        <f>$U$28/'Fixed data'!$C$7</f>
        <v>7.6702948390747913E-2</v>
      </c>
      <c r="AP46" s="34">
        <f>$U$28/'Fixed data'!$C$7</f>
        <v>7.6702948390747913E-2</v>
      </c>
      <c r="AQ46" s="34">
        <f>$U$28/'Fixed data'!$C$7</f>
        <v>7.6702948390747913E-2</v>
      </c>
      <c r="AR46" s="34">
        <f>$U$28/'Fixed data'!$C$7</f>
        <v>7.6702948390747913E-2</v>
      </c>
      <c r="AS46" s="34">
        <f>$U$28/'Fixed data'!$C$7</f>
        <v>7.6702948390747913E-2</v>
      </c>
      <c r="AT46" s="34">
        <f>$U$28/'Fixed data'!$C$7</f>
        <v>7.6702948390747913E-2</v>
      </c>
      <c r="AU46" s="34">
        <f>$U$28/'Fixed data'!$C$7</f>
        <v>7.6702948390747913E-2</v>
      </c>
      <c r="AV46" s="34">
        <f>$U$28/'Fixed data'!$C$7</f>
        <v>7.6702948390747913E-2</v>
      </c>
      <c r="AW46" s="34">
        <f>$U$28/'Fixed data'!$C$7</f>
        <v>7.6702948390747913E-2</v>
      </c>
      <c r="AX46" s="34">
        <f>$U$28/'Fixed data'!$C$7</f>
        <v>7.6702948390747913E-2</v>
      </c>
      <c r="AY46" s="34">
        <f>$U$28/'Fixed data'!$C$7</f>
        <v>7.6702948390747913E-2</v>
      </c>
      <c r="AZ46" s="34">
        <f>$U$28/'Fixed data'!$C$7</f>
        <v>7.6702948390747913E-2</v>
      </c>
      <c r="BA46" s="34">
        <f>$U$28/'Fixed data'!$C$7</f>
        <v>7.6702948390747913E-2</v>
      </c>
      <c r="BB46" s="34">
        <f>$U$28/'Fixed data'!$C$7</f>
        <v>7.6702948390747913E-2</v>
      </c>
      <c r="BC46" s="34">
        <f>$U$28/'Fixed data'!$C$7</f>
        <v>7.6702948390747913E-2</v>
      </c>
      <c r="BD46" s="34">
        <f>$U$28/'Fixed data'!$C$7</f>
        <v>7.6702948390747913E-2</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7.7240423379334108E-2</v>
      </c>
      <c r="X47" s="34">
        <f>$V$28/'Fixed data'!$C$7</f>
        <v>7.7240423379334108E-2</v>
      </c>
      <c r="Y47" s="34">
        <f>$V$28/'Fixed data'!$C$7</f>
        <v>7.7240423379334108E-2</v>
      </c>
      <c r="Z47" s="34">
        <f>$V$28/'Fixed data'!$C$7</f>
        <v>7.7240423379334108E-2</v>
      </c>
      <c r="AA47" s="34">
        <f>$V$28/'Fixed data'!$C$7</f>
        <v>7.7240423379334108E-2</v>
      </c>
      <c r="AB47" s="34">
        <f>$V$28/'Fixed data'!$C$7</f>
        <v>7.7240423379334108E-2</v>
      </c>
      <c r="AC47" s="34">
        <f>$V$28/'Fixed data'!$C$7</f>
        <v>7.7240423379334108E-2</v>
      </c>
      <c r="AD47" s="34">
        <f>$V$28/'Fixed data'!$C$7</f>
        <v>7.7240423379334108E-2</v>
      </c>
      <c r="AE47" s="34">
        <f>$V$28/'Fixed data'!$C$7</f>
        <v>7.7240423379334108E-2</v>
      </c>
      <c r="AF47" s="34">
        <f>$V$28/'Fixed data'!$C$7</f>
        <v>7.7240423379334108E-2</v>
      </c>
      <c r="AG47" s="34">
        <f>$V$28/'Fixed data'!$C$7</f>
        <v>7.7240423379334108E-2</v>
      </c>
      <c r="AH47" s="34">
        <f>$V$28/'Fixed data'!$C$7</f>
        <v>7.7240423379334108E-2</v>
      </c>
      <c r="AI47" s="34">
        <f>$V$28/'Fixed data'!$C$7</f>
        <v>7.7240423379334108E-2</v>
      </c>
      <c r="AJ47" s="34">
        <f>$V$28/'Fixed data'!$C$7</f>
        <v>7.7240423379334108E-2</v>
      </c>
      <c r="AK47" s="34">
        <f>$V$28/'Fixed data'!$C$7</f>
        <v>7.7240423379334108E-2</v>
      </c>
      <c r="AL47" s="34">
        <f>$V$28/'Fixed data'!$C$7</f>
        <v>7.7240423379334108E-2</v>
      </c>
      <c r="AM47" s="34">
        <f>$V$28/'Fixed data'!$C$7</f>
        <v>7.7240423379334108E-2</v>
      </c>
      <c r="AN47" s="34">
        <f>$V$28/'Fixed data'!$C$7</f>
        <v>7.7240423379334108E-2</v>
      </c>
      <c r="AO47" s="34">
        <f>$V$28/'Fixed data'!$C$7</f>
        <v>7.7240423379334108E-2</v>
      </c>
      <c r="AP47" s="34">
        <f>$V$28/'Fixed data'!$C$7</f>
        <v>7.7240423379334108E-2</v>
      </c>
      <c r="AQ47" s="34">
        <f>$V$28/'Fixed data'!$C$7</f>
        <v>7.7240423379334108E-2</v>
      </c>
      <c r="AR47" s="34">
        <f>$V$28/'Fixed data'!$C$7</f>
        <v>7.7240423379334108E-2</v>
      </c>
      <c r="AS47" s="34">
        <f>$V$28/'Fixed data'!$C$7</f>
        <v>7.7240423379334108E-2</v>
      </c>
      <c r="AT47" s="34">
        <f>$V$28/'Fixed data'!$C$7</f>
        <v>7.7240423379334108E-2</v>
      </c>
      <c r="AU47" s="34">
        <f>$V$28/'Fixed data'!$C$7</f>
        <v>7.7240423379334108E-2</v>
      </c>
      <c r="AV47" s="34">
        <f>$V$28/'Fixed data'!$C$7</f>
        <v>7.7240423379334108E-2</v>
      </c>
      <c r="AW47" s="34">
        <f>$V$28/'Fixed data'!$C$7</f>
        <v>7.7240423379334108E-2</v>
      </c>
      <c r="AX47" s="34">
        <f>$V$28/'Fixed data'!$C$7</f>
        <v>7.7240423379334108E-2</v>
      </c>
      <c r="AY47" s="34">
        <f>$V$28/'Fixed data'!$C$7</f>
        <v>7.7240423379334108E-2</v>
      </c>
      <c r="AZ47" s="34">
        <f>$V$28/'Fixed data'!$C$7</f>
        <v>7.7240423379334108E-2</v>
      </c>
      <c r="BA47" s="34">
        <f>$V$28/'Fixed data'!$C$7</f>
        <v>7.7240423379334108E-2</v>
      </c>
      <c r="BB47" s="34">
        <f>$V$28/'Fixed data'!$C$7</f>
        <v>7.7240423379334108E-2</v>
      </c>
      <c r="BC47" s="34">
        <f>$V$28/'Fixed data'!$C$7</f>
        <v>7.7240423379334108E-2</v>
      </c>
      <c r="BD47" s="34">
        <f>$V$28/'Fixed data'!$C$7</f>
        <v>7.7240423379334108E-2</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7.7663500270431951E-2</v>
      </c>
      <c r="Y48" s="34">
        <f>$W$28/'Fixed data'!$C$7</f>
        <v>7.7663500270431951E-2</v>
      </c>
      <c r="Z48" s="34">
        <f>$W$28/'Fixed data'!$C$7</f>
        <v>7.7663500270431951E-2</v>
      </c>
      <c r="AA48" s="34">
        <f>$W$28/'Fixed data'!$C$7</f>
        <v>7.7663500270431951E-2</v>
      </c>
      <c r="AB48" s="34">
        <f>$W$28/'Fixed data'!$C$7</f>
        <v>7.7663500270431951E-2</v>
      </c>
      <c r="AC48" s="34">
        <f>$W$28/'Fixed data'!$C$7</f>
        <v>7.7663500270431951E-2</v>
      </c>
      <c r="AD48" s="34">
        <f>$W$28/'Fixed data'!$C$7</f>
        <v>7.7663500270431951E-2</v>
      </c>
      <c r="AE48" s="34">
        <f>$W$28/'Fixed data'!$C$7</f>
        <v>7.7663500270431951E-2</v>
      </c>
      <c r="AF48" s="34">
        <f>$W$28/'Fixed data'!$C$7</f>
        <v>7.7663500270431951E-2</v>
      </c>
      <c r="AG48" s="34">
        <f>$W$28/'Fixed data'!$C$7</f>
        <v>7.7663500270431951E-2</v>
      </c>
      <c r="AH48" s="34">
        <f>$W$28/'Fixed data'!$C$7</f>
        <v>7.7663500270431951E-2</v>
      </c>
      <c r="AI48" s="34">
        <f>$W$28/'Fixed data'!$C$7</f>
        <v>7.7663500270431951E-2</v>
      </c>
      <c r="AJ48" s="34">
        <f>$W$28/'Fixed data'!$C$7</f>
        <v>7.7663500270431951E-2</v>
      </c>
      <c r="AK48" s="34">
        <f>$W$28/'Fixed data'!$C$7</f>
        <v>7.7663500270431951E-2</v>
      </c>
      <c r="AL48" s="34">
        <f>$W$28/'Fixed data'!$C$7</f>
        <v>7.7663500270431951E-2</v>
      </c>
      <c r="AM48" s="34">
        <f>$W$28/'Fixed data'!$C$7</f>
        <v>7.7663500270431951E-2</v>
      </c>
      <c r="AN48" s="34">
        <f>$W$28/'Fixed data'!$C$7</f>
        <v>7.7663500270431951E-2</v>
      </c>
      <c r="AO48" s="34">
        <f>$W$28/'Fixed data'!$C$7</f>
        <v>7.7663500270431951E-2</v>
      </c>
      <c r="AP48" s="34">
        <f>$W$28/'Fixed data'!$C$7</f>
        <v>7.7663500270431951E-2</v>
      </c>
      <c r="AQ48" s="34">
        <f>$W$28/'Fixed data'!$C$7</f>
        <v>7.7663500270431951E-2</v>
      </c>
      <c r="AR48" s="34">
        <f>$W$28/'Fixed data'!$C$7</f>
        <v>7.7663500270431951E-2</v>
      </c>
      <c r="AS48" s="34">
        <f>$W$28/'Fixed data'!$C$7</f>
        <v>7.7663500270431951E-2</v>
      </c>
      <c r="AT48" s="34">
        <f>$W$28/'Fixed data'!$C$7</f>
        <v>7.7663500270431951E-2</v>
      </c>
      <c r="AU48" s="34">
        <f>$W$28/'Fixed data'!$C$7</f>
        <v>7.7663500270431951E-2</v>
      </c>
      <c r="AV48" s="34">
        <f>$W$28/'Fixed data'!$C$7</f>
        <v>7.7663500270431951E-2</v>
      </c>
      <c r="AW48" s="34">
        <f>$W$28/'Fixed data'!$C$7</f>
        <v>7.7663500270431951E-2</v>
      </c>
      <c r="AX48" s="34">
        <f>$W$28/'Fixed data'!$C$7</f>
        <v>7.7663500270431951E-2</v>
      </c>
      <c r="AY48" s="34">
        <f>$W$28/'Fixed data'!$C$7</f>
        <v>7.7663500270431951E-2</v>
      </c>
      <c r="AZ48" s="34">
        <f>$W$28/'Fixed data'!$C$7</f>
        <v>7.7663500270431951E-2</v>
      </c>
      <c r="BA48" s="34">
        <f>$W$28/'Fixed data'!$C$7</f>
        <v>7.7663500270431951E-2</v>
      </c>
      <c r="BB48" s="34">
        <f>$W$28/'Fixed data'!$C$7</f>
        <v>7.7663500270431951E-2</v>
      </c>
      <c r="BC48" s="34">
        <f>$W$28/'Fixed data'!$C$7</f>
        <v>7.7663500270431951E-2</v>
      </c>
      <c r="BD48" s="34">
        <f>$W$28/'Fixed data'!$C$7</f>
        <v>7.7663500270431951E-2</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7.7973044333092378E-2</v>
      </c>
      <c r="Z49" s="34">
        <f>$X$28/'Fixed data'!$C$7</f>
        <v>7.7973044333092378E-2</v>
      </c>
      <c r="AA49" s="34">
        <f>$X$28/'Fixed data'!$C$7</f>
        <v>7.7973044333092378E-2</v>
      </c>
      <c r="AB49" s="34">
        <f>$X$28/'Fixed data'!$C$7</f>
        <v>7.7973044333092378E-2</v>
      </c>
      <c r="AC49" s="34">
        <f>$X$28/'Fixed data'!$C$7</f>
        <v>7.7973044333092378E-2</v>
      </c>
      <c r="AD49" s="34">
        <f>$X$28/'Fixed data'!$C$7</f>
        <v>7.7973044333092378E-2</v>
      </c>
      <c r="AE49" s="34">
        <f>$X$28/'Fixed data'!$C$7</f>
        <v>7.7973044333092378E-2</v>
      </c>
      <c r="AF49" s="34">
        <f>$X$28/'Fixed data'!$C$7</f>
        <v>7.7973044333092378E-2</v>
      </c>
      <c r="AG49" s="34">
        <f>$X$28/'Fixed data'!$C$7</f>
        <v>7.7973044333092378E-2</v>
      </c>
      <c r="AH49" s="34">
        <f>$X$28/'Fixed data'!$C$7</f>
        <v>7.7973044333092378E-2</v>
      </c>
      <c r="AI49" s="34">
        <f>$X$28/'Fixed data'!$C$7</f>
        <v>7.7973044333092378E-2</v>
      </c>
      <c r="AJ49" s="34">
        <f>$X$28/'Fixed data'!$C$7</f>
        <v>7.7973044333092378E-2</v>
      </c>
      <c r="AK49" s="34">
        <f>$X$28/'Fixed data'!$C$7</f>
        <v>7.7973044333092378E-2</v>
      </c>
      <c r="AL49" s="34">
        <f>$X$28/'Fixed data'!$C$7</f>
        <v>7.7973044333092378E-2</v>
      </c>
      <c r="AM49" s="34">
        <f>$X$28/'Fixed data'!$C$7</f>
        <v>7.7973044333092378E-2</v>
      </c>
      <c r="AN49" s="34">
        <f>$X$28/'Fixed data'!$C$7</f>
        <v>7.7973044333092378E-2</v>
      </c>
      <c r="AO49" s="34">
        <f>$X$28/'Fixed data'!$C$7</f>
        <v>7.7973044333092378E-2</v>
      </c>
      <c r="AP49" s="34">
        <f>$X$28/'Fixed data'!$C$7</f>
        <v>7.7973044333092378E-2</v>
      </c>
      <c r="AQ49" s="34">
        <f>$X$28/'Fixed data'!$C$7</f>
        <v>7.7973044333092378E-2</v>
      </c>
      <c r="AR49" s="34">
        <f>$X$28/'Fixed data'!$C$7</f>
        <v>7.7973044333092378E-2</v>
      </c>
      <c r="AS49" s="34">
        <f>$X$28/'Fixed data'!$C$7</f>
        <v>7.7973044333092378E-2</v>
      </c>
      <c r="AT49" s="34">
        <f>$X$28/'Fixed data'!$C$7</f>
        <v>7.7973044333092378E-2</v>
      </c>
      <c r="AU49" s="34">
        <f>$X$28/'Fixed data'!$C$7</f>
        <v>7.7973044333092378E-2</v>
      </c>
      <c r="AV49" s="34">
        <f>$X$28/'Fixed data'!$C$7</f>
        <v>7.7973044333092378E-2</v>
      </c>
      <c r="AW49" s="34">
        <f>$X$28/'Fixed data'!$C$7</f>
        <v>7.7973044333092378E-2</v>
      </c>
      <c r="AX49" s="34">
        <f>$X$28/'Fixed data'!$C$7</f>
        <v>7.7973044333092378E-2</v>
      </c>
      <c r="AY49" s="34">
        <f>$X$28/'Fixed data'!$C$7</f>
        <v>7.7973044333092378E-2</v>
      </c>
      <c r="AZ49" s="34">
        <f>$X$28/'Fixed data'!$C$7</f>
        <v>7.7973044333092378E-2</v>
      </c>
      <c r="BA49" s="34">
        <f>$X$28/'Fixed data'!$C$7</f>
        <v>7.7973044333092378E-2</v>
      </c>
      <c r="BB49" s="34">
        <f>$X$28/'Fixed data'!$C$7</f>
        <v>7.7973044333092378E-2</v>
      </c>
      <c r="BC49" s="34">
        <f>$X$28/'Fixed data'!$C$7</f>
        <v>7.7973044333092378E-2</v>
      </c>
      <c r="BD49" s="34">
        <f>$X$28/'Fixed data'!$C$7</f>
        <v>7.7973044333092378E-2</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7.8169682660128775E-2</v>
      </c>
      <c r="AA50" s="34">
        <f>$Y$28/'Fixed data'!$C$7</f>
        <v>7.8169682660128775E-2</v>
      </c>
      <c r="AB50" s="34">
        <f>$Y$28/'Fixed data'!$C$7</f>
        <v>7.8169682660128775E-2</v>
      </c>
      <c r="AC50" s="34">
        <f>$Y$28/'Fixed data'!$C$7</f>
        <v>7.8169682660128775E-2</v>
      </c>
      <c r="AD50" s="34">
        <f>$Y$28/'Fixed data'!$C$7</f>
        <v>7.8169682660128775E-2</v>
      </c>
      <c r="AE50" s="34">
        <f>$Y$28/'Fixed data'!$C$7</f>
        <v>7.8169682660128775E-2</v>
      </c>
      <c r="AF50" s="34">
        <f>$Y$28/'Fixed data'!$C$7</f>
        <v>7.8169682660128775E-2</v>
      </c>
      <c r="AG50" s="34">
        <f>$Y$28/'Fixed data'!$C$7</f>
        <v>7.8169682660128775E-2</v>
      </c>
      <c r="AH50" s="34">
        <f>$Y$28/'Fixed data'!$C$7</f>
        <v>7.8169682660128775E-2</v>
      </c>
      <c r="AI50" s="34">
        <f>$Y$28/'Fixed data'!$C$7</f>
        <v>7.8169682660128775E-2</v>
      </c>
      <c r="AJ50" s="34">
        <f>$Y$28/'Fixed data'!$C$7</f>
        <v>7.8169682660128775E-2</v>
      </c>
      <c r="AK50" s="34">
        <f>$Y$28/'Fixed data'!$C$7</f>
        <v>7.8169682660128775E-2</v>
      </c>
      <c r="AL50" s="34">
        <f>$Y$28/'Fixed data'!$C$7</f>
        <v>7.8169682660128775E-2</v>
      </c>
      <c r="AM50" s="34">
        <f>$Y$28/'Fixed data'!$C$7</f>
        <v>7.8169682660128775E-2</v>
      </c>
      <c r="AN50" s="34">
        <f>$Y$28/'Fixed data'!$C$7</f>
        <v>7.8169682660128775E-2</v>
      </c>
      <c r="AO50" s="34">
        <f>$Y$28/'Fixed data'!$C$7</f>
        <v>7.8169682660128775E-2</v>
      </c>
      <c r="AP50" s="34">
        <f>$Y$28/'Fixed data'!$C$7</f>
        <v>7.8169682660128775E-2</v>
      </c>
      <c r="AQ50" s="34">
        <f>$Y$28/'Fixed data'!$C$7</f>
        <v>7.8169682660128775E-2</v>
      </c>
      <c r="AR50" s="34">
        <f>$Y$28/'Fixed data'!$C$7</f>
        <v>7.8169682660128775E-2</v>
      </c>
      <c r="AS50" s="34">
        <f>$Y$28/'Fixed data'!$C$7</f>
        <v>7.8169682660128775E-2</v>
      </c>
      <c r="AT50" s="34">
        <f>$Y$28/'Fixed data'!$C$7</f>
        <v>7.8169682660128775E-2</v>
      </c>
      <c r="AU50" s="34">
        <f>$Y$28/'Fixed data'!$C$7</f>
        <v>7.8169682660128775E-2</v>
      </c>
      <c r="AV50" s="34">
        <f>$Y$28/'Fixed data'!$C$7</f>
        <v>7.8169682660128775E-2</v>
      </c>
      <c r="AW50" s="34">
        <f>$Y$28/'Fixed data'!$C$7</f>
        <v>7.8169682660128775E-2</v>
      </c>
      <c r="AX50" s="34">
        <f>$Y$28/'Fixed data'!$C$7</f>
        <v>7.8169682660128775E-2</v>
      </c>
      <c r="AY50" s="34">
        <f>$Y$28/'Fixed data'!$C$7</f>
        <v>7.8169682660128775E-2</v>
      </c>
      <c r="AZ50" s="34">
        <f>$Y$28/'Fixed data'!$C$7</f>
        <v>7.8169682660128775E-2</v>
      </c>
      <c r="BA50" s="34">
        <f>$Y$28/'Fixed data'!$C$7</f>
        <v>7.8169682660128775E-2</v>
      </c>
      <c r="BB50" s="34">
        <f>$Y$28/'Fixed data'!$C$7</f>
        <v>7.8169682660128775E-2</v>
      </c>
      <c r="BC50" s="34">
        <f>$Y$28/'Fixed data'!$C$7</f>
        <v>7.8169682660128775E-2</v>
      </c>
      <c r="BD50" s="34">
        <f>$Y$28/'Fixed data'!$C$7</f>
        <v>7.8169682660128775E-2</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7.8319079782367365E-2</v>
      </c>
      <c r="AB51" s="34">
        <f>$Z$28/'Fixed data'!$C$7</f>
        <v>7.8319079782367365E-2</v>
      </c>
      <c r="AC51" s="34">
        <f>$Z$28/'Fixed data'!$C$7</f>
        <v>7.8319079782367365E-2</v>
      </c>
      <c r="AD51" s="34">
        <f>$Z$28/'Fixed data'!$C$7</f>
        <v>7.8319079782367365E-2</v>
      </c>
      <c r="AE51" s="34">
        <f>$Z$28/'Fixed data'!$C$7</f>
        <v>7.8319079782367365E-2</v>
      </c>
      <c r="AF51" s="34">
        <f>$Z$28/'Fixed data'!$C$7</f>
        <v>7.8319079782367365E-2</v>
      </c>
      <c r="AG51" s="34">
        <f>$Z$28/'Fixed data'!$C$7</f>
        <v>7.8319079782367365E-2</v>
      </c>
      <c r="AH51" s="34">
        <f>$Z$28/'Fixed data'!$C$7</f>
        <v>7.8319079782367365E-2</v>
      </c>
      <c r="AI51" s="34">
        <f>$Z$28/'Fixed data'!$C$7</f>
        <v>7.8319079782367365E-2</v>
      </c>
      <c r="AJ51" s="34">
        <f>$Z$28/'Fixed data'!$C$7</f>
        <v>7.8319079782367365E-2</v>
      </c>
      <c r="AK51" s="34">
        <f>$Z$28/'Fixed data'!$C$7</f>
        <v>7.8319079782367365E-2</v>
      </c>
      <c r="AL51" s="34">
        <f>$Z$28/'Fixed data'!$C$7</f>
        <v>7.8319079782367365E-2</v>
      </c>
      <c r="AM51" s="34">
        <f>$Z$28/'Fixed data'!$C$7</f>
        <v>7.8319079782367365E-2</v>
      </c>
      <c r="AN51" s="34">
        <f>$Z$28/'Fixed data'!$C$7</f>
        <v>7.8319079782367365E-2</v>
      </c>
      <c r="AO51" s="34">
        <f>$Z$28/'Fixed data'!$C$7</f>
        <v>7.8319079782367365E-2</v>
      </c>
      <c r="AP51" s="34">
        <f>$Z$28/'Fixed data'!$C$7</f>
        <v>7.8319079782367365E-2</v>
      </c>
      <c r="AQ51" s="34">
        <f>$Z$28/'Fixed data'!$C$7</f>
        <v>7.8319079782367365E-2</v>
      </c>
      <c r="AR51" s="34">
        <f>$Z$28/'Fixed data'!$C$7</f>
        <v>7.8319079782367365E-2</v>
      </c>
      <c r="AS51" s="34">
        <f>$Z$28/'Fixed data'!$C$7</f>
        <v>7.8319079782367365E-2</v>
      </c>
      <c r="AT51" s="34">
        <f>$Z$28/'Fixed data'!$C$7</f>
        <v>7.8319079782367365E-2</v>
      </c>
      <c r="AU51" s="34">
        <f>$Z$28/'Fixed data'!$C$7</f>
        <v>7.8319079782367365E-2</v>
      </c>
      <c r="AV51" s="34">
        <f>$Z$28/'Fixed data'!$C$7</f>
        <v>7.8319079782367365E-2</v>
      </c>
      <c r="AW51" s="34">
        <f>$Z$28/'Fixed data'!$C$7</f>
        <v>7.8319079782367365E-2</v>
      </c>
      <c r="AX51" s="34">
        <f>$Z$28/'Fixed data'!$C$7</f>
        <v>7.8319079782367365E-2</v>
      </c>
      <c r="AY51" s="34">
        <f>$Z$28/'Fixed data'!$C$7</f>
        <v>7.8319079782367365E-2</v>
      </c>
      <c r="AZ51" s="34">
        <f>$Z$28/'Fixed data'!$C$7</f>
        <v>7.8319079782367365E-2</v>
      </c>
      <c r="BA51" s="34">
        <f>$Z$28/'Fixed data'!$C$7</f>
        <v>7.8319079782367365E-2</v>
      </c>
      <c r="BB51" s="34">
        <f>$Z$28/'Fixed data'!$C$7</f>
        <v>7.8319079782367365E-2</v>
      </c>
      <c r="BC51" s="34">
        <f>$Z$28/'Fixed data'!$C$7</f>
        <v>7.8319079782367365E-2</v>
      </c>
      <c r="BD51" s="34">
        <f>$Z$28/'Fixed data'!$C$7</f>
        <v>7.8319079782367365E-2</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7.842509925289444E-2</v>
      </c>
      <c r="AC52" s="34">
        <f>$AA$28/'Fixed data'!$C$7</f>
        <v>7.842509925289444E-2</v>
      </c>
      <c r="AD52" s="34">
        <f>$AA$28/'Fixed data'!$C$7</f>
        <v>7.842509925289444E-2</v>
      </c>
      <c r="AE52" s="34">
        <f>$AA$28/'Fixed data'!$C$7</f>
        <v>7.842509925289444E-2</v>
      </c>
      <c r="AF52" s="34">
        <f>$AA$28/'Fixed data'!$C$7</f>
        <v>7.842509925289444E-2</v>
      </c>
      <c r="AG52" s="34">
        <f>$AA$28/'Fixed data'!$C$7</f>
        <v>7.842509925289444E-2</v>
      </c>
      <c r="AH52" s="34">
        <f>$AA$28/'Fixed data'!$C$7</f>
        <v>7.842509925289444E-2</v>
      </c>
      <c r="AI52" s="34">
        <f>$AA$28/'Fixed data'!$C$7</f>
        <v>7.842509925289444E-2</v>
      </c>
      <c r="AJ52" s="34">
        <f>$AA$28/'Fixed data'!$C$7</f>
        <v>7.842509925289444E-2</v>
      </c>
      <c r="AK52" s="34">
        <f>$AA$28/'Fixed data'!$C$7</f>
        <v>7.842509925289444E-2</v>
      </c>
      <c r="AL52" s="34">
        <f>$AA$28/'Fixed data'!$C$7</f>
        <v>7.842509925289444E-2</v>
      </c>
      <c r="AM52" s="34">
        <f>$AA$28/'Fixed data'!$C$7</f>
        <v>7.842509925289444E-2</v>
      </c>
      <c r="AN52" s="34">
        <f>$AA$28/'Fixed data'!$C$7</f>
        <v>7.842509925289444E-2</v>
      </c>
      <c r="AO52" s="34">
        <f>$AA$28/'Fixed data'!$C$7</f>
        <v>7.842509925289444E-2</v>
      </c>
      <c r="AP52" s="34">
        <f>$AA$28/'Fixed data'!$C$7</f>
        <v>7.842509925289444E-2</v>
      </c>
      <c r="AQ52" s="34">
        <f>$AA$28/'Fixed data'!$C$7</f>
        <v>7.842509925289444E-2</v>
      </c>
      <c r="AR52" s="34">
        <f>$AA$28/'Fixed data'!$C$7</f>
        <v>7.842509925289444E-2</v>
      </c>
      <c r="AS52" s="34">
        <f>$AA$28/'Fixed data'!$C$7</f>
        <v>7.842509925289444E-2</v>
      </c>
      <c r="AT52" s="34">
        <f>$AA$28/'Fixed data'!$C$7</f>
        <v>7.842509925289444E-2</v>
      </c>
      <c r="AU52" s="34">
        <f>$AA$28/'Fixed data'!$C$7</f>
        <v>7.842509925289444E-2</v>
      </c>
      <c r="AV52" s="34">
        <f>$AA$28/'Fixed data'!$C$7</f>
        <v>7.842509925289444E-2</v>
      </c>
      <c r="AW52" s="34">
        <f>$AA$28/'Fixed data'!$C$7</f>
        <v>7.842509925289444E-2</v>
      </c>
      <c r="AX52" s="34">
        <f>$AA$28/'Fixed data'!$C$7</f>
        <v>7.842509925289444E-2</v>
      </c>
      <c r="AY52" s="34">
        <f>$AA$28/'Fixed data'!$C$7</f>
        <v>7.842509925289444E-2</v>
      </c>
      <c r="AZ52" s="34">
        <f>$AA$28/'Fixed data'!$C$7</f>
        <v>7.842509925289444E-2</v>
      </c>
      <c r="BA52" s="34">
        <f>$AA$28/'Fixed data'!$C$7</f>
        <v>7.842509925289444E-2</v>
      </c>
      <c r="BB52" s="34">
        <f>$AA$28/'Fixed data'!$C$7</f>
        <v>7.842509925289444E-2</v>
      </c>
      <c r="BC52" s="34">
        <f>$AA$28/'Fixed data'!$C$7</f>
        <v>7.842509925289444E-2</v>
      </c>
      <c r="BD52" s="34">
        <f>$AA$28/'Fixed data'!$C$7</f>
        <v>7.842509925289444E-2</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7.8507340379744051E-2</v>
      </c>
      <c r="AD53" s="34">
        <f>$AB$28/'Fixed data'!$C$7</f>
        <v>7.8507340379744051E-2</v>
      </c>
      <c r="AE53" s="34">
        <f>$AB$28/'Fixed data'!$C$7</f>
        <v>7.8507340379744051E-2</v>
      </c>
      <c r="AF53" s="34">
        <f>$AB$28/'Fixed data'!$C$7</f>
        <v>7.8507340379744051E-2</v>
      </c>
      <c r="AG53" s="34">
        <f>$AB$28/'Fixed data'!$C$7</f>
        <v>7.8507340379744051E-2</v>
      </c>
      <c r="AH53" s="34">
        <f>$AB$28/'Fixed data'!$C$7</f>
        <v>7.8507340379744051E-2</v>
      </c>
      <c r="AI53" s="34">
        <f>$AB$28/'Fixed data'!$C$7</f>
        <v>7.8507340379744051E-2</v>
      </c>
      <c r="AJ53" s="34">
        <f>$AB$28/'Fixed data'!$C$7</f>
        <v>7.8507340379744051E-2</v>
      </c>
      <c r="AK53" s="34">
        <f>$AB$28/'Fixed data'!$C$7</f>
        <v>7.8507340379744051E-2</v>
      </c>
      <c r="AL53" s="34">
        <f>$AB$28/'Fixed data'!$C$7</f>
        <v>7.8507340379744051E-2</v>
      </c>
      <c r="AM53" s="34">
        <f>$AB$28/'Fixed data'!$C$7</f>
        <v>7.8507340379744051E-2</v>
      </c>
      <c r="AN53" s="34">
        <f>$AB$28/'Fixed data'!$C$7</f>
        <v>7.8507340379744051E-2</v>
      </c>
      <c r="AO53" s="34">
        <f>$AB$28/'Fixed data'!$C$7</f>
        <v>7.8507340379744051E-2</v>
      </c>
      <c r="AP53" s="34">
        <f>$AB$28/'Fixed data'!$C$7</f>
        <v>7.8507340379744051E-2</v>
      </c>
      <c r="AQ53" s="34">
        <f>$AB$28/'Fixed data'!$C$7</f>
        <v>7.8507340379744051E-2</v>
      </c>
      <c r="AR53" s="34">
        <f>$AB$28/'Fixed data'!$C$7</f>
        <v>7.8507340379744051E-2</v>
      </c>
      <c r="AS53" s="34">
        <f>$AB$28/'Fixed data'!$C$7</f>
        <v>7.8507340379744051E-2</v>
      </c>
      <c r="AT53" s="34">
        <f>$AB$28/'Fixed data'!$C$7</f>
        <v>7.8507340379744051E-2</v>
      </c>
      <c r="AU53" s="34">
        <f>$AB$28/'Fixed data'!$C$7</f>
        <v>7.8507340379744051E-2</v>
      </c>
      <c r="AV53" s="34">
        <f>$AB$28/'Fixed data'!$C$7</f>
        <v>7.8507340379744051E-2</v>
      </c>
      <c r="AW53" s="34">
        <f>$AB$28/'Fixed data'!$C$7</f>
        <v>7.8507340379744051E-2</v>
      </c>
      <c r="AX53" s="34">
        <f>$AB$28/'Fixed data'!$C$7</f>
        <v>7.8507340379744051E-2</v>
      </c>
      <c r="AY53" s="34">
        <f>$AB$28/'Fixed data'!$C$7</f>
        <v>7.8507340379744051E-2</v>
      </c>
      <c r="AZ53" s="34">
        <f>$AB$28/'Fixed data'!$C$7</f>
        <v>7.8507340379744051E-2</v>
      </c>
      <c r="BA53" s="34">
        <f>$AB$28/'Fixed data'!$C$7</f>
        <v>7.8507340379744051E-2</v>
      </c>
      <c r="BB53" s="34">
        <f>$AB$28/'Fixed data'!$C$7</f>
        <v>7.8507340379744051E-2</v>
      </c>
      <c r="BC53" s="34">
        <f>$AB$28/'Fixed data'!$C$7</f>
        <v>7.8507340379744051E-2</v>
      </c>
      <c r="BD53" s="34">
        <f>$AB$28/'Fixed data'!$C$7</f>
        <v>7.8507340379744051E-2</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7.8537442708294922E-2</v>
      </c>
      <c r="AE54" s="34">
        <f>$AC$28/'Fixed data'!$C$7</f>
        <v>7.8537442708294922E-2</v>
      </c>
      <c r="AF54" s="34">
        <f>$AC$28/'Fixed data'!$C$7</f>
        <v>7.8537442708294922E-2</v>
      </c>
      <c r="AG54" s="34">
        <f>$AC$28/'Fixed data'!$C$7</f>
        <v>7.8537442708294922E-2</v>
      </c>
      <c r="AH54" s="34">
        <f>$AC$28/'Fixed data'!$C$7</f>
        <v>7.8537442708294922E-2</v>
      </c>
      <c r="AI54" s="34">
        <f>$AC$28/'Fixed data'!$C$7</f>
        <v>7.8537442708294922E-2</v>
      </c>
      <c r="AJ54" s="34">
        <f>$AC$28/'Fixed data'!$C$7</f>
        <v>7.8537442708294922E-2</v>
      </c>
      <c r="AK54" s="34">
        <f>$AC$28/'Fixed data'!$C$7</f>
        <v>7.8537442708294922E-2</v>
      </c>
      <c r="AL54" s="34">
        <f>$AC$28/'Fixed data'!$C$7</f>
        <v>7.8537442708294922E-2</v>
      </c>
      <c r="AM54" s="34">
        <f>$AC$28/'Fixed data'!$C$7</f>
        <v>7.8537442708294922E-2</v>
      </c>
      <c r="AN54" s="34">
        <f>$AC$28/'Fixed data'!$C$7</f>
        <v>7.8537442708294922E-2</v>
      </c>
      <c r="AO54" s="34">
        <f>$AC$28/'Fixed data'!$C$7</f>
        <v>7.8537442708294922E-2</v>
      </c>
      <c r="AP54" s="34">
        <f>$AC$28/'Fixed data'!$C$7</f>
        <v>7.8537442708294922E-2</v>
      </c>
      <c r="AQ54" s="34">
        <f>$AC$28/'Fixed data'!$C$7</f>
        <v>7.8537442708294922E-2</v>
      </c>
      <c r="AR54" s="34">
        <f>$AC$28/'Fixed data'!$C$7</f>
        <v>7.8537442708294922E-2</v>
      </c>
      <c r="AS54" s="34">
        <f>$AC$28/'Fixed data'!$C$7</f>
        <v>7.8537442708294922E-2</v>
      </c>
      <c r="AT54" s="34">
        <f>$AC$28/'Fixed data'!$C$7</f>
        <v>7.8537442708294922E-2</v>
      </c>
      <c r="AU54" s="34">
        <f>$AC$28/'Fixed data'!$C$7</f>
        <v>7.8537442708294922E-2</v>
      </c>
      <c r="AV54" s="34">
        <f>$AC$28/'Fixed data'!$C$7</f>
        <v>7.8537442708294922E-2</v>
      </c>
      <c r="AW54" s="34">
        <f>$AC$28/'Fixed data'!$C$7</f>
        <v>7.8537442708294922E-2</v>
      </c>
      <c r="AX54" s="34">
        <f>$AC$28/'Fixed data'!$C$7</f>
        <v>7.8537442708294922E-2</v>
      </c>
      <c r="AY54" s="34">
        <f>$AC$28/'Fixed data'!$C$7</f>
        <v>7.8537442708294922E-2</v>
      </c>
      <c r="AZ54" s="34">
        <f>$AC$28/'Fixed data'!$C$7</f>
        <v>7.8537442708294922E-2</v>
      </c>
      <c r="BA54" s="34">
        <f>$AC$28/'Fixed data'!$C$7</f>
        <v>7.8537442708294922E-2</v>
      </c>
      <c r="BB54" s="34">
        <f>$AC$28/'Fixed data'!$C$7</f>
        <v>7.8537442708294922E-2</v>
      </c>
      <c r="BC54" s="34">
        <f>$AC$28/'Fixed data'!$C$7</f>
        <v>7.8537442708294922E-2</v>
      </c>
      <c r="BD54" s="34">
        <f>$AC$28/'Fixed data'!$C$7</f>
        <v>7.8537442708294922E-2</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7.8547725536569274E-2</v>
      </c>
      <c r="AF55" s="34">
        <f>$AD$28/'Fixed data'!$C$7</f>
        <v>7.8547725536569274E-2</v>
      </c>
      <c r="AG55" s="34">
        <f>$AD$28/'Fixed data'!$C$7</f>
        <v>7.8547725536569274E-2</v>
      </c>
      <c r="AH55" s="34">
        <f>$AD$28/'Fixed data'!$C$7</f>
        <v>7.8547725536569274E-2</v>
      </c>
      <c r="AI55" s="34">
        <f>$AD$28/'Fixed data'!$C$7</f>
        <v>7.8547725536569274E-2</v>
      </c>
      <c r="AJ55" s="34">
        <f>$AD$28/'Fixed data'!$C$7</f>
        <v>7.8547725536569274E-2</v>
      </c>
      <c r="AK55" s="34">
        <f>$AD$28/'Fixed data'!$C$7</f>
        <v>7.8547725536569274E-2</v>
      </c>
      <c r="AL55" s="34">
        <f>$AD$28/'Fixed data'!$C$7</f>
        <v>7.8547725536569274E-2</v>
      </c>
      <c r="AM55" s="34">
        <f>$AD$28/'Fixed data'!$C$7</f>
        <v>7.8547725536569274E-2</v>
      </c>
      <c r="AN55" s="34">
        <f>$AD$28/'Fixed data'!$C$7</f>
        <v>7.8547725536569274E-2</v>
      </c>
      <c r="AO55" s="34">
        <f>$AD$28/'Fixed data'!$C$7</f>
        <v>7.8547725536569274E-2</v>
      </c>
      <c r="AP55" s="34">
        <f>$AD$28/'Fixed data'!$C$7</f>
        <v>7.8547725536569274E-2</v>
      </c>
      <c r="AQ55" s="34">
        <f>$AD$28/'Fixed data'!$C$7</f>
        <v>7.8547725536569274E-2</v>
      </c>
      <c r="AR55" s="34">
        <f>$AD$28/'Fixed data'!$C$7</f>
        <v>7.8547725536569274E-2</v>
      </c>
      <c r="AS55" s="34">
        <f>$AD$28/'Fixed data'!$C$7</f>
        <v>7.8547725536569274E-2</v>
      </c>
      <c r="AT55" s="34">
        <f>$AD$28/'Fixed data'!$C$7</f>
        <v>7.8547725536569274E-2</v>
      </c>
      <c r="AU55" s="34">
        <f>$AD$28/'Fixed data'!$C$7</f>
        <v>7.8547725536569274E-2</v>
      </c>
      <c r="AV55" s="34">
        <f>$AD$28/'Fixed data'!$C$7</f>
        <v>7.8547725536569274E-2</v>
      </c>
      <c r="AW55" s="34">
        <f>$AD$28/'Fixed data'!$C$7</f>
        <v>7.8547725536569274E-2</v>
      </c>
      <c r="AX55" s="34">
        <f>$AD$28/'Fixed data'!$C$7</f>
        <v>7.8547725536569274E-2</v>
      </c>
      <c r="AY55" s="34">
        <f>$AD$28/'Fixed data'!$C$7</f>
        <v>7.8547725536569274E-2</v>
      </c>
      <c r="AZ55" s="34">
        <f>$AD$28/'Fixed data'!$C$7</f>
        <v>7.8547725536569274E-2</v>
      </c>
      <c r="BA55" s="34">
        <f>$AD$28/'Fixed data'!$C$7</f>
        <v>7.8547725536569274E-2</v>
      </c>
      <c r="BB55" s="34">
        <f>$AD$28/'Fixed data'!$C$7</f>
        <v>7.8547725536569274E-2</v>
      </c>
      <c r="BC55" s="34">
        <f>$AD$28/'Fixed data'!$C$7</f>
        <v>7.8547725536569274E-2</v>
      </c>
      <c r="BD55" s="34">
        <f>$AD$28/'Fixed data'!$C$7</f>
        <v>7.8547725536569274E-2</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7.8547725536569274E-2</v>
      </c>
      <c r="AG56" s="34">
        <f>$AE$28/'Fixed data'!$C$7</f>
        <v>7.8547725536569274E-2</v>
      </c>
      <c r="AH56" s="34">
        <f>$AE$28/'Fixed data'!$C$7</f>
        <v>7.8547725536569274E-2</v>
      </c>
      <c r="AI56" s="34">
        <f>$AE$28/'Fixed data'!$C$7</f>
        <v>7.8547725536569274E-2</v>
      </c>
      <c r="AJ56" s="34">
        <f>$AE$28/'Fixed data'!$C$7</f>
        <v>7.8547725536569274E-2</v>
      </c>
      <c r="AK56" s="34">
        <f>$AE$28/'Fixed data'!$C$7</f>
        <v>7.8547725536569274E-2</v>
      </c>
      <c r="AL56" s="34">
        <f>$AE$28/'Fixed data'!$C$7</f>
        <v>7.8547725536569274E-2</v>
      </c>
      <c r="AM56" s="34">
        <f>$AE$28/'Fixed data'!$C$7</f>
        <v>7.8547725536569274E-2</v>
      </c>
      <c r="AN56" s="34">
        <f>$AE$28/'Fixed data'!$C$7</f>
        <v>7.8547725536569274E-2</v>
      </c>
      <c r="AO56" s="34">
        <f>$AE$28/'Fixed data'!$C$7</f>
        <v>7.8547725536569274E-2</v>
      </c>
      <c r="AP56" s="34">
        <f>$AE$28/'Fixed data'!$C$7</f>
        <v>7.8547725536569274E-2</v>
      </c>
      <c r="AQ56" s="34">
        <f>$AE$28/'Fixed data'!$C$7</f>
        <v>7.8547725536569274E-2</v>
      </c>
      <c r="AR56" s="34">
        <f>$AE$28/'Fixed data'!$C$7</f>
        <v>7.8547725536569274E-2</v>
      </c>
      <c r="AS56" s="34">
        <f>$AE$28/'Fixed data'!$C$7</f>
        <v>7.8547725536569274E-2</v>
      </c>
      <c r="AT56" s="34">
        <f>$AE$28/'Fixed data'!$C$7</f>
        <v>7.8547725536569274E-2</v>
      </c>
      <c r="AU56" s="34">
        <f>$AE$28/'Fixed data'!$C$7</f>
        <v>7.8547725536569274E-2</v>
      </c>
      <c r="AV56" s="34">
        <f>$AE$28/'Fixed data'!$C$7</f>
        <v>7.8547725536569274E-2</v>
      </c>
      <c r="AW56" s="34">
        <f>$AE$28/'Fixed data'!$C$7</f>
        <v>7.8547725536569274E-2</v>
      </c>
      <c r="AX56" s="34">
        <f>$AE$28/'Fixed data'!$C$7</f>
        <v>7.8547725536569274E-2</v>
      </c>
      <c r="AY56" s="34">
        <f>$AE$28/'Fixed data'!$C$7</f>
        <v>7.8547725536569274E-2</v>
      </c>
      <c r="AZ56" s="34">
        <f>$AE$28/'Fixed data'!$C$7</f>
        <v>7.8547725536569274E-2</v>
      </c>
      <c r="BA56" s="34">
        <f>$AE$28/'Fixed data'!$C$7</f>
        <v>7.8547725536569274E-2</v>
      </c>
      <c r="BB56" s="34">
        <f>$AE$28/'Fixed data'!$C$7</f>
        <v>7.8547725536569274E-2</v>
      </c>
      <c r="BC56" s="34">
        <f>$AE$28/'Fixed data'!$C$7</f>
        <v>7.8547725536569274E-2</v>
      </c>
      <c r="BD56" s="34">
        <f>$AE$28/'Fixed data'!$C$7</f>
        <v>7.8547725536569274E-2</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7.8547725536569274E-2</v>
      </c>
      <c r="AH57" s="34">
        <f>$AF$28/'Fixed data'!$C$7</f>
        <v>7.8547725536569274E-2</v>
      </c>
      <c r="AI57" s="34">
        <f>$AF$28/'Fixed data'!$C$7</f>
        <v>7.8547725536569274E-2</v>
      </c>
      <c r="AJ57" s="34">
        <f>$AF$28/'Fixed data'!$C$7</f>
        <v>7.8547725536569274E-2</v>
      </c>
      <c r="AK57" s="34">
        <f>$AF$28/'Fixed data'!$C$7</f>
        <v>7.8547725536569274E-2</v>
      </c>
      <c r="AL57" s="34">
        <f>$AF$28/'Fixed data'!$C$7</f>
        <v>7.8547725536569274E-2</v>
      </c>
      <c r="AM57" s="34">
        <f>$AF$28/'Fixed data'!$C$7</f>
        <v>7.8547725536569274E-2</v>
      </c>
      <c r="AN57" s="34">
        <f>$AF$28/'Fixed data'!$C$7</f>
        <v>7.8547725536569274E-2</v>
      </c>
      <c r="AO57" s="34">
        <f>$AF$28/'Fixed data'!$C$7</f>
        <v>7.8547725536569274E-2</v>
      </c>
      <c r="AP57" s="34">
        <f>$AF$28/'Fixed data'!$C$7</f>
        <v>7.8547725536569274E-2</v>
      </c>
      <c r="AQ57" s="34">
        <f>$AF$28/'Fixed data'!$C$7</f>
        <v>7.8547725536569274E-2</v>
      </c>
      <c r="AR57" s="34">
        <f>$AF$28/'Fixed data'!$C$7</f>
        <v>7.8547725536569274E-2</v>
      </c>
      <c r="AS57" s="34">
        <f>$AF$28/'Fixed data'!$C$7</f>
        <v>7.8547725536569274E-2</v>
      </c>
      <c r="AT57" s="34">
        <f>$AF$28/'Fixed data'!$C$7</f>
        <v>7.8547725536569274E-2</v>
      </c>
      <c r="AU57" s="34">
        <f>$AF$28/'Fixed data'!$C$7</f>
        <v>7.8547725536569274E-2</v>
      </c>
      <c r="AV57" s="34">
        <f>$AF$28/'Fixed data'!$C$7</f>
        <v>7.8547725536569274E-2</v>
      </c>
      <c r="AW57" s="34">
        <f>$AF$28/'Fixed data'!$C$7</f>
        <v>7.8547725536569274E-2</v>
      </c>
      <c r="AX57" s="34">
        <f>$AF$28/'Fixed data'!$C$7</f>
        <v>7.8547725536569274E-2</v>
      </c>
      <c r="AY57" s="34">
        <f>$AF$28/'Fixed data'!$C$7</f>
        <v>7.8547725536569274E-2</v>
      </c>
      <c r="AZ57" s="34">
        <f>$AF$28/'Fixed data'!$C$7</f>
        <v>7.8547725536569274E-2</v>
      </c>
      <c r="BA57" s="34">
        <f>$AF$28/'Fixed data'!$C$7</f>
        <v>7.8547725536569274E-2</v>
      </c>
      <c r="BB57" s="34">
        <f>$AF$28/'Fixed data'!$C$7</f>
        <v>7.8547725536569274E-2</v>
      </c>
      <c r="BC57" s="34">
        <f>$AF$28/'Fixed data'!$C$7</f>
        <v>7.8547725536569274E-2</v>
      </c>
      <c r="BD57" s="34">
        <f>$AF$28/'Fixed data'!$C$7</f>
        <v>7.8547725536569274E-2</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7.8547725536569274E-2</v>
      </c>
      <c r="AI58" s="34">
        <f>$AG$28/'Fixed data'!$C$7</f>
        <v>7.8547725536569274E-2</v>
      </c>
      <c r="AJ58" s="34">
        <f>$AG$28/'Fixed data'!$C$7</f>
        <v>7.8547725536569274E-2</v>
      </c>
      <c r="AK58" s="34">
        <f>$AG$28/'Fixed data'!$C$7</f>
        <v>7.8547725536569274E-2</v>
      </c>
      <c r="AL58" s="34">
        <f>$AG$28/'Fixed data'!$C$7</f>
        <v>7.8547725536569274E-2</v>
      </c>
      <c r="AM58" s="34">
        <f>$AG$28/'Fixed data'!$C$7</f>
        <v>7.8547725536569274E-2</v>
      </c>
      <c r="AN58" s="34">
        <f>$AG$28/'Fixed data'!$C$7</f>
        <v>7.8547725536569274E-2</v>
      </c>
      <c r="AO58" s="34">
        <f>$AG$28/'Fixed data'!$C$7</f>
        <v>7.8547725536569274E-2</v>
      </c>
      <c r="AP58" s="34">
        <f>$AG$28/'Fixed data'!$C$7</f>
        <v>7.8547725536569274E-2</v>
      </c>
      <c r="AQ58" s="34">
        <f>$AG$28/'Fixed data'!$C$7</f>
        <v>7.8547725536569274E-2</v>
      </c>
      <c r="AR58" s="34">
        <f>$AG$28/'Fixed data'!$C$7</f>
        <v>7.8547725536569274E-2</v>
      </c>
      <c r="AS58" s="34">
        <f>$AG$28/'Fixed data'!$C$7</f>
        <v>7.8547725536569274E-2</v>
      </c>
      <c r="AT58" s="34">
        <f>$AG$28/'Fixed data'!$C$7</f>
        <v>7.8547725536569274E-2</v>
      </c>
      <c r="AU58" s="34">
        <f>$AG$28/'Fixed data'!$C$7</f>
        <v>7.8547725536569274E-2</v>
      </c>
      <c r="AV58" s="34">
        <f>$AG$28/'Fixed data'!$C$7</f>
        <v>7.8547725536569274E-2</v>
      </c>
      <c r="AW58" s="34">
        <f>$AG$28/'Fixed data'!$C$7</f>
        <v>7.8547725536569274E-2</v>
      </c>
      <c r="AX58" s="34">
        <f>$AG$28/'Fixed data'!$C$7</f>
        <v>7.8547725536569274E-2</v>
      </c>
      <c r="AY58" s="34">
        <f>$AG$28/'Fixed data'!$C$7</f>
        <v>7.8547725536569274E-2</v>
      </c>
      <c r="AZ58" s="34">
        <f>$AG$28/'Fixed data'!$C$7</f>
        <v>7.8547725536569274E-2</v>
      </c>
      <c r="BA58" s="34">
        <f>$AG$28/'Fixed data'!$C$7</f>
        <v>7.8547725536569274E-2</v>
      </c>
      <c r="BB58" s="34">
        <f>$AG$28/'Fixed data'!$C$7</f>
        <v>7.8547725536569274E-2</v>
      </c>
      <c r="BC58" s="34">
        <f>$AG$28/'Fixed data'!$C$7</f>
        <v>7.8547725536569274E-2</v>
      </c>
      <c r="BD58" s="34">
        <f>$AG$28/'Fixed data'!$C$7</f>
        <v>7.8547725536569274E-2</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7.8547725536569274E-2</v>
      </c>
      <c r="AJ59" s="34">
        <f>$AH$28/'Fixed data'!$C$7</f>
        <v>7.8547725536569274E-2</v>
      </c>
      <c r="AK59" s="34">
        <f>$AH$28/'Fixed data'!$C$7</f>
        <v>7.8547725536569274E-2</v>
      </c>
      <c r="AL59" s="34">
        <f>$AH$28/'Fixed data'!$C$7</f>
        <v>7.8547725536569274E-2</v>
      </c>
      <c r="AM59" s="34">
        <f>$AH$28/'Fixed data'!$C$7</f>
        <v>7.8547725536569274E-2</v>
      </c>
      <c r="AN59" s="34">
        <f>$AH$28/'Fixed data'!$C$7</f>
        <v>7.8547725536569274E-2</v>
      </c>
      <c r="AO59" s="34">
        <f>$AH$28/'Fixed data'!$C$7</f>
        <v>7.8547725536569274E-2</v>
      </c>
      <c r="AP59" s="34">
        <f>$AH$28/'Fixed data'!$C$7</f>
        <v>7.8547725536569274E-2</v>
      </c>
      <c r="AQ59" s="34">
        <f>$AH$28/'Fixed data'!$C$7</f>
        <v>7.8547725536569274E-2</v>
      </c>
      <c r="AR59" s="34">
        <f>$AH$28/'Fixed data'!$C$7</f>
        <v>7.8547725536569274E-2</v>
      </c>
      <c r="AS59" s="34">
        <f>$AH$28/'Fixed data'!$C$7</f>
        <v>7.8547725536569274E-2</v>
      </c>
      <c r="AT59" s="34">
        <f>$AH$28/'Fixed data'!$C$7</f>
        <v>7.8547725536569274E-2</v>
      </c>
      <c r="AU59" s="34">
        <f>$AH$28/'Fixed data'!$C$7</f>
        <v>7.8547725536569274E-2</v>
      </c>
      <c r="AV59" s="34">
        <f>$AH$28/'Fixed data'!$C$7</f>
        <v>7.8547725536569274E-2</v>
      </c>
      <c r="AW59" s="34">
        <f>$AH$28/'Fixed data'!$C$7</f>
        <v>7.8547725536569274E-2</v>
      </c>
      <c r="AX59" s="34">
        <f>$AH$28/'Fixed data'!$C$7</f>
        <v>7.8547725536569274E-2</v>
      </c>
      <c r="AY59" s="34">
        <f>$AH$28/'Fixed data'!$C$7</f>
        <v>7.8547725536569274E-2</v>
      </c>
      <c r="AZ59" s="34">
        <f>$AH$28/'Fixed data'!$C$7</f>
        <v>7.8547725536569274E-2</v>
      </c>
      <c r="BA59" s="34">
        <f>$AH$28/'Fixed data'!$C$7</f>
        <v>7.8547725536569274E-2</v>
      </c>
      <c r="BB59" s="34">
        <f>$AH$28/'Fixed data'!$C$7</f>
        <v>7.8547725536569274E-2</v>
      </c>
      <c r="BC59" s="34">
        <f>$AH$28/'Fixed data'!$C$7</f>
        <v>7.8547725536569274E-2</v>
      </c>
      <c r="BD59" s="34">
        <f>$AH$28/'Fixed data'!$C$7</f>
        <v>7.8547725536569274E-2</v>
      </c>
    </row>
    <row r="60" spans="1:56" ht="16.5" collapsed="1" x14ac:dyDescent="0.35">
      <c r="A60" s="115"/>
      <c r="B60" s="9" t="s">
        <v>7</v>
      </c>
      <c r="C60" s="9" t="s">
        <v>61</v>
      </c>
      <c r="D60" s="9" t="s">
        <v>40</v>
      </c>
      <c r="E60" s="34">
        <f>SUM(E30:E59)</f>
        <v>0</v>
      </c>
      <c r="F60" s="34">
        <f t="shared" ref="F60:BD60" si="6">SUM(F30:F59)</f>
        <v>-3.4714666666666671E-2</v>
      </c>
      <c r="G60" s="34">
        <f t="shared" si="6"/>
        <v>-5.9410784144483336E-2</v>
      </c>
      <c r="H60" s="34">
        <f t="shared" si="6"/>
        <v>-7.4143432029885784E-2</v>
      </c>
      <c r="I60" s="34">
        <f t="shared" si="6"/>
        <v>-7.8638187231116249E-2</v>
      </c>
      <c r="J60" s="34">
        <f t="shared" si="6"/>
        <v>-7.3860306717450239E-2</v>
      </c>
      <c r="K60" s="34">
        <f t="shared" si="6"/>
        <v>-6.0823540965362938E-2</v>
      </c>
      <c r="L60" s="34">
        <f t="shared" si="6"/>
        <v>-4.0348081193453136E-2</v>
      </c>
      <c r="M60" s="34">
        <f t="shared" si="6"/>
        <v>-1.3034109971466978E-2</v>
      </c>
      <c r="N60" s="34">
        <f t="shared" si="6"/>
        <v>5.26535802885362E-2</v>
      </c>
      <c r="O60" s="34">
        <f t="shared" si="6"/>
        <v>0.12047136867562913</v>
      </c>
      <c r="P60" s="34">
        <f t="shared" si="6"/>
        <v>0.19019163717192319</v>
      </c>
      <c r="Q60" s="34">
        <f t="shared" si="6"/>
        <v>0.26162035668650718</v>
      </c>
      <c r="R60" s="34">
        <f t="shared" si="6"/>
        <v>0.3345227325193772</v>
      </c>
      <c r="S60" s="34">
        <f t="shared" si="6"/>
        <v>0.40866208671046494</v>
      </c>
      <c r="T60" s="34">
        <f t="shared" si="6"/>
        <v>0.48384007629331838</v>
      </c>
      <c r="U60" s="34">
        <f t="shared" si="6"/>
        <v>0.55983522496617266</v>
      </c>
      <c r="V60" s="34">
        <f t="shared" si="6"/>
        <v>0.63653817335692053</v>
      </c>
      <c r="W60" s="34">
        <f t="shared" si="6"/>
        <v>0.71377859673625466</v>
      </c>
      <c r="X60" s="34">
        <f t="shared" si="6"/>
        <v>0.79144209700668666</v>
      </c>
      <c r="Y60" s="34">
        <f t="shared" si="6"/>
        <v>0.86941514133977904</v>
      </c>
      <c r="Z60" s="34">
        <f t="shared" si="6"/>
        <v>0.94758482399990784</v>
      </c>
      <c r="AA60" s="34">
        <f t="shared" si="6"/>
        <v>1.0259039037822753</v>
      </c>
      <c r="AB60" s="34">
        <f t="shared" si="6"/>
        <v>1.1043290030351698</v>
      </c>
      <c r="AC60" s="34">
        <f t="shared" si="6"/>
        <v>1.1828363434149138</v>
      </c>
      <c r="AD60" s="34">
        <f t="shared" si="6"/>
        <v>1.2613737861232088</v>
      </c>
      <c r="AE60" s="34">
        <f t="shared" si="6"/>
        <v>1.339921511659778</v>
      </c>
      <c r="AF60" s="34">
        <f t="shared" si="6"/>
        <v>1.4184692371963472</v>
      </c>
      <c r="AG60" s="34">
        <f t="shared" si="6"/>
        <v>1.4970169627329164</v>
      </c>
      <c r="AH60" s="34">
        <f t="shared" si="6"/>
        <v>1.5755646882694856</v>
      </c>
      <c r="AI60" s="34">
        <f t="shared" si="6"/>
        <v>1.6541124138060548</v>
      </c>
      <c r="AJ60" s="34">
        <f t="shared" si="6"/>
        <v>1.6541124138060548</v>
      </c>
      <c r="AK60" s="34">
        <f t="shared" si="6"/>
        <v>1.6541124138060548</v>
      </c>
      <c r="AL60" s="34">
        <f t="shared" si="6"/>
        <v>1.6541124138060548</v>
      </c>
      <c r="AM60" s="34">
        <f t="shared" si="6"/>
        <v>1.6541124138060548</v>
      </c>
      <c r="AN60" s="34">
        <f t="shared" si="6"/>
        <v>1.6541124138060548</v>
      </c>
      <c r="AO60" s="34">
        <f t="shared" si="6"/>
        <v>1.6541124138060548</v>
      </c>
      <c r="AP60" s="34">
        <f t="shared" si="6"/>
        <v>1.6541124138060548</v>
      </c>
      <c r="AQ60" s="34">
        <f t="shared" si="6"/>
        <v>1.6541124138060548</v>
      </c>
      <c r="AR60" s="34">
        <f t="shared" si="6"/>
        <v>1.6541124138060548</v>
      </c>
      <c r="AS60" s="34">
        <f t="shared" si="6"/>
        <v>1.6541124138060548</v>
      </c>
      <c r="AT60" s="34">
        <f t="shared" si="6"/>
        <v>1.6541124138060548</v>
      </c>
      <c r="AU60" s="34">
        <f t="shared" si="6"/>
        <v>1.6541124138060548</v>
      </c>
      <c r="AV60" s="34">
        <f t="shared" si="6"/>
        <v>1.6541124138060548</v>
      </c>
      <c r="AW60" s="34">
        <f t="shared" si="6"/>
        <v>1.6541124138060548</v>
      </c>
      <c r="AX60" s="34">
        <f t="shared" si="6"/>
        <v>1.6541124138060548</v>
      </c>
      <c r="AY60" s="34">
        <f t="shared" si="6"/>
        <v>1.6888270804727215</v>
      </c>
      <c r="AZ60" s="34">
        <f t="shared" si="6"/>
        <v>1.7135231979505381</v>
      </c>
      <c r="BA60" s="34">
        <f t="shared" si="6"/>
        <v>1.7282558458359405</v>
      </c>
      <c r="BB60" s="34">
        <f t="shared" si="6"/>
        <v>1.7327506010371709</v>
      </c>
      <c r="BC60" s="34">
        <f t="shared" si="6"/>
        <v>1.7279727205235049</v>
      </c>
      <c r="BD60" s="34">
        <f t="shared" si="6"/>
        <v>1.7149359547714176</v>
      </c>
    </row>
    <row r="61" spans="1:56" ht="17.25" hidden="1" customHeight="1" outlineLevel="1" x14ac:dyDescent="0.35">
      <c r="A61" s="115"/>
      <c r="B61" s="9" t="s">
        <v>35</v>
      </c>
      <c r="C61" s="9" t="s">
        <v>62</v>
      </c>
      <c r="D61" s="9" t="s">
        <v>40</v>
      </c>
      <c r="E61" s="34">
        <v>0</v>
      </c>
      <c r="F61" s="34">
        <f>E62</f>
        <v>-1.5621600000000002</v>
      </c>
      <c r="G61" s="34">
        <f t="shared" ref="G61:BD61" si="7">F62</f>
        <v>-2.6387706198350838</v>
      </c>
      <c r="H61" s="34">
        <f t="shared" si="7"/>
        <v>-3.2423289905337107</v>
      </c>
      <c r="I61" s="34">
        <f t="shared" si="7"/>
        <v>-3.3704495425591956</v>
      </c>
      <c r="J61" s="34">
        <f t="shared" si="7"/>
        <v>-3.0768067322131087</v>
      </c>
      <c r="K61" s="34">
        <f t="shared" si="7"/>
        <v>-2.41629196665173</v>
      </c>
      <c r="L61" s="34">
        <f t="shared" si="7"/>
        <v>-1.4340727359504259</v>
      </c>
      <c r="M61" s="34">
        <f t="shared" si="7"/>
        <v>-0.16459594976759573</v>
      </c>
      <c r="N61" s="34">
        <f t="shared" si="7"/>
        <v>2.804384221904014</v>
      </c>
      <c r="O61" s="34">
        <f t="shared" si="7"/>
        <v>5.803531119034659</v>
      </c>
      <c r="P61" s="34">
        <f t="shared" si="7"/>
        <v>8.8204718326922631</v>
      </c>
      <c r="Q61" s="34">
        <f t="shared" si="7"/>
        <v>11.844572573676619</v>
      </c>
      <c r="R61" s="34">
        <f t="shared" si="7"/>
        <v>14.863559129469262</v>
      </c>
      <c r="S61" s="34">
        <f t="shared" si="7"/>
        <v>17.865307335548835</v>
      </c>
      <c r="T61" s="34">
        <f t="shared" si="7"/>
        <v>20.839654780066773</v>
      </c>
      <c r="U61" s="34">
        <f t="shared" si="7"/>
        <v>23.775596394051895</v>
      </c>
      <c r="V61" s="34">
        <f t="shared" si="7"/>
        <v>26.667393846669377</v>
      </c>
      <c r="W61" s="34">
        <f t="shared" si="7"/>
        <v>29.506674725382492</v>
      </c>
      <c r="X61" s="34">
        <f t="shared" si="7"/>
        <v>32.287753640815673</v>
      </c>
      <c r="Y61" s="34">
        <f t="shared" si="7"/>
        <v>35.005098538798144</v>
      </c>
      <c r="Z61" s="34">
        <f t="shared" si="7"/>
        <v>37.653319117164159</v>
      </c>
      <c r="AA61" s="34">
        <f t="shared" si="7"/>
        <v>40.23009288337078</v>
      </c>
      <c r="AB61" s="34">
        <f t="shared" si="7"/>
        <v>42.733318445968756</v>
      </c>
      <c r="AC61" s="34">
        <f t="shared" si="7"/>
        <v>45.16181976002207</v>
      </c>
      <c r="AD61" s="34">
        <f t="shared" si="7"/>
        <v>47.513168338480426</v>
      </c>
      <c r="AE61" s="34">
        <f t="shared" si="7"/>
        <v>49.786442201502837</v>
      </c>
      <c r="AF61" s="34">
        <f t="shared" si="7"/>
        <v>51.981168338988674</v>
      </c>
      <c r="AG61" s="34">
        <f t="shared" si="7"/>
        <v>54.097346750937945</v>
      </c>
      <c r="AH61" s="34">
        <f t="shared" si="7"/>
        <v>56.134977437350642</v>
      </c>
      <c r="AI61" s="34">
        <f t="shared" si="7"/>
        <v>58.094060398226773</v>
      </c>
      <c r="AJ61" s="34">
        <f t="shared" si="7"/>
        <v>59.974595633566338</v>
      </c>
      <c r="AK61" s="34">
        <f t="shared" si="7"/>
        <v>61.855130868905903</v>
      </c>
      <c r="AL61" s="34">
        <f t="shared" si="7"/>
        <v>63.735666104245468</v>
      </c>
      <c r="AM61" s="34">
        <f t="shared" si="7"/>
        <v>65.616201339585032</v>
      </c>
      <c r="AN61" s="34">
        <f t="shared" si="7"/>
        <v>67.496736574924597</v>
      </c>
      <c r="AO61" s="34">
        <f t="shared" si="7"/>
        <v>69.377271810264162</v>
      </c>
      <c r="AP61" s="34">
        <f t="shared" si="7"/>
        <v>71.257807045603727</v>
      </c>
      <c r="AQ61" s="34">
        <f t="shared" si="7"/>
        <v>73.138342280943291</v>
      </c>
      <c r="AR61" s="34">
        <f t="shared" si="7"/>
        <v>75.018877516282856</v>
      </c>
      <c r="AS61" s="34">
        <f t="shared" si="7"/>
        <v>76.899412751622421</v>
      </c>
      <c r="AT61" s="34">
        <f t="shared" si="7"/>
        <v>78.779947986961986</v>
      </c>
      <c r="AU61" s="34">
        <f t="shared" si="7"/>
        <v>80.660483222301551</v>
      </c>
      <c r="AV61" s="34">
        <f t="shared" si="7"/>
        <v>82.541018457641115</v>
      </c>
      <c r="AW61" s="34">
        <f t="shared" si="7"/>
        <v>84.42155369298068</v>
      </c>
      <c r="AX61" s="34">
        <f t="shared" si="7"/>
        <v>86.302088928320245</v>
      </c>
      <c r="AY61" s="34">
        <f t="shared" si="7"/>
        <v>84.647976514514184</v>
      </c>
      <c r="AZ61" s="34">
        <f t="shared" si="7"/>
        <v>82.959149434041464</v>
      </c>
      <c r="BA61" s="34">
        <f t="shared" si="7"/>
        <v>81.245626236090928</v>
      </c>
      <c r="BB61" s="34">
        <f t="shared" si="7"/>
        <v>79.517370390254982</v>
      </c>
      <c r="BC61" s="34">
        <f t="shared" si="7"/>
        <v>77.784619789217814</v>
      </c>
      <c r="BD61" s="34">
        <f t="shared" si="7"/>
        <v>76.056647068694303</v>
      </c>
    </row>
    <row r="62" spans="1:56" ht="16.5" hidden="1" customHeight="1" outlineLevel="1" x14ac:dyDescent="0.3">
      <c r="A62" s="115"/>
      <c r="B62" s="9" t="s">
        <v>34</v>
      </c>
      <c r="C62" s="9" t="s">
        <v>68</v>
      </c>
      <c r="D62" s="9" t="s">
        <v>40</v>
      </c>
      <c r="E62" s="34">
        <f t="shared" ref="E62:BD62" si="8">E28-E60+E61</f>
        <v>-1.5621600000000002</v>
      </c>
      <c r="F62" s="34">
        <f t="shared" si="8"/>
        <v>-2.6387706198350838</v>
      </c>
      <c r="G62" s="34">
        <f t="shared" si="8"/>
        <v>-3.2423289905337107</v>
      </c>
      <c r="H62" s="34">
        <f t="shared" si="8"/>
        <v>-3.3704495425591956</v>
      </c>
      <c r="I62" s="34">
        <f t="shared" si="8"/>
        <v>-3.0768067322131087</v>
      </c>
      <c r="J62" s="34">
        <f t="shared" si="8"/>
        <v>-2.41629196665173</v>
      </c>
      <c r="K62" s="34">
        <f t="shared" si="8"/>
        <v>-1.4340727359504259</v>
      </c>
      <c r="L62" s="34">
        <f t="shared" si="8"/>
        <v>-0.16459594976759573</v>
      </c>
      <c r="M62" s="34">
        <f t="shared" si="8"/>
        <v>2.804384221904014</v>
      </c>
      <c r="N62" s="34">
        <f t="shared" si="8"/>
        <v>5.803531119034659</v>
      </c>
      <c r="O62" s="34">
        <f t="shared" si="8"/>
        <v>8.8204718326922631</v>
      </c>
      <c r="P62" s="34">
        <f t="shared" si="8"/>
        <v>11.844572573676619</v>
      </c>
      <c r="Q62" s="34">
        <f t="shared" si="8"/>
        <v>14.863559129469262</v>
      </c>
      <c r="R62" s="34">
        <f t="shared" si="8"/>
        <v>17.865307335548835</v>
      </c>
      <c r="S62" s="34">
        <f t="shared" si="8"/>
        <v>20.839654780066773</v>
      </c>
      <c r="T62" s="34">
        <f t="shared" si="8"/>
        <v>23.775596394051895</v>
      </c>
      <c r="U62" s="34">
        <f t="shared" si="8"/>
        <v>26.667393846669377</v>
      </c>
      <c r="V62" s="34">
        <f t="shared" si="8"/>
        <v>29.506674725382492</v>
      </c>
      <c r="W62" s="34">
        <f t="shared" si="8"/>
        <v>32.287753640815673</v>
      </c>
      <c r="X62" s="34">
        <f t="shared" si="8"/>
        <v>35.005098538798144</v>
      </c>
      <c r="Y62" s="34">
        <f t="shared" si="8"/>
        <v>37.653319117164159</v>
      </c>
      <c r="Z62" s="34">
        <f t="shared" si="8"/>
        <v>40.23009288337078</v>
      </c>
      <c r="AA62" s="34">
        <f t="shared" si="8"/>
        <v>42.733318445968756</v>
      </c>
      <c r="AB62" s="34">
        <f t="shared" si="8"/>
        <v>45.16181976002207</v>
      </c>
      <c r="AC62" s="34">
        <f t="shared" si="8"/>
        <v>47.513168338480426</v>
      </c>
      <c r="AD62" s="34">
        <f t="shared" si="8"/>
        <v>49.786442201502837</v>
      </c>
      <c r="AE62" s="34">
        <f t="shared" si="8"/>
        <v>51.981168338988674</v>
      </c>
      <c r="AF62" s="34">
        <f t="shared" si="8"/>
        <v>54.097346750937945</v>
      </c>
      <c r="AG62" s="34">
        <f t="shared" si="8"/>
        <v>56.134977437350642</v>
      </c>
      <c r="AH62" s="34">
        <f t="shared" si="8"/>
        <v>58.094060398226773</v>
      </c>
      <c r="AI62" s="34">
        <f t="shared" si="8"/>
        <v>59.974595633566338</v>
      </c>
      <c r="AJ62" s="34">
        <f t="shared" si="8"/>
        <v>61.855130868905903</v>
      </c>
      <c r="AK62" s="34">
        <f t="shared" si="8"/>
        <v>63.735666104245468</v>
      </c>
      <c r="AL62" s="34">
        <f t="shared" si="8"/>
        <v>65.616201339585032</v>
      </c>
      <c r="AM62" s="34">
        <f t="shared" si="8"/>
        <v>67.496736574924597</v>
      </c>
      <c r="AN62" s="34">
        <f t="shared" si="8"/>
        <v>69.377271810264162</v>
      </c>
      <c r="AO62" s="34">
        <f t="shared" si="8"/>
        <v>71.257807045603727</v>
      </c>
      <c r="AP62" s="34">
        <f t="shared" si="8"/>
        <v>73.138342280943291</v>
      </c>
      <c r="AQ62" s="34">
        <f t="shared" si="8"/>
        <v>75.018877516282856</v>
      </c>
      <c r="AR62" s="34">
        <f t="shared" si="8"/>
        <v>76.899412751622421</v>
      </c>
      <c r="AS62" s="34">
        <f t="shared" si="8"/>
        <v>78.779947986961986</v>
      </c>
      <c r="AT62" s="34">
        <f t="shared" si="8"/>
        <v>80.660483222301551</v>
      </c>
      <c r="AU62" s="34">
        <f t="shared" si="8"/>
        <v>82.541018457641115</v>
      </c>
      <c r="AV62" s="34">
        <f t="shared" si="8"/>
        <v>84.42155369298068</v>
      </c>
      <c r="AW62" s="34">
        <f t="shared" si="8"/>
        <v>86.302088928320245</v>
      </c>
      <c r="AX62" s="34">
        <f t="shared" si="8"/>
        <v>84.647976514514184</v>
      </c>
      <c r="AY62" s="34">
        <f t="shared" si="8"/>
        <v>82.959149434041464</v>
      </c>
      <c r="AZ62" s="34">
        <f t="shared" si="8"/>
        <v>81.245626236090928</v>
      </c>
      <c r="BA62" s="34">
        <f t="shared" si="8"/>
        <v>79.517370390254982</v>
      </c>
      <c r="BB62" s="34">
        <f t="shared" si="8"/>
        <v>77.784619789217814</v>
      </c>
      <c r="BC62" s="34">
        <f t="shared" si="8"/>
        <v>76.056647068694303</v>
      </c>
      <c r="BD62" s="34">
        <f t="shared" si="8"/>
        <v>74.341711113922884</v>
      </c>
    </row>
    <row r="63" spans="1:56" ht="16.5" collapsed="1" x14ac:dyDescent="0.3">
      <c r="A63" s="115"/>
      <c r="B63" s="9" t="s">
        <v>8</v>
      </c>
      <c r="C63" s="11" t="s">
        <v>67</v>
      </c>
      <c r="D63" s="9" t="s">
        <v>40</v>
      </c>
      <c r="E63" s="34">
        <f>AVERAGE(E61:E62)*'Fixed data'!$C$3</f>
        <v>-3.7726164000000006E-2</v>
      </c>
      <c r="F63" s="34">
        <f>AVERAGE(F61:F62)*'Fixed data'!$C$3</f>
        <v>-0.10145247446901728</v>
      </c>
      <c r="G63" s="34">
        <f>AVERAGE(G61:G62)*'Fixed data'!$C$3</f>
        <v>-0.14202855559040639</v>
      </c>
      <c r="H63" s="34">
        <f>AVERAGE(H61:H62)*'Fixed data'!$C$3</f>
        <v>-0.15969860157419369</v>
      </c>
      <c r="I63" s="34">
        <f>AVERAGE(I61:I62)*'Fixed data'!$C$3</f>
        <v>-0.15570123903575114</v>
      </c>
      <c r="J63" s="34">
        <f>AVERAGE(J61:J62)*'Fixed data'!$C$3</f>
        <v>-0.13265833357758586</v>
      </c>
      <c r="K63" s="34">
        <f>AVERAGE(K61:K62)*'Fixed data'!$C$3</f>
        <v>-9.2986307567842069E-2</v>
      </c>
      <c r="L63" s="34">
        <f>AVERAGE(L61:L62)*'Fixed data'!$C$3</f>
        <v>-3.8607848760090227E-2</v>
      </c>
      <c r="M63" s="34">
        <f>AVERAGE(M61:M62)*'Fixed data'!$C$3</f>
        <v>6.3750886772094506E-2</v>
      </c>
      <c r="N63" s="34">
        <f>AVERAGE(N61:N62)*'Fixed data'!$C$3</f>
        <v>0.20788115548366898</v>
      </c>
      <c r="O63" s="34">
        <f>AVERAGE(O61:O62)*'Fixed data'!$C$3</f>
        <v>0.35316967128420518</v>
      </c>
      <c r="P63" s="34">
        <f>AVERAGE(P61:P62)*'Fixed data'!$C$3</f>
        <v>0.4990608224138085</v>
      </c>
      <c r="Q63" s="34">
        <f>AVERAGE(Q61:Q62)*'Fixed data'!$C$3</f>
        <v>0.64500138063097301</v>
      </c>
      <c r="R63" s="34">
        <f>AVERAGE(R61:R62)*'Fixed data'!$C$3</f>
        <v>0.79040212513018715</v>
      </c>
      <c r="S63" s="34">
        <f>AVERAGE(S61:S62)*'Fixed data'!$C$3</f>
        <v>0.93472483509211701</v>
      </c>
      <c r="T63" s="34">
        <f>AVERAGE(T61:T62)*'Fixed data'!$C$3</f>
        <v>1.077458315854966</v>
      </c>
      <c r="U63" s="34">
        <f>AVERAGE(U61:U62)*'Fixed data'!$C$3</f>
        <v>1.2181982143134187</v>
      </c>
      <c r="V63" s="34">
        <f>AVERAGE(V61:V62)*'Fixed data'!$C$3</f>
        <v>1.3566037560150526</v>
      </c>
      <c r="W63" s="34">
        <f>AVERAGE(W61:W62)*'Fixed data'!$C$3</f>
        <v>1.4923354450436856</v>
      </c>
      <c r="X63" s="34">
        <f>AVERAGE(X61:X62)*'Fixed data'!$C$3</f>
        <v>1.6251223801376737</v>
      </c>
      <c r="Y63" s="34">
        <f>AVERAGE(Y61:Y62)*'Fixed data'!$C$3</f>
        <v>1.7547007863914896</v>
      </c>
      <c r="Z63" s="34">
        <f>AVERAGE(Z61:Z62)*'Fixed data'!$C$3</f>
        <v>1.880884399812919</v>
      </c>
      <c r="AA63" s="34">
        <f>AVERAGE(AA61:AA62)*'Fixed data'!$C$3</f>
        <v>2.00356638360355</v>
      </c>
      <c r="AB63" s="34">
        <f>AVERAGE(AB61:AB62)*'Fixed data'!$C$3</f>
        <v>2.1226675876746786</v>
      </c>
      <c r="AC63" s="34">
        <f>AVERAGE(AC61:AC62)*'Fixed data'!$C$3</f>
        <v>2.2381009625788355</v>
      </c>
      <c r="AD63" s="34">
        <f>AVERAGE(AD61:AD62)*'Fixed data'!$C$3</f>
        <v>2.3497855945405961</v>
      </c>
      <c r="AE63" s="34">
        <f>AVERAGE(AE61:AE62)*'Fixed data'!$C$3</f>
        <v>2.4576877945528701</v>
      </c>
      <c r="AF63" s="34">
        <f>AVERAGE(AF61:AF62)*'Fixed data'!$C$3</f>
        <v>2.5617961394217277</v>
      </c>
      <c r="AG63" s="34">
        <f>AVERAGE(AG61:AG62)*'Fixed data'!$C$3</f>
        <v>2.6621106291471697</v>
      </c>
      <c r="AH63" s="34">
        <f>AVERAGE(AH61:AH62)*'Fixed data'!$C$3</f>
        <v>2.7586312637291948</v>
      </c>
      <c r="AI63" s="34">
        <f>AVERAGE(AI61:AI62)*'Fixed data'!$C$3</f>
        <v>2.8513580431678038</v>
      </c>
      <c r="AJ63" s="34">
        <f>AVERAGE(AJ61:AJ62)*'Fixed data'!$C$3</f>
        <v>2.9421878950347047</v>
      </c>
      <c r="AK63" s="34">
        <f>AVERAGE(AK61:AK62)*'Fixed data'!$C$3</f>
        <v>3.033017746901606</v>
      </c>
      <c r="AL63" s="34">
        <f>AVERAGE(AL61:AL62)*'Fixed data'!$C$3</f>
        <v>3.1238475987685064</v>
      </c>
      <c r="AM63" s="34">
        <f>AVERAGE(AM61:AM62)*'Fixed data'!$C$3</f>
        <v>3.2146774506354081</v>
      </c>
      <c r="AN63" s="34">
        <f>AVERAGE(AN61:AN62)*'Fixed data'!$C$3</f>
        <v>3.3055073025023085</v>
      </c>
      <c r="AO63" s="34">
        <f>AVERAGE(AO61:AO62)*'Fixed data'!$C$3</f>
        <v>3.3963371543692102</v>
      </c>
      <c r="AP63" s="34">
        <f>AVERAGE(AP61:AP62)*'Fixed data'!$C$3</f>
        <v>3.4871670062361102</v>
      </c>
      <c r="AQ63" s="34">
        <f>AVERAGE(AQ61:AQ62)*'Fixed data'!$C$3</f>
        <v>3.5779968581030119</v>
      </c>
      <c r="AR63" s="34">
        <f>AVERAGE(AR61:AR62)*'Fixed data'!$C$3</f>
        <v>3.6688267099699123</v>
      </c>
      <c r="AS63" s="34">
        <f>AVERAGE(AS61:AS62)*'Fixed data'!$C$3</f>
        <v>3.7596565618368141</v>
      </c>
      <c r="AT63" s="34">
        <f>AVERAGE(AT61:AT62)*'Fixed data'!$C$3</f>
        <v>3.8504864137037145</v>
      </c>
      <c r="AU63" s="34">
        <f>AVERAGE(AU61:AU62)*'Fixed data'!$C$3</f>
        <v>3.9413162655706158</v>
      </c>
      <c r="AV63" s="34">
        <f>AVERAGE(AV61:AV62)*'Fixed data'!$C$3</f>
        <v>4.0321461174375166</v>
      </c>
      <c r="AW63" s="34">
        <f>AVERAGE(AW61:AW62)*'Fixed data'!$C$3</f>
        <v>4.1229759693044183</v>
      </c>
      <c r="AX63" s="34">
        <f>AVERAGE(AX61:AX62)*'Fixed data'!$C$3</f>
        <v>4.128444080444452</v>
      </c>
      <c r="AY63" s="34">
        <f>AVERAGE(AY61:AY62)*'Fixed data'!$C$3</f>
        <v>4.047712091657619</v>
      </c>
      <c r="AZ63" s="34">
        <f>AVERAGE(AZ61:AZ62)*'Fixed data'!$C$3</f>
        <v>3.9655453324336976</v>
      </c>
      <c r="BA63" s="34">
        <f>AVERAGE(BA61:BA62)*'Fixed data'!$C$3</f>
        <v>3.8824263685262541</v>
      </c>
      <c r="BB63" s="34">
        <f>AVERAGE(BB61:BB62)*'Fixed data'!$C$3</f>
        <v>3.7988430628342682</v>
      </c>
      <c r="BC63" s="34">
        <f>AVERAGE(BC61:BC62)*'Fixed data'!$C$3</f>
        <v>3.7152665946185777</v>
      </c>
      <c r="BD63" s="34">
        <f>AVERAGE(BD61:BD62)*'Fixed data'!$C$3</f>
        <v>3.6321203501102053</v>
      </c>
    </row>
    <row r="64" spans="1:56" ht="15.75" thickBot="1" x14ac:dyDescent="0.35">
      <c r="A64" s="114"/>
      <c r="B64" s="12" t="s">
        <v>94</v>
      </c>
      <c r="C64" s="12" t="s">
        <v>45</v>
      </c>
      <c r="D64" s="12" t="s">
        <v>40</v>
      </c>
      <c r="E64" s="53">
        <f t="shared" ref="E64:BD64" si="9">E29+E60+E63</f>
        <v>-0.42826616399999989</v>
      </c>
      <c r="F64" s="53">
        <f t="shared" si="9"/>
        <v>-0.41399846276112129</v>
      </c>
      <c r="G64" s="53">
        <f t="shared" si="9"/>
        <v>-0.36718162844566726</v>
      </c>
      <c r="H64" s="53">
        <f t="shared" si="9"/>
        <v>-0.28440802961792216</v>
      </c>
      <c r="I64" s="53">
        <f t="shared" si="9"/>
        <v>-0.1805882704881247</v>
      </c>
      <c r="J64" s="53">
        <f t="shared" si="9"/>
        <v>-5.9855025584053992E-2</v>
      </c>
      <c r="K64" s="53">
        <f t="shared" si="9"/>
        <v>7.6539073900780186E-2</v>
      </c>
      <c r="L64" s="53">
        <f t="shared" si="9"/>
        <v>0.22832624629380077</v>
      </c>
      <c r="M64" s="53">
        <f t="shared" si="9"/>
        <v>0.78970329222566316</v>
      </c>
      <c r="N64" s="53">
        <f t="shared" si="9"/>
        <v>1.0234848551270006</v>
      </c>
      <c r="O64" s="53">
        <f t="shared" si="9"/>
        <v>1.2579940605431421</v>
      </c>
      <c r="P64" s="53">
        <f t="shared" si="9"/>
        <v>1.4928255541248012</v>
      </c>
      <c r="Q64" s="53">
        <f t="shared" si="9"/>
        <v>1.7267734654372675</v>
      </c>
      <c r="R64" s="53">
        <f t="shared" si="9"/>
        <v>1.958992592299301</v>
      </c>
      <c r="S64" s="53">
        <f t="shared" si="9"/>
        <v>2.1891393046096828</v>
      </c>
      <c r="T64" s="53">
        <f t="shared" si="9"/>
        <v>2.4162438147178942</v>
      </c>
      <c r="U64" s="53">
        <f t="shared" si="9"/>
        <v>2.6409416086755053</v>
      </c>
      <c r="V64" s="53">
        <f t="shared" si="9"/>
        <v>2.8620966923894815</v>
      </c>
      <c r="W64" s="53">
        <f t="shared" si="9"/>
        <v>3.0798284198222996</v>
      </c>
      <c r="X64" s="53">
        <f t="shared" si="9"/>
        <v>3.2937612258916493</v>
      </c>
      <c r="Y64" s="53">
        <f t="shared" si="9"/>
        <v>3.5035248576577169</v>
      </c>
      <c r="Z64" s="53">
        <f t="shared" si="9"/>
        <v>3.7095588713644592</v>
      </c>
      <c r="AA64" s="53">
        <f t="shared" si="9"/>
        <v>3.9117526539808876</v>
      </c>
      <c r="AB64" s="53">
        <f t="shared" si="9"/>
        <v>4.1102041699819694</v>
      </c>
      <c r="AC64" s="53">
        <f t="shared" si="9"/>
        <v>4.3044835364620671</v>
      </c>
      <c r="AD64" s="53">
        <f t="shared" si="9"/>
        <v>4.4948212929502089</v>
      </c>
      <c r="AE64" s="53">
        <f t="shared" si="9"/>
        <v>4.6812712184990524</v>
      </c>
      <c r="AF64" s="53">
        <f t="shared" si="9"/>
        <v>4.8639272889044793</v>
      </c>
      <c r="AG64" s="53">
        <f t="shared" si="9"/>
        <v>5.0427895041664907</v>
      </c>
      <c r="AH64" s="53">
        <f t="shared" si="9"/>
        <v>5.2178578642850848</v>
      </c>
      <c r="AI64" s="53">
        <f t="shared" si="9"/>
        <v>5.3891323692602633</v>
      </c>
      <c r="AJ64" s="53">
        <f t="shared" si="9"/>
        <v>5.4799622211271632</v>
      </c>
      <c r="AK64" s="53">
        <f t="shared" si="9"/>
        <v>5.570792072994065</v>
      </c>
      <c r="AL64" s="53">
        <f t="shared" si="9"/>
        <v>5.6616219248609649</v>
      </c>
      <c r="AM64" s="53">
        <f t="shared" si="9"/>
        <v>5.7524517767278667</v>
      </c>
      <c r="AN64" s="53">
        <f t="shared" si="9"/>
        <v>5.8432816285947675</v>
      </c>
      <c r="AO64" s="53">
        <f t="shared" si="9"/>
        <v>5.9341114804616693</v>
      </c>
      <c r="AP64" s="53">
        <f t="shared" si="9"/>
        <v>6.0249413323285692</v>
      </c>
      <c r="AQ64" s="53">
        <f t="shared" si="9"/>
        <v>6.1157711841954709</v>
      </c>
      <c r="AR64" s="53">
        <f t="shared" si="9"/>
        <v>6.2066010360623718</v>
      </c>
      <c r="AS64" s="53">
        <f t="shared" si="9"/>
        <v>6.2974308879292735</v>
      </c>
      <c r="AT64" s="53">
        <f t="shared" si="9"/>
        <v>6.3882607397961735</v>
      </c>
      <c r="AU64" s="53">
        <f t="shared" si="9"/>
        <v>6.4790905916630752</v>
      </c>
      <c r="AV64" s="53">
        <f t="shared" si="9"/>
        <v>6.5699204435299752</v>
      </c>
      <c r="AW64" s="53">
        <f t="shared" si="9"/>
        <v>6.6607502953968769</v>
      </c>
      <c r="AX64" s="53">
        <f t="shared" si="9"/>
        <v>5.7825564942505068</v>
      </c>
      <c r="AY64" s="53">
        <f t="shared" si="9"/>
        <v>5.7365391721303407</v>
      </c>
      <c r="AZ64" s="53">
        <f t="shared" si="9"/>
        <v>5.6790685303842352</v>
      </c>
      <c r="BA64" s="53">
        <f t="shared" si="9"/>
        <v>5.6106822143621944</v>
      </c>
      <c r="BB64" s="53">
        <f t="shared" si="9"/>
        <v>5.5315936638714387</v>
      </c>
      <c r="BC64" s="53">
        <f t="shared" si="9"/>
        <v>5.4432393151420824</v>
      </c>
      <c r="BD64" s="53">
        <f t="shared" si="9"/>
        <v>5.3470563048816224</v>
      </c>
    </row>
    <row r="65" spans="1:56" ht="12.75" customHeight="1" x14ac:dyDescent="0.3">
      <c r="A65" s="169"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0"/>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0"/>
      <c r="B67" s="9" t="s">
        <v>297</v>
      </c>
      <c r="C67" s="11"/>
      <c r="D67" s="11" t="s">
        <v>40</v>
      </c>
      <c r="E67" s="81">
        <f>'Fixed data'!$G$7*E$88/1000000</f>
        <v>0</v>
      </c>
      <c r="F67" s="81">
        <f>'Fixed data'!$G$7*F$88/1000000</f>
        <v>0.88061316051243588</v>
      </c>
      <c r="G67" s="81">
        <f>'Fixed data'!$G$7*G$88/1000000</f>
        <v>1.7915137934460879</v>
      </c>
      <c r="H67" s="81">
        <f>'Fixed data'!$G$7*H$88/1000000</f>
        <v>2.7569742253142637</v>
      </c>
      <c r="I67" s="81">
        <f>'Fixed data'!$G$7*I$88/1000000</f>
        <v>3.5837415219130597</v>
      </c>
      <c r="J67" s="81">
        <f>'Fixed data'!$G$7*J$88/1000000</f>
        <v>4.3069654590537381</v>
      </c>
      <c r="K67" s="81">
        <f>'Fixed data'!$G$7*K$88/1000000</f>
        <v>4.972461696490158</v>
      </c>
      <c r="L67" s="81">
        <f>'Fixed data'!$G$7*L$88/1000000</f>
        <v>5.5769891327094081</v>
      </c>
      <c r="M67" s="81">
        <f>'Fixed data'!$G$7*M$88/1000000</f>
        <v>6.1440707712718394</v>
      </c>
      <c r="N67" s="81">
        <f>'Fixed data'!$G$7*N$88/1000000</f>
        <v>6.3430433084924545</v>
      </c>
      <c r="O67" s="81">
        <f>'Fixed data'!$G$7*O$88/1000000</f>
        <v>6.519837621565638</v>
      </c>
      <c r="P67" s="81">
        <f>'Fixed data'!$G$7*P$88/1000000</f>
        <v>6.6777914380499048</v>
      </c>
      <c r="Q67" s="81">
        <f>'Fixed data'!$G$7*Q$88/1000000</f>
        <v>6.8137551041616691</v>
      </c>
      <c r="R67" s="81">
        <f>'Fixed data'!$G$7*R$88/1000000</f>
        <v>6.9276118470721775</v>
      </c>
      <c r="S67" s="81">
        <f>'Fixed data'!$G$7*S$88/1000000</f>
        <v>7.0227246980788038</v>
      </c>
      <c r="T67" s="81">
        <f>'Fixed data'!$G$7*T$88/1000000</f>
        <v>7.0960697061734477</v>
      </c>
      <c r="U67" s="81">
        <f>'Fixed data'!$G$7*U$88/1000000</f>
        <v>7.15906792508523</v>
      </c>
      <c r="V67" s="81">
        <f>'Fixed data'!$G$7*V$88/1000000</f>
        <v>7.2054542194027968</v>
      </c>
      <c r="W67" s="81">
        <f>'Fixed data'!$G$7*W$88/1000000</f>
        <v>7.2416529056415886</v>
      </c>
      <c r="X67" s="81">
        <f>'Fixed data'!$G$7*X$88/1000000</f>
        <v>7.2677516652889143</v>
      </c>
      <c r="Y67" s="81">
        <f>'Fixed data'!$G$7*Y$88/1000000</f>
        <v>7.2837551522797632</v>
      </c>
      <c r="Z67" s="81">
        <f>'Fixed data'!$G$7*Z$88/1000000</f>
        <v>7.2955947537277073</v>
      </c>
      <c r="AA67" s="81">
        <f>'Fixed data'!$G$7*AA$88/1000000</f>
        <v>7.3040585140123415</v>
      </c>
      <c r="AB67" s="81">
        <f>'Fixed data'!$G$7*AB$88/1000000</f>
        <v>7.3105901563695044</v>
      </c>
      <c r="AC67" s="81">
        <f>'Fixed data'!$G$7*AC$88/1000000</f>
        <v>7.3130671140838395</v>
      </c>
      <c r="AD67" s="81">
        <f>'Fixed data'!$G$7*AD$88/1000000</f>
        <v>7.313976884573786</v>
      </c>
      <c r="AE67" s="81">
        <f>'Fixed data'!$G$7*AE$88/1000000</f>
        <v>7.313976884573786</v>
      </c>
      <c r="AF67" s="81">
        <f>'Fixed data'!$G$7*AF$88/1000000</f>
        <v>7.313976884573786</v>
      </c>
      <c r="AG67" s="81">
        <f>'Fixed data'!$G$7*AG$88/1000000</f>
        <v>7.313976884573786</v>
      </c>
      <c r="AH67" s="81">
        <f>'Fixed data'!$G$7*AH$88/1000000</f>
        <v>7.313976884573786</v>
      </c>
      <c r="AI67" s="81">
        <f>'Fixed data'!$G$7*AI$88/1000000</f>
        <v>7.313976884573786</v>
      </c>
      <c r="AJ67" s="81">
        <f>'Fixed data'!$G$7*AJ$88/1000000</f>
        <v>7.313976884573786</v>
      </c>
      <c r="AK67" s="81">
        <f>'Fixed data'!$G$7*AK$88/1000000</f>
        <v>7.313976884573786</v>
      </c>
      <c r="AL67" s="81">
        <f>'Fixed data'!$G$7*AL$88/1000000</f>
        <v>7.313976884573786</v>
      </c>
      <c r="AM67" s="81">
        <f>'Fixed data'!$G$7*AM$88/1000000</f>
        <v>7.313976884573786</v>
      </c>
      <c r="AN67" s="81">
        <f>'Fixed data'!$G$7*AN$88/1000000</f>
        <v>7.313976884573786</v>
      </c>
      <c r="AO67" s="81">
        <f>'Fixed data'!$G$7*AO$88/1000000</f>
        <v>7.313976884573786</v>
      </c>
      <c r="AP67" s="81">
        <f>'Fixed data'!$G$7*AP$88/1000000</f>
        <v>7.313976884573786</v>
      </c>
      <c r="AQ67" s="81">
        <f>'Fixed data'!$G$7*AQ$88/1000000</f>
        <v>7.313976884573786</v>
      </c>
      <c r="AR67" s="81">
        <f>'Fixed data'!$G$7*AR$88/1000000</f>
        <v>7.313976884573786</v>
      </c>
      <c r="AS67" s="81">
        <f>'Fixed data'!$G$7*AS$88/1000000</f>
        <v>7.313976884573786</v>
      </c>
      <c r="AT67" s="81">
        <f>'Fixed data'!$G$7*AT$88/1000000</f>
        <v>7.313976884573786</v>
      </c>
      <c r="AU67" s="81">
        <f>'Fixed data'!$G$7*AU$88/1000000</f>
        <v>7.313976884573786</v>
      </c>
      <c r="AV67" s="81">
        <f>'Fixed data'!$G$7*AV$88/1000000</f>
        <v>7.313976884573786</v>
      </c>
      <c r="AW67" s="81">
        <f>'Fixed data'!$G$7*AW$88/1000000</f>
        <v>7.313976884573786</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0"/>
      <c r="B68" s="9" t="s">
        <v>298</v>
      </c>
      <c r="C68" s="9"/>
      <c r="D68" s="9" t="s">
        <v>40</v>
      </c>
      <c r="E68" s="81">
        <f>'Fixed data'!$G$8*E89/1000000</f>
        <v>0</v>
      </c>
      <c r="F68" s="81">
        <f>'Fixed data'!$G$8*F89/1000000</f>
        <v>0.49473981717844734</v>
      </c>
      <c r="G68" s="81">
        <f>'Fixed data'!$G$8*G89/1000000</f>
        <v>1.0064943512753839</v>
      </c>
      <c r="H68" s="81">
        <f>'Fixed data'!$G$8*H89/1000000</f>
        <v>1.548887631045452</v>
      </c>
      <c r="I68" s="81">
        <f>'Fixed data'!$G$8*I89/1000000</f>
        <v>2.0133737907002538</v>
      </c>
      <c r="J68" s="81">
        <f>'Fixed data'!$G$8*J89/1000000</f>
        <v>2.4196866199016696</v>
      </c>
      <c r="K68" s="81">
        <f>'Fixed data'!$G$8*K89/1000000</f>
        <v>2.7935681885821251</v>
      </c>
      <c r="L68" s="81">
        <f>'Fixed data'!$G$8*L89/1000000</f>
        <v>3.133196735187914</v>
      </c>
      <c r="M68" s="81">
        <f>'Fixed data'!$G$8*M89/1000000</f>
        <v>3.4517889301276075</v>
      </c>
      <c r="N68" s="81">
        <f>'Fixed data'!$G$8*N89/1000000</f>
        <v>3.5635733677907506</v>
      </c>
      <c r="O68" s="81">
        <f>'Fixed data'!$G$8*O89/1000000</f>
        <v>3.6628982238774728</v>
      </c>
      <c r="P68" s="81">
        <f>'Fixed data'!$G$8*P89/1000000</f>
        <v>3.7516378644585235</v>
      </c>
      <c r="Q68" s="81">
        <f>'Fixed data'!$G$8*Q89/1000000</f>
        <v>3.828023390773267</v>
      </c>
      <c r="R68" s="81">
        <f>'Fixed data'!$G$8*R89/1000000</f>
        <v>3.891989328171201</v>
      </c>
      <c r="S68" s="81">
        <f>'Fixed data'!$G$8*S89/1000000</f>
        <v>3.945424345895133</v>
      </c>
      <c r="T68" s="81">
        <f>'Fixed data'!$G$8*T89/1000000</f>
        <v>3.9866296005038215</v>
      </c>
      <c r="U68" s="81">
        <f>'Fixed data'!$G$8*U89/1000000</f>
        <v>4.0220220826140149</v>
      </c>
      <c r="V68" s="81">
        <f>'Fixed data'!$G$8*V89/1000000</f>
        <v>4.0480816389692507</v>
      </c>
      <c r="W68" s="81">
        <f>'Fixed data'!$G$8*W89/1000000</f>
        <v>4.0684179324808802</v>
      </c>
      <c r="X68" s="81">
        <f>'Fixed data'!$G$8*X89/1000000</f>
        <v>4.0830801968857884</v>
      </c>
      <c r="Y68" s="81">
        <f>'Fixed data'!$G$8*Y89/1000000</f>
        <v>4.0920710431997609</v>
      </c>
      <c r="Z68" s="81">
        <f>'Fixed data'!$G$8*Z89/1000000</f>
        <v>4.0987227336611527</v>
      </c>
      <c r="AA68" s="81">
        <f>'Fixed data'!$G$8*AA89/1000000</f>
        <v>4.1034779816977851</v>
      </c>
      <c r="AB68" s="81">
        <f>'Fixed data'!$G$8*AB89/1000000</f>
        <v>4.1071477843205484</v>
      </c>
      <c r="AC68" s="81">
        <f>'Fixed data'!$G$8*AC89/1000000</f>
        <v>4.1085393732338833</v>
      </c>
      <c r="AD68" s="81">
        <f>'Fixed data'!$G$8*AD89/1000000</f>
        <v>4.1090504288945819</v>
      </c>
      <c r="AE68" s="81">
        <f>'Fixed data'!$G$8*AE89/1000000</f>
        <v>4.1090504288945819</v>
      </c>
      <c r="AF68" s="81">
        <f>'Fixed data'!$G$8*AF89/1000000</f>
        <v>4.1090504288945819</v>
      </c>
      <c r="AG68" s="81">
        <f>'Fixed data'!$G$8*AG89/1000000</f>
        <v>4.1090504288945819</v>
      </c>
      <c r="AH68" s="81">
        <f>'Fixed data'!$G$8*AH89/1000000</f>
        <v>4.1090504288945819</v>
      </c>
      <c r="AI68" s="81">
        <f>'Fixed data'!$G$8*AI89/1000000</f>
        <v>4.1090504288945819</v>
      </c>
      <c r="AJ68" s="81">
        <f>'Fixed data'!$G$8*AJ89/1000000</f>
        <v>4.1090504288945819</v>
      </c>
      <c r="AK68" s="81">
        <f>'Fixed data'!$G$8*AK89/1000000</f>
        <v>4.1090504288945819</v>
      </c>
      <c r="AL68" s="81">
        <f>'Fixed data'!$G$8*AL89/1000000</f>
        <v>4.1090504288945819</v>
      </c>
      <c r="AM68" s="81">
        <f>'Fixed data'!$G$8*AM89/1000000</f>
        <v>4.1090504288945819</v>
      </c>
      <c r="AN68" s="81">
        <f>'Fixed data'!$G$8*AN89/1000000</f>
        <v>4.1090504288945819</v>
      </c>
      <c r="AO68" s="81">
        <f>'Fixed data'!$G$8*AO89/1000000</f>
        <v>4.1090504288945819</v>
      </c>
      <c r="AP68" s="81">
        <f>'Fixed data'!$G$8*AP89/1000000</f>
        <v>4.1090504288945819</v>
      </c>
      <c r="AQ68" s="81">
        <f>'Fixed data'!$G$8*AQ89/1000000</f>
        <v>4.1090504288945819</v>
      </c>
      <c r="AR68" s="81">
        <f>'Fixed data'!$G$8*AR89/1000000</f>
        <v>4.1090504288945819</v>
      </c>
      <c r="AS68" s="81">
        <f>'Fixed data'!$G$8*AS89/1000000</f>
        <v>4.1090504288945819</v>
      </c>
      <c r="AT68" s="81">
        <f>'Fixed data'!$G$8*AT89/1000000</f>
        <v>4.1090504288945819</v>
      </c>
      <c r="AU68" s="81">
        <f>'Fixed data'!$G$8*AU89/1000000</f>
        <v>4.1090504288945819</v>
      </c>
      <c r="AV68" s="81">
        <f>'Fixed data'!$G$8*AV89/1000000</f>
        <v>4.1090504288945819</v>
      </c>
      <c r="AW68" s="81">
        <f>'Fixed data'!$G$8*AW89/1000000</f>
        <v>4.1090504288945819</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0"/>
      <c r="B69" s="4" t="s">
        <v>202</v>
      </c>
      <c r="D69" s="9" t="s">
        <v>40</v>
      </c>
      <c r="E69" s="34">
        <f>E90*'Fixed data'!H$5/1000000</f>
        <v>0</v>
      </c>
      <c r="F69" s="34">
        <f>F90*'Fixed data'!I$5/1000000</f>
        <v>2.420118398401952E-4</v>
      </c>
      <c r="G69" s="34">
        <f>G90*'Fixed data'!J$5/1000000</f>
        <v>5.1470123684326755E-4</v>
      </c>
      <c r="H69" s="34">
        <f>H90*'Fixed data'!K$5/1000000</f>
        <v>8.2061454217196694E-4</v>
      </c>
      <c r="I69" s="34">
        <f>I90*'Fixed data'!L$5/1000000</f>
        <v>1.137747261536922E-3</v>
      </c>
      <c r="J69" s="34">
        <f>J90*'Fixed data'!M$5/1000000</f>
        <v>2.4469219796566508E-3</v>
      </c>
      <c r="K69" s="34">
        <f>K90*'Fixed data'!N$5/1000000</f>
        <v>4.0614031738227703E-3</v>
      </c>
      <c r="L69" s="34">
        <f>L90*'Fixed data'!O$5/1000000</f>
        <v>5.9418257257247663E-3</v>
      </c>
      <c r="M69" s="34">
        <f>M90*'Fixed data'!P$5/1000000</f>
        <v>8.0926792887882192E-3</v>
      </c>
      <c r="N69" s="34">
        <f>N90*'Fixed data'!Q$5/1000000</f>
        <v>9.9369799071697528E-3</v>
      </c>
      <c r="O69" s="34">
        <f>O90*'Fixed data'!R$5/1000000</f>
        <v>1.1841471963588007E-2</v>
      </c>
      <c r="P69" s="34">
        <f>P90*'Fixed data'!S$5/1000000</f>
        <v>1.3796252859649631E-2</v>
      </c>
      <c r="Q69" s="34">
        <f>Q90*'Fixed data'!T$5/1000000</f>
        <v>1.5778826591022106E-2</v>
      </c>
      <c r="R69" s="34">
        <f>R90*'Fixed data'!U$5/1000000</f>
        <v>1.7773384462853072E-2</v>
      </c>
      <c r="S69" s="34">
        <f>S90*'Fixed data'!V$5/1000000</f>
        <v>1.9773359275658865E-2</v>
      </c>
      <c r="T69" s="34">
        <f>T90*'Fixed data'!W$5/1000000</f>
        <v>2.1399367215540796E-2</v>
      </c>
      <c r="U69" s="34">
        <f>U90*'Fixed data'!X$5/1000000</f>
        <v>2.3463018418431032E-2</v>
      </c>
      <c r="V69" s="34">
        <f>V90*'Fixed data'!Y$5/1000000</f>
        <v>2.5504895849192501E-2</v>
      </c>
      <c r="W69" s="34">
        <f>W90*'Fixed data'!Z$5/1000000</f>
        <v>2.7532617382434531E-2</v>
      </c>
      <c r="X69" s="34">
        <f>X90*'Fixed data'!AA$5/1000000</f>
        <v>2.9538069834248039E-2</v>
      </c>
      <c r="Y69" s="34">
        <f>Y90*'Fixed data'!AB$5/1000000</f>
        <v>3.1513631084724304E-2</v>
      </c>
      <c r="Z69" s="34">
        <f>Z90*'Fixed data'!AC$5/1000000</f>
        <v>3.3207038233119747E-2</v>
      </c>
      <c r="AA69" s="34">
        <f>AA90*'Fixed data'!AD$5/1000000</f>
        <v>3.5159956613603445E-2</v>
      </c>
      <c r="AB69" s="34">
        <f>AB90*'Fixed data'!AE$5/1000000</f>
        <v>3.7106794392502425E-2</v>
      </c>
      <c r="AC69" s="34">
        <f>AC90*'Fixed data'!AF$5/1000000</f>
        <v>3.9031597271698977E-2</v>
      </c>
      <c r="AD69" s="34">
        <f>AD90*'Fixed data'!AG$5/1000000</f>
        <v>4.0947452604788756E-2</v>
      </c>
      <c r="AE69" s="34">
        <f>AE90*'Fixed data'!AH$5/1000000</f>
        <v>4.2858333726345559E-2</v>
      </c>
      <c r="AF69" s="34">
        <f>AF90*'Fixed data'!AI$5/1000000</f>
        <v>4.4769214847902375E-2</v>
      </c>
      <c r="AG69" s="34">
        <f>AG90*'Fixed data'!AJ$5/1000000</f>
        <v>4.6680095969459177E-2</v>
      </c>
      <c r="AH69" s="34">
        <f>AH90*'Fixed data'!AK$5/1000000</f>
        <v>4.8590977091015987E-2</v>
      </c>
      <c r="AI69" s="34">
        <f>AI90*'Fixed data'!AL$5/1000000</f>
        <v>5.0228875195207537E-2</v>
      </c>
      <c r="AJ69" s="34">
        <f>AJ90*'Fixed data'!AM$5/1000000</f>
        <v>5.2139756316764346E-2</v>
      </c>
      <c r="AK69" s="34">
        <f>AK90*'Fixed data'!AN$5/1000000</f>
        <v>5.4050637438321149E-2</v>
      </c>
      <c r="AL69" s="34">
        <f>AL90*'Fixed data'!AO$5/1000000</f>
        <v>5.5961518559877965E-2</v>
      </c>
      <c r="AM69" s="34">
        <f>AM90*'Fixed data'!AP$5/1000000</f>
        <v>5.7872399681434775E-2</v>
      </c>
      <c r="AN69" s="34">
        <f>AN90*'Fixed data'!AQ$5/1000000</f>
        <v>6.0056263820356844E-2</v>
      </c>
      <c r="AO69" s="34">
        <f>AO90*'Fixed data'!AR$5/1000000</f>
        <v>6.1967144941913646E-2</v>
      </c>
      <c r="AP69" s="34">
        <f>AP90*'Fixed data'!AS$5/1000000</f>
        <v>6.3878026063470456E-2</v>
      </c>
      <c r="AQ69" s="34">
        <f>AQ90*'Fixed data'!AT$5/1000000</f>
        <v>6.5788907185027265E-2</v>
      </c>
      <c r="AR69" s="34">
        <f>AR90*'Fixed data'!AU$5/1000000</f>
        <v>6.7699788306584074E-2</v>
      </c>
      <c r="AS69" s="34">
        <f>AS90*'Fixed data'!AV$5/1000000</f>
        <v>6.988365244550615E-2</v>
      </c>
      <c r="AT69" s="34">
        <f>AT90*'Fixed data'!AW$5/1000000</f>
        <v>7.1521550549697679E-2</v>
      </c>
      <c r="AU69" s="34">
        <f>AU90*'Fixed data'!AX$5/1000000</f>
        <v>7.3432431671254517E-2</v>
      </c>
      <c r="AV69" s="34">
        <f>AV90*'Fixed data'!AY$5/1000000</f>
        <v>7.5343312792811312E-2</v>
      </c>
      <c r="AW69" s="34">
        <f>AW90*'Fixed data'!AZ$5/1000000</f>
        <v>7.6981210897002869E-2</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0"/>
      <c r="B70" s="9" t="s">
        <v>69</v>
      </c>
      <c r="C70" s="9"/>
      <c r="D70" s="4" t="s">
        <v>40</v>
      </c>
      <c r="E70" s="34">
        <f>E91*'Fixed data'!$G$9</f>
        <v>0</v>
      </c>
      <c r="F70" s="34">
        <f>F91*'Fixed data'!$G$9</f>
        <v>7.6561200936744005E-3</v>
      </c>
      <c r="G70" s="34">
        <f>G91*'Fixed data'!$G$9</f>
        <v>1.5313821213699581E-2</v>
      </c>
      <c r="H70" s="34">
        <f>H91*'Fixed data'!$G$9</f>
        <v>2.2937749575403E-2</v>
      </c>
      <c r="I70" s="34">
        <f>I91*'Fixed data'!$G$9</f>
        <v>2.9876708350717575E-2</v>
      </c>
      <c r="J70" s="34">
        <f>J91*'Fixed data'!$G$9</f>
        <v>3.5991895614086875E-2</v>
      </c>
      <c r="K70" s="34">
        <f>K91*'Fixed data'!$G$9</f>
        <v>4.149483254411708E-2</v>
      </c>
      <c r="L70" s="34">
        <f>L91*'Fixed data'!$G$9</f>
        <v>4.6508388352750431E-2</v>
      </c>
      <c r="M70" s="34">
        <f>M91*'Fixed data'!$G$9</f>
        <v>5.1336653529129687E-2</v>
      </c>
      <c r="N70" s="34">
        <f>N91*'Fixed data'!$G$9</f>
        <v>5.2989191834757282E-2</v>
      </c>
      <c r="O70" s="34">
        <f>O91*'Fixed data'!$G$9</f>
        <v>5.4465170987228681E-2</v>
      </c>
      <c r="P70" s="34">
        <f>P91*'Fixed data'!$G$9</f>
        <v>5.5787805572954388E-2</v>
      </c>
      <c r="Q70" s="34">
        <f>Q91*'Fixed data'!$G$9</f>
        <v>5.6926096380732129E-2</v>
      </c>
      <c r="R70" s="34">
        <f>R91*'Fixed data'!$G$9</f>
        <v>5.7883073285231817E-2</v>
      </c>
      <c r="S70" s="34">
        <f>S91*'Fixed data'!$G$9</f>
        <v>5.8687290030027962E-2</v>
      </c>
      <c r="T70" s="34">
        <f>T91*'Fixed data'!$G$9</f>
        <v>5.9320691693674349E-2</v>
      </c>
      <c r="U70" s="34">
        <f>U91*'Fixed data'!$G$9</f>
        <v>5.9868897009912034E-2</v>
      </c>
      <c r="V70" s="34">
        <f>V91*'Fixed data'!$G$9</f>
        <v>6.0283720579447593E-2</v>
      </c>
      <c r="W70" s="34">
        <f>W91*'Fixed data'!$G$9</f>
        <v>6.0609723038912496E-2</v>
      </c>
      <c r="X70" s="34">
        <f>X91*'Fixed data'!$G$9</f>
        <v>6.0847593268654354E-2</v>
      </c>
      <c r="Y70" s="34">
        <f>Y91*'Fixed data'!$G$9</f>
        <v>6.0999041998213953E-2</v>
      </c>
      <c r="Z70" s="34">
        <f>Z91*'Fixed data'!$G$9</f>
        <v>6.1115046716206219E-2</v>
      </c>
      <c r="AA70" s="34">
        <f>AA91*'Fixed data'!$G$9</f>
        <v>6.1197422550338228E-2</v>
      </c>
      <c r="AB70" s="34">
        <f>AB91*'Fixed data'!$G$9</f>
        <v>6.1261294207131993E-2</v>
      </c>
      <c r="AC70" s="34">
        <f>AC91*'Fixed data'!$G$9</f>
        <v>6.1284510009904411E-2</v>
      </c>
      <c r="AD70" s="34">
        <f>AD91*'Fixed data'!$G$9</f>
        <v>6.1292241345699945E-2</v>
      </c>
      <c r="AE70" s="34">
        <f>AE91*'Fixed data'!$G$9</f>
        <v>6.1292241345699945E-2</v>
      </c>
      <c r="AF70" s="34">
        <f>AF91*'Fixed data'!$G$9</f>
        <v>6.1292241345699945E-2</v>
      </c>
      <c r="AG70" s="34">
        <f>AG91*'Fixed data'!$G$9</f>
        <v>6.1292241345699945E-2</v>
      </c>
      <c r="AH70" s="34">
        <f>AH91*'Fixed data'!$G$9</f>
        <v>6.1292241345699945E-2</v>
      </c>
      <c r="AI70" s="34">
        <f>AI91*'Fixed data'!$G$9</f>
        <v>6.1292241345699945E-2</v>
      </c>
      <c r="AJ70" s="34">
        <f>AJ91*'Fixed data'!$G$9</f>
        <v>6.1292241345699945E-2</v>
      </c>
      <c r="AK70" s="34">
        <f>AK91*'Fixed data'!$G$9</f>
        <v>6.1292241345699945E-2</v>
      </c>
      <c r="AL70" s="34">
        <f>AL91*'Fixed data'!$G$9</f>
        <v>6.1292241345699945E-2</v>
      </c>
      <c r="AM70" s="34">
        <f>AM91*'Fixed data'!$G$9</f>
        <v>6.1292241345699945E-2</v>
      </c>
      <c r="AN70" s="34">
        <f>AN91*'Fixed data'!$G$9</f>
        <v>6.1292241345699945E-2</v>
      </c>
      <c r="AO70" s="34">
        <f>AO91*'Fixed data'!$G$9</f>
        <v>6.1292241345699945E-2</v>
      </c>
      <c r="AP70" s="34">
        <f>AP91*'Fixed data'!$G$9</f>
        <v>6.1292241345699945E-2</v>
      </c>
      <c r="AQ70" s="34">
        <f>AQ91*'Fixed data'!$G$9</f>
        <v>6.1292241345699945E-2</v>
      </c>
      <c r="AR70" s="34">
        <f>AR91*'Fixed data'!$G$9</f>
        <v>6.1292241345699945E-2</v>
      </c>
      <c r="AS70" s="34">
        <f>AS91*'Fixed data'!$G$9</f>
        <v>6.1292241345699945E-2</v>
      </c>
      <c r="AT70" s="34">
        <f>AT91*'Fixed data'!$G$9</f>
        <v>6.1292241345699945E-2</v>
      </c>
      <c r="AU70" s="34">
        <f>AU91*'Fixed data'!$G$9</f>
        <v>6.1292241345699945E-2</v>
      </c>
      <c r="AV70" s="34">
        <f>AV91*'Fixed data'!$G$9</f>
        <v>6.1292241345699945E-2</v>
      </c>
      <c r="AW70" s="34">
        <f>AW91*'Fixed data'!$G$9</f>
        <v>6.1292241345699945E-2</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0"/>
      <c r="B71" s="9" t="s">
        <v>70</v>
      </c>
      <c r="C71" s="9"/>
      <c r="D71" s="4" t="s">
        <v>40</v>
      </c>
      <c r="E71" s="34">
        <f>E92*'Fixed data'!$G$10</f>
        <v>0</v>
      </c>
      <c r="F71" s="34">
        <f>F92*'Fixed data'!$G$10</f>
        <v>2.3142116360465037E-3</v>
      </c>
      <c r="G71" s="34">
        <f>G92*'Fixed data'!$G$10</f>
        <v>4.6289512023559741E-3</v>
      </c>
      <c r="H71" s="34">
        <f>H92*'Fixed data'!$G$10</f>
        <v>6.9333562865701547E-3</v>
      </c>
      <c r="I71" s="34">
        <f>I92*'Fixed data'!$G$10</f>
        <v>9.0308188294601077E-3</v>
      </c>
      <c r="J71" s="34">
        <f>J92*'Fixed data'!$G$10</f>
        <v>1.0879228763139738E-2</v>
      </c>
      <c r="K71" s="34">
        <f>K92*'Fixed data'!$G$10</f>
        <v>1.2543156274850437E-2</v>
      </c>
      <c r="L71" s="34">
        <f>L92*'Fixed data'!$G$10</f>
        <v>1.4060927246325213E-2</v>
      </c>
      <c r="M71" s="34">
        <f>M92*'Fixed data'!$G$10</f>
        <v>1.5522409802350675E-2</v>
      </c>
      <c r="N71" s="34">
        <f>N92*'Fixed data'!$G$10</f>
        <v>1.6022473653143868E-2</v>
      </c>
      <c r="O71" s="34">
        <f>O92*'Fixed data'!$G$10</f>
        <v>1.6469173224614862E-2</v>
      </c>
      <c r="P71" s="34">
        <f>P92*'Fixed data'!$G$10</f>
        <v>1.6869517670795951E-2</v>
      </c>
      <c r="Q71" s="34">
        <f>Q92*'Fixed data'!$G$10</f>
        <v>1.7214100352223163E-2</v>
      </c>
      <c r="R71" s="34">
        <f>R92*'Fixed data'!$G$10</f>
        <v>1.7503843497452803E-2</v>
      </c>
      <c r="S71" s="34">
        <f>S92*'Fixed data'!$G$10</f>
        <v>1.7747377012839998E-2</v>
      </c>
      <c r="T71" s="34">
        <f>T92*'Fixed data'!$G$10</f>
        <v>1.7939161978189077E-2</v>
      </c>
      <c r="U71" s="34">
        <f>U92*'Fixed data'!$G$10</f>
        <v>1.8105136925876633E-2</v>
      </c>
      <c r="V71" s="34">
        <f>V92*'Fixed data'!$G$10</f>
        <v>1.8230785908875245E-2</v>
      </c>
      <c r="W71" s="34">
        <f>W92*'Fixed data'!$G$10</f>
        <v>1.8329528727563358E-2</v>
      </c>
      <c r="X71" s="34">
        <f>X92*'Fixed data'!$G$10</f>
        <v>1.8401515542283996E-2</v>
      </c>
      <c r="Y71" s="34">
        <f>Y92*'Fixed data'!$G$10</f>
        <v>1.8447302189319222E-2</v>
      </c>
      <c r="Z71" s="34">
        <f>Z92*'Fixed data'!$G$10</f>
        <v>1.8482367165684327E-2</v>
      </c>
      <c r="AA71" s="34">
        <f>AA92*'Fixed data'!$G$10</f>
        <v>1.8507266024028191E-2</v>
      </c>
      <c r="AB71" s="34">
        <f>AB92*'Fixed data'!$G$10</f>
        <v>1.8526571508072607E-2</v>
      </c>
      <c r="AC71" s="34">
        <f>AC92*'Fixed data'!$G$10</f>
        <v>1.8533588323617307E-2</v>
      </c>
      <c r="AD71" s="34">
        <f>AD92*'Fixed data'!$G$10</f>
        <v>1.8535924818324823E-2</v>
      </c>
      <c r="AE71" s="34">
        <f>AE92*'Fixed data'!$G$10</f>
        <v>1.8535924818324823E-2</v>
      </c>
      <c r="AF71" s="34">
        <f>AF92*'Fixed data'!$G$10</f>
        <v>1.8535924818324823E-2</v>
      </c>
      <c r="AG71" s="34">
        <f>AG92*'Fixed data'!$G$10</f>
        <v>1.8535924818324823E-2</v>
      </c>
      <c r="AH71" s="34">
        <f>AH92*'Fixed data'!$G$10</f>
        <v>1.8535924818324823E-2</v>
      </c>
      <c r="AI71" s="34">
        <f>AI92*'Fixed data'!$G$10</f>
        <v>1.8535924818324823E-2</v>
      </c>
      <c r="AJ71" s="34">
        <f>AJ92*'Fixed data'!$G$10</f>
        <v>1.8535924818324823E-2</v>
      </c>
      <c r="AK71" s="34">
        <f>AK92*'Fixed data'!$G$10</f>
        <v>1.8535924818324823E-2</v>
      </c>
      <c r="AL71" s="34">
        <f>AL92*'Fixed data'!$G$10</f>
        <v>1.8535924818324823E-2</v>
      </c>
      <c r="AM71" s="34">
        <f>AM92*'Fixed data'!$G$10</f>
        <v>1.8535924818324823E-2</v>
      </c>
      <c r="AN71" s="34">
        <f>AN92*'Fixed data'!$G$10</f>
        <v>1.8535924818324823E-2</v>
      </c>
      <c r="AO71" s="34">
        <f>AO92*'Fixed data'!$G$10</f>
        <v>1.8535924818324823E-2</v>
      </c>
      <c r="AP71" s="34">
        <f>AP92*'Fixed data'!$G$10</f>
        <v>1.8535924818324823E-2</v>
      </c>
      <c r="AQ71" s="34">
        <f>AQ92*'Fixed data'!$G$10</f>
        <v>1.8535924818324823E-2</v>
      </c>
      <c r="AR71" s="34">
        <f>AR92*'Fixed data'!$G$10</f>
        <v>1.8535924818324823E-2</v>
      </c>
      <c r="AS71" s="34">
        <f>AS92*'Fixed data'!$G$10</f>
        <v>1.8535924818324823E-2</v>
      </c>
      <c r="AT71" s="34">
        <f>AT92*'Fixed data'!$G$10</f>
        <v>1.8535924818324823E-2</v>
      </c>
      <c r="AU71" s="34">
        <f>AU92*'Fixed data'!$G$10</f>
        <v>1.8535924818324823E-2</v>
      </c>
      <c r="AV71" s="34">
        <f>AV92*'Fixed data'!$G$10</f>
        <v>1.8535924818324823E-2</v>
      </c>
      <c r="AW71" s="34">
        <f>AW92*'Fixed data'!$G$10</f>
        <v>1.8535924818324823E-2</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0"/>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0"/>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0"/>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0"/>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1"/>
      <c r="B76" s="13" t="s">
        <v>100</v>
      </c>
      <c r="C76" s="13"/>
      <c r="D76" s="13" t="s">
        <v>40</v>
      </c>
      <c r="E76" s="53">
        <f>SUM(E65:E75)</f>
        <v>0</v>
      </c>
      <c r="F76" s="53">
        <f t="shared" ref="F76:BD76" si="10">SUM(F65:F75)</f>
        <v>1.3855653212604446</v>
      </c>
      <c r="G76" s="53">
        <f t="shared" si="10"/>
        <v>2.8184656183743702</v>
      </c>
      <c r="H76" s="53">
        <f t="shared" si="10"/>
        <v>4.336553576763861</v>
      </c>
      <c r="I76" s="53">
        <f t="shared" si="10"/>
        <v>5.6371605870550283</v>
      </c>
      <c r="J76" s="53">
        <f t="shared" si="10"/>
        <v>6.7759701253122913</v>
      </c>
      <c r="K76" s="53">
        <f t="shared" si="10"/>
        <v>7.8241292770650741</v>
      </c>
      <c r="L76" s="53">
        <f t="shared" si="10"/>
        <v>8.7766970092221221</v>
      </c>
      <c r="M76" s="53">
        <f t="shared" si="10"/>
        <v>9.6708114440197175</v>
      </c>
      <c r="N76" s="53">
        <f t="shared" si="10"/>
        <v>9.985565321678278</v>
      </c>
      <c r="O76" s="53">
        <f t="shared" si="10"/>
        <v>10.265511661618541</v>
      </c>
      <c r="P76" s="53">
        <f t="shared" si="10"/>
        <v>10.515882878611828</v>
      </c>
      <c r="Q76" s="53">
        <f t="shared" si="10"/>
        <v>10.731697518258914</v>
      </c>
      <c r="R76" s="53">
        <f t="shared" si="10"/>
        <v>10.912761476488916</v>
      </c>
      <c r="S76" s="53">
        <f t="shared" si="10"/>
        <v>11.064357070292465</v>
      </c>
      <c r="T76" s="53">
        <f t="shared" si="10"/>
        <v>11.181358527564674</v>
      </c>
      <c r="U76" s="53">
        <f t="shared" si="10"/>
        <v>11.282527060053464</v>
      </c>
      <c r="V76" s="53">
        <f t="shared" si="10"/>
        <v>11.35755526070956</v>
      </c>
      <c r="W76" s="53">
        <f t="shared" si="10"/>
        <v>11.416542707271377</v>
      </c>
      <c r="X76" s="53">
        <f t="shared" si="10"/>
        <v>11.459619040819888</v>
      </c>
      <c r="Y76" s="53">
        <f t="shared" si="10"/>
        <v>11.486786170751781</v>
      </c>
      <c r="Z76" s="53">
        <f t="shared" si="10"/>
        <v>11.507121939503872</v>
      </c>
      <c r="AA76" s="53">
        <f t="shared" si="10"/>
        <v>11.522401140898094</v>
      </c>
      <c r="AB76" s="53">
        <f t="shared" si="10"/>
        <v>11.534632600797758</v>
      </c>
      <c r="AC76" s="53">
        <f t="shared" si="10"/>
        <v>11.540456182922943</v>
      </c>
      <c r="AD76" s="53">
        <f t="shared" si="10"/>
        <v>11.543802932237181</v>
      </c>
      <c r="AE76" s="53">
        <f t="shared" si="10"/>
        <v>11.545713813358738</v>
      </c>
      <c r="AF76" s="53">
        <f t="shared" si="10"/>
        <v>11.547624694480294</v>
      </c>
      <c r="AG76" s="53">
        <f t="shared" si="10"/>
        <v>11.549535575601851</v>
      </c>
      <c r="AH76" s="53">
        <f t="shared" si="10"/>
        <v>11.551446456723408</v>
      </c>
      <c r="AI76" s="53">
        <f t="shared" si="10"/>
        <v>11.5530843548276</v>
      </c>
      <c r="AJ76" s="53">
        <f t="shared" si="10"/>
        <v>11.554995235949157</v>
      </c>
      <c r="AK76" s="53">
        <f t="shared" si="10"/>
        <v>11.556906117070714</v>
      </c>
      <c r="AL76" s="53">
        <f t="shared" si="10"/>
        <v>11.55881699819227</v>
      </c>
      <c r="AM76" s="53">
        <f t="shared" si="10"/>
        <v>11.560727879313827</v>
      </c>
      <c r="AN76" s="53">
        <f t="shared" si="10"/>
        <v>11.56291174345275</v>
      </c>
      <c r="AO76" s="53">
        <f t="shared" si="10"/>
        <v>11.564822624574306</v>
      </c>
      <c r="AP76" s="53">
        <f t="shared" si="10"/>
        <v>11.566733505695863</v>
      </c>
      <c r="AQ76" s="53">
        <f t="shared" si="10"/>
        <v>11.56864438681742</v>
      </c>
      <c r="AR76" s="53">
        <f t="shared" si="10"/>
        <v>11.570555267938976</v>
      </c>
      <c r="AS76" s="53">
        <f t="shared" si="10"/>
        <v>11.572739132077899</v>
      </c>
      <c r="AT76" s="53">
        <f t="shared" si="10"/>
        <v>11.57437703018209</v>
      </c>
      <c r="AU76" s="53">
        <f t="shared" si="10"/>
        <v>11.576287911303647</v>
      </c>
      <c r="AV76" s="53">
        <f t="shared" si="10"/>
        <v>11.578198792425203</v>
      </c>
      <c r="AW76" s="53">
        <f t="shared" si="10"/>
        <v>11.579836690529396</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-0.42826616399999989</v>
      </c>
      <c r="F77" s="54">
        <f>IF('Fixed data'!$G$19=FALSE,F64+F76,F64)</f>
        <v>0.97156685849932334</v>
      </c>
      <c r="G77" s="54">
        <f>IF('Fixed data'!$G$19=FALSE,G64+G76,G64)</f>
        <v>2.4512839899287027</v>
      </c>
      <c r="H77" s="54">
        <f>IF('Fixed data'!$G$19=FALSE,H64+H76,H64)</f>
        <v>4.0521455471459387</v>
      </c>
      <c r="I77" s="54">
        <f>IF('Fixed data'!$G$19=FALSE,I64+I76,I64)</f>
        <v>5.4565723165669038</v>
      </c>
      <c r="J77" s="54">
        <f>IF('Fixed data'!$G$19=FALSE,J64+J76,J64)</f>
        <v>6.7161150997282375</v>
      </c>
      <c r="K77" s="54">
        <f>IF('Fixed data'!$G$19=FALSE,K64+K76,K64)</f>
        <v>7.9006683509658542</v>
      </c>
      <c r="L77" s="54">
        <f>IF('Fixed data'!$G$19=FALSE,L64+L76,L64)</f>
        <v>9.0050232555159226</v>
      </c>
      <c r="M77" s="54">
        <f>IF('Fixed data'!$G$19=FALSE,M64+M76,M64)</f>
        <v>10.460514736245381</v>
      </c>
      <c r="N77" s="54">
        <f>IF('Fixed data'!$G$19=FALSE,N64+N76,N64)</f>
        <v>11.009050176805278</v>
      </c>
      <c r="O77" s="54">
        <f>IF('Fixed data'!$G$19=FALSE,O64+O76,O64)</f>
        <v>11.523505722161683</v>
      </c>
      <c r="P77" s="54">
        <f>IF('Fixed data'!$G$19=FALSE,P64+P76,P64)</f>
        <v>12.008708432736629</v>
      </c>
      <c r="Q77" s="54">
        <f>IF('Fixed data'!$G$19=FALSE,Q64+Q76,Q64)</f>
        <v>12.458470983696181</v>
      </c>
      <c r="R77" s="54">
        <f>IF('Fixed data'!$G$19=FALSE,R64+R76,R64)</f>
        <v>12.871754068788217</v>
      </c>
      <c r="S77" s="54">
        <f>IF('Fixed data'!$G$19=FALSE,S64+S76,S64)</f>
        <v>13.253496374902147</v>
      </c>
      <c r="T77" s="54">
        <f>IF('Fixed data'!$G$19=FALSE,T64+T76,T64)</f>
        <v>13.597602342282569</v>
      </c>
      <c r="U77" s="54">
        <f>IF('Fixed data'!$G$19=FALSE,U64+U76,U64)</f>
        <v>13.923468668728969</v>
      </c>
      <c r="V77" s="54">
        <f>IF('Fixed data'!$G$19=FALSE,V64+V76,V64)</f>
        <v>14.219651953099042</v>
      </c>
      <c r="W77" s="54">
        <f>IF('Fixed data'!$G$19=FALSE,W64+W76,W64)</f>
        <v>14.496371127093678</v>
      </c>
      <c r="X77" s="54">
        <f>IF('Fixed data'!$G$19=FALSE,X64+X76,X64)</f>
        <v>14.753380266711538</v>
      </c>
      <c r="Y77" s="54">
        <f>IF('Fixed data'!$G$19=FALSE,Y64+Y76,Y64)</f>
        <v>14.990311028409497</v>
      </c>
      <c r="Z77" s="54">
        <f>IF('Fixed data'!$G$19=FALSE,Z64+Z76,Z64)</f>
        <v>15.216680810868331</v>
      </c>
      <c r="AA77" s="54">
        <f>IF('Fixed data'!$G$19=FALSE,AA64+AA76,AA64)</f>
        <v>15.434153794878981</v>
      </c>
      <c r="AB77" s="54">
        <f>IF('Fixed data'!$G$19=FALSE,AB64+AB76,AB64)</f>
        <v>15.644836770779728</v>
      </c>
      <c r="AC77" s="54">
        <f>IF('Fixed data'!$G$19=FALSE,AC64+AC76,AC64)</f>
        <v>15.84493971938501</v>
      </c>
      <c r="AD77" s="54">
        <f>IF('Fixed data'!$G$19=FALSE,AD64+AD76,AD64)</f>
        <v>16.038624225187391</v>
      </c>
      <c r="AE77" s="54">
        <f>IF('Fixed data'!$G$19=FALSE,AE64+AE76,AE64)</f>
        <v>16.22698503185779</v>
      </c>
      <c r="AF77" s="54">
        <f>IF('Fixed data'!$G$19=FALSE,AF64+AF76,AF64)</f>
        <v>16.411551983384776</v>
      </c>
      <c r="AG77" s="54">
        <f>IF('Fixed data'!$G$19=FALSE,AG64+AG76,AG64)</f>
        <v>16.592325079768344</v>
      </c>
      <c r="AH77" s="54">
        <f>IF('Fixed data'!$G$19=FALSE,AH64+AH76,AH64)</f>
        <v>16.769304321008491</v>
      </c>
      <c r="AI77" s="54">
        <f>IF('Fixed data'!$G$19=FALSE,AI64+AI76,AI64)</f>
        <v>16.942216724087864</v>
      </c>
      <c r="AJ77" s="54">
        <f>IF('Fixed data'!$G$19=FALSE,AJ64+AJ76,AJ64)</f>
        <v>17.03495745707632</v>
      </c>
      <c r="AK77" s="54">
        <f>IF('Fixed data'!$G$19=FALSE,AK64+AK76,AK64)</f>
        <v>17.127698190064777</v>
      </c>
      <c r="AL77" s="54">
        <f>IF('Fixed data'!$G$19=FALSE,AL64+AL76,AL64)</f>
        <v>17.220438923053237</v>
      </c>
      <c r="AM77" s="54">
        <f>IF('Fixed data'!$G$19=FALSE,AM64+AM76,AM64)</f>
        <v>17.313179656041694</v>
      </c>
      <c r="AN77" s="54">
        <f>IF('Fixed data'!$G$19=FALSE,AN64+AN76,AN64)</f>
        <v>17.406193372047518</v>
      </c>
      <c r="AO77" s="54">
        <f>IF('Fixed data'!$G$19=FALSE,AO64+AO76,AO64)</f>
        <v>17.498934105035975</v>
      </c>
      <c r="AP77" s="54">
        <f>IF('Fixed data'!$G$19=FALSE,AP64+AP76,AP64)</f>
        <v>17.591674838024431</v>
      </c>
      <c r="AQ77" s="54">
        <f>IF('Fixed data'!$G$19=FALSE,AQ64+AQ76,AQ64)</f>
        <v>17.684415571012892</v>
      </c>
      <c r="AR77" s="54">
        <f>IF('Fixed data'!$G$19=FALSE,AR64+AR76,AR64)</f>
        <v>17.777156304001348</v>
      </c>
      <c r="AS77" s="54">
        <f>IF('Fixed data'!$G$19=FALSE,AS64+AS76,AS64)</f>
        <v>17.870170020007173</v>
      </c>
      <c r="AT77" s="54">
        <f>IF('Fixed data'!$G$19=FALSE,AT64+AT76,AT64)</f>
        <v>17.962637769978265</v>
      </c>
      <c r="AU77" s="54">
        <f>IF('Fixed data'!$G$19=FALSE,AU64+AU76,AU64)</f>
        <v>18.055378502966722</v>
      </c>
      <c r="AV77" s="54">
        <f>IF('Fixed data'!$G$19=FALSE,AV64+AV76,AV64)</f>
        <v>18.148119235955178</v>
      </c>
      <c r="AW77" s="54">
        <f>IF('Fixed data'!$G$19=FALSE,AW64+AW76,AW64)</f>
        <v>18.240586985926271</v>
      </c>
      <c r="AX77" s="54">
        <f>IF('Fixed data'!$G$19=FALSE,AX64+AX76,AX64)</f>
        <v>5.7825564942505068</v>
      </c>
      <c r="AY77" s="54">
        <f>IF('Fixed data'!$G$19=FALSE,AY64+AY76,AY64)</f>
        <v>5.7365391721303407</v>
      </c>
      <c r="AZ77" s="54">
        <f>IF('Fixed data'!$G$19=FALSE,AZ64+AZ76,AZ64)</f>
        <v>5.6790685303842352</v>
      </c>
      <c r="BA77" s="54">
        <f>IF('Fixed data'!$G$19=FALSE,BA64+BA76,BA64)</f>
        <v>5.6106822143621944</v>
      </c>
      <c r="BB77" s="54">
        <f>IF('Fixed data'!$G$19=FALSE,BB64+BB76,BB64)</f>
        <v>5.5315936638714387</v>
      </c>
      <c r="BC77" s="54">
        <f>IF('Fixed data'!$G$19=FALSE,BC64+BC76,BC64)</f>
        <v>5.4432393151420824</v>
      </c>
      <c r="BD77" s="54">
        <f>IF('Fixed data'!$G$19=FALSE,BD64+BD76,BD64)</f>
        <v>5.3470563048816224</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-0.41378373333333324</v>
      </c>
      <c r="F80" s="55">
        <f t="shared" ref="F80:BD80" si="11">F77*F78</f>
        <v>0.90696805853048934</v>
      </c>
      <c r="G80" s="55">
        <f t="shared" si="11"/>
        <v>2.2109177142369996</v>
      </c>
      <c r="H80" s="55">
        <f t="shared" si="11"/>
        <v>3.5312107425637072</v>
      </c>
      <c r="I80" s="55">
        <f t="shared" si="11"/>
        <v>4.5942874735723898</v>
      </c>
      <c r="J80" s="55">
        <f t="shared" si="11"/>
        <v>5.463563960873949</v>
      </c>
      <c r="K80" s="55">
        <f t="shared" si="11"/>
        <v>6.2098539072198964</v>
      </c>
      <c r="L80" s="55">
        <f t="shared" si="11"/>
        <v>6.8385187242348735</v>
      </c>
      <c r="M80" s="55">
        <f t="shared" si="11"/>
        <v>7.6752036470291083</v>
      </c>
      <c r="N80" s="55">
        <f t="shared" si="11"/>
        <v>7.8045227914121558</v>
      </c>
      <c r="O80" s="55">
        <f t="shared" si="11"/>
        <v>7.8929758515291137</v>
      </c>
      <c r="P80" s="55">
        <f t="shared" si="11"/>
        <v>7.947162674808923</v>
      </c>
      <c r="Q80" s="55">
        <f t="shared" si="11"/>
        <v>7.9659980862124344</v>
      </c>
      <c r="R80" s="55">
        <f t="shared" si="11"/>
        <v>7.9519352726170345</v>
      </c>
      <c r="S80" s="55">
        <f t="shared" si="11"/>
        <v>7.9108876501569529</v>
      </c>
      <c r="T80" s="55">
        <f t="shared" si="11"/>
        <v>7.8418176559411981</v>
      </c>
      <c r="U80" s="55">
        <f t="shared" si="11"/>
        <v>7.7582093650547046</v>
      </c>
      <c r="V80" s="55">
        <f t="shared" si="11"/>
        <v>7.655308029479281</v>
      </c>
      <c r="W80" s="55">
        <f t="shared" si="11"/>
        <v>7.5403699317163833</v>
      </c>
      <c r="X80" s="55">
        <f t="shared" si="11"/>
        <v>7.4145456020966405</v>
      </c>
      <c r="Y80" s="55">
        <f t="shared" si="11"/>
        <v>7.278858859805263</v>
      </c>
      <c r="Z80" s="55">
        <f t="shared" si="11"/>
        <v>7.1389154004326594</v>
      </c>
      <c r="AA80" s="55">
        <f t="shared" si="11"/>
        <v>6.9960801816943574</v>
      </c>
      <c r="AB80" s="55">
        <f t="shared" si="11"/>
        <v>6.8517678723770103</v>
      </c>
      <c r="AC80" s="55">
        <f t="shared" si="11"/>
        <v>6.7047385374222292</v>
      </c>
      <c r="AD80" s="55">
        <f t="shared" si="11"/>
        <v>6.5571937709379249</v>
      </c>
      <c r="AE80" s="55">
        <f t="shared" si="11"/>
        <v>6.4098577433870547</v>
      </c>
      <c r="AF80" s="55">
        <f t="shared" si="11"/>
        <v>6.2635400471171998</v>
      </c>
      <c r="AG80" s="55">
        <f t="shared" si="11"/>
        <v>6.1183892598831662</v>
      </c>
      <c r="AH80" s="55">
        <f t="shared" si="11"/>
        <v>5.9745410903952267</v>
      </c>
      <c r="AI80" s="55">
        <f t="shared" si="11"/>
        <v>6.7766689001681177</v>
      </c>
      <c r="AJ80" s="55">
        <f t="shared" si="11"/>
        <v>6.6153048555304048</v>
      </c>
      <c r="AK80" s="55">
        <f t="shared" si="11"/>
        <v>6.4575917638085736</v>
      </c>
      <c r="AL80" s="55">
        <f t="shared" si="11"/>
        <v>6.3034538391132608</v>
      </c>
      <c r="AM80" s="55">
        <f t="shared" si="11"/>
        <v>6.1528166130311437</v>
      </c>
      <c r="AN80" s="55">
        <f t="shared" si="11"/>
        <v>6.0057011101631828</v>
      </c>
      <c r="AO80" s="55">
        <f t="shared" si="11"/>
        <v>5.8618443399686653</v>
      </c>
      <c r="AP80" s="55">
        <f t="shared" si="11"/>
        <v>5.7212727214367689</v>
      </c>
      <c r="AQ80" s="55">
        <f t="shared" si="11"/>
        <v>5.5839169254322529</v>
      </c>
      <c r="AR80" s="55">
        <f t="shared" si="11"/>
        <v>5.4497088744968183</v>
      </c>
      <c r="AS80" s="55">
        <f t="shared" si="11"/>
        <v>5.3186629761399953</v>
      </c>
      <c r="AT80" s="55">
        <f t="shared" si="11"/>
        <v>5.1904698715513202</v>
      </c>
      <c r="AU80" s="55">
        <f t="shared" si="11"/>
        <v>5.06530889494337</v>
      </c>
      <c r="AV80" s="55">
        <f t="shared" si="11"/>
        <v>4.9430355849109464</v>
      </c>
      <c r="AW80" s="55">
        <f t="shared" si="11"/>
        <v>4.8235157192157807</v>
      </c>
      <c r="AX80" s="55">
        <f t="shared" si="11"/>
        <v>1.4845934768741029</v>
      </c>
      <c r="AY80" s="55">
        <f t="shared" si="11"/>
        <v>1.4298826692897912</v>
      </c>
      <c r="AZ80" s="55">
        <f t="shared" si="11"/>
        <v>1.3743277748599003</v>
      </c>
      <c r="BA80" s="55">
        <f t="shared" si="11"/>
        <v>1.3182314256128647</v>
      </c>
      <c r="BB80" s="55">
        <f t="shared" si="11"/>
        <v>1.2617956772492198</v>
      </c>
      <c r="BC80" s="55">
        <f t="shared" si="11"/>
        <v>1.2054771114309133</v>
      </c>
      <c r="BD80" s="55">
        <f t="shared" si="11"/>
        <v>1.1496855492298419</v>
      </c>
    </row>
    <row r="81" spans="1:56" x14ac:dyDescent="0.3">
      <c r="A81" s="74"/>
      <c r="B81" s="15" t="s">
        <v>18</v>
      </c>
      <c r="C81" s="15"/>
      <c r="D81" s="14" t="s">
        <v>40</v>
      </c>
      <c r="E81" s="56">
        <f>+E80</f>
        <v>-0.41378373333333324</v>
      </c>
      <c r="F81" s="56">
        <f t="shared" ref="F81:BD81" si="12">+E81+F80</f>
        <v>0.4931843251971561</v>
      </c>
      <c r="G81" s="56">
        <f t="shared" si="12"/>
        <v>2.7041020394341557</v>
      </c>
      <c r="H81" s="56">
        <f t="shared" si="12"/>
        <v>6.2353127819978624</v>
      </c>
      <c r="I81" s="56">
        <f t="shared" si="12"/>
        <v>10.829600255570252</v>
      </c>
      <c r="J81" s="56">
        <f t="shared" si="12"/>
        <v>16.2931642164442</v>
      </c>
      <c r="K81" s="56">
        <f t="shared" si="12"/>
        <v>22.503018123664098</v>
      </c>
      <c r="L81" s="56">
        <f t="shared" si="12"/>
        <v>29.341536847898972</v>
      </c>
      <c r="M81" s="56">
        <f t="shared" si="12"/>
        <v>37.016740494928079</v>
      </c>
      <c r="N81" s="56">
        <f t="shared" si="12"/>
        <v>44.821263286340233</v>
      </c>
      <c r="O81" s="56">
        <f t="shared" si="12"/>
        <v>52.714239137869349</v>
      </c>
      <c r="P81" s="56">
        <f t="shared" si="12"/>
        <v>60.661401812678271</v>
      </c>
      <c r="Q81" s="56">
        <f t="shared" si="12"/>
        <v>68.627399898890701</v>
      </c>
      <c r="R81" s="56">
        <f t="shared" si="12"/>
        <v>76.579335171507736</v>
      </c>
      <c r="S81" s="56">
        <f t="shared" si="12"/>
        <v>84.490222821664688</v>
      </c>
      <c r="T81" s="56">
        <f t="shared" si="12"/>
        <v>92.332040477605887</v>
      </c>
      <c r="U81" s="56">
        <f t="shared" si="12"/>
        <v>100.0902498426606</v>
      </c>
      <c r="V81" s="56">
        <f t="shared" si="12"/>
        <v>107.74555787213988</v>
      </c>
      <c r="W81" s="56">
        <f t="shared" si="12"/>
        <v>115.28592780385627</v>
      </c>
      <c r="X81" s="56">
        <f t="shared" si="12"/>
        <v>122.70047340595291</v>
      </c>
      <c r="Y81" s="56">
        <f t="shared" si="12"/>
        <v>129.97933226575816</v>
      </c>
      <c r="Z81" s="56">
        <f t="shared" si="12"/>
        <v>137.11824766619083</v>
      </c>
      <c r="AA81" s="56">
        <f t="shared" si="12"/>
        <v>144.11432784788519</v>
      </c>
      <c r="AB81" s="56">
        <f t="shared" si="12"/>
        <v>150.96609572026222</v>
      </c>
      <c r="AC81" s="56">
        <f t="shared" si="12"/>
        <v>157.67083425768445</v>
      </c>
      <c r="AD81" s="56">
        <f t="shared" si="12"/>
        <v>164.22802802862236</v>
      </c>
      <c r="AE81" s="56">
        <f t="shared" si="12"/>
        <v>170.63788577200941</v>
      </c>
      <c r="AF81" s="56">
        <f t="shared" si="12"/>
        <v>176.90142581912662</v>
      </c>
      <c r="AG81" s="56">
        <f t="shared" si="12"/>
        <v>183.01981507900979</v>
      </c>
      <c r="AH81" s="56">
        <f t="shared" si="12"/>
        <v>188.99435616940502</v>
      </c>
      <c r="AI81" s="56">
        <f t="shared" si="12"/>
        <v>195.77102506957314</v>
      </c>
      <c r="AJ81" s="56">
        <f t="shared" si="12"/>
        <v>202.38632992510355</v>
      </c>
      <c r="AK81" s="56">
        <f t="shared" si="12"/>
        <v>208.84392168891213</v>
      </c>
      <c r="AL81" s="56">
        <f t="shared" si="12"/>
        <v>215.14737552802541</v>
      </c>
      <c r="AM81" s="56">
        <f t="shared" si="12"/>
        <v>221.30019214105656</v>
      </c>
      <c r="AN81" s="56">
        <f t="shared" si="12"/>
        <v>227.30589325121974</v>
      </c>
      <c r="AO81" s="56">
        <f t="shared" si="12"/>
        <v>233.1677375911884</v>
      </c>
      <c r="AP81" s="56">
        <f t="shared" si="12"/>
        <v>238.88901031262517</v>
      </c>
      <c r="AQ81" s="56">
        <f t="shared" si="12"/>
        <v>244.47292723805742</v>
      </c>
      <c r="AR81" s="56">
        <f t="shared" si="12"/>
        <v>249.92263611255424</v>
      </c>
      <c r="AS81" s="56">
        <f t="shared" si="12"/>
        <v>255.24129908869423</v>
      </c>
      <c r="AT81" s="56">
        <f t="shared" si="12"/>
        <v>260.43176896024556</v>
      </c>
      <c r="AU81" s="56">
        <f t="shared" si="12"/>
        <v>265.49707785518893</v>
      </c>
      <c r="AV81" s="56">
        <f t="shared" si="12"/>
        <v>270.44011344009988</v>
      </c>
      <c r="AW81" s="56">
        <f t="shared" si="12"/>
        <v>275.26362915931566</v>
      </c>
      <c r="AX81" s="56">
        <f t="shared" si="12"/>
        <v>276.74822263618978</v>
      </c>
      <c r="AY81" s="56">
        <f t="shared" si="12"/>
        <v>278.17810530547956</v>
      </c>
      <c r="AZ81" s="56">
        <f t="shared" si="12"/>
        <v>279.55243308033948</v>
      </c>
      <c r="BA81" s="56">
        <f t="shared" si="12"/>
        <v>280.87066450595233</v>
      </c>
      <c r="BB81" s="56">
        <f t="shared" si="12"/>
        <v>282.13246018320154</v>
      </c>
      <c r="BC81" s="56">
        <f t="shared" si="12"/>
        <v>283.33793729463247</v>
      </c>
      <c r="BD81" s="56">
        <f t="shared" si="12"/>
        <v>284.48762284386231</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2"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2"/>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2"/>
      <c r="B88" s="4" t="s">
        <v>213</v>
      </c>
      <c r="D88" s="4" t="s">
        <v>208</v>
      </c>
      <c r="E88" s="139">
        <v>0</v>
      </c>
      <c r="F88" s="139">
        <v>57021.528313742892</v>
      </c>
      <c r="G88" s="139">
        <v>116004.23327537178</v>
      </c>
      <c r="H88" s="139">
        <v>178519.79836133349</v>
      </c>
      <c r="I88" s="139">
        <v>232054.69532386775</v>
      </c>
      <c r="J88" s="139">
        <v>278884.94503856235</v>
      </c>
      <c r="K88" s="139">
        <v>321977.20648465317</v>
      </c>
      <c r="L88" s="139">
        <v>361121.61161794839</v>
      </c>
      <c r="M88" s="139">
        <v>397841.32369978342</v>
      </c>
      <c r="N88" s="139">
        <v>410725.20810389612</v>
      </c>
      <c r="O88" s="139">
        <v>422173.00650239491</v>
      </c>
      <c r="P88" s="139">
        <v>432400.84367630258</v>
      </c>
      <c r="Q88" s="139">
        <v>441204.77301154076</v>
      </c>
      <c r="R88" s="139">
        <v>448577.2332252902</v>
      </c>
      <c r="S88" s="139">
        <v>454735.98756813828</v>
      </c>
      <c r="T88" s="139">
        <v>459485.22894139553</v>
      </c>
      <c r="U88" s="139">
        <v>463564.49425841984</v>
      </c>
      <c r="V88" s="139">
        <v>466568.10300900857</v>
      </c>
      <c r="W88" s="139">
        <v>468912.04300995567</v>
      </c>
      <c r="X88" s="139">
        <v>470601.99181939382</v>
      </c>
      <c r="Y88" s="139">
        <v>471638.25078926468</v>
      </c>
      <c r="Z88" s="139">
        <v>472404.88953537936</v>
      </c>
      <c r="AA88" s="139">
        <v>472952.93556552287</v>
      </c>
      <c r="AB88" s="139">
        <v>473375.87295313529</v>
      </c>
      <c r="AC88" s="139">
        <v>473536.26110172679</v>
      </c>
      <c r="AD88" s="139">
        <v>473595.17062758631</v>
      </c>
      <c r="AE88" s="139">
        <v>473595.17062758631</v>
      </c>
      <c r="AF88" s="139">
        <v>473595.17062758631</v>
      </c>
      <c r="AG88" s="139">
        <v>473595.17062758631</v>
      </c>
      <c r="AH88" s="139">
        <v>473595.17062758631</v>
      </c>
      <c r="AI88" s="139">
        <v>473595.17062758631</v>
      </c>
      <c r="AJ88" s="139">
        <v>473595.17062758631</v>
      </c>
      <c r="AK88" s="139">
        <v>473595.17062758631</v>
      </c>
      <c r="AL88" s="139">
        <v>473595.17062758631</v>
      </c>
      <c r="AM88" s="139">
        <v>473595.17062758631</v>
      </c>
      <c r="AN88" s="139">
        <v>473595.17062758631</v>
      </c>
      <c r="AO88" s="139">
        <v>473595.17062758631</v>
      </c>
      <c r="AP88" s="139">
        <v>473595.17062758631</v>
      </c>
      <c r="AQ88" s="139">
        <v>473595.17062758631</v>
      </c>
      <c r="AR88" s="139">
        <v>473595.17062758631</v>
      </c>
      <c r="AS88" s="139">
        <v>473595.17062758631</v>
      </c>
      <c r="AT88" s="139">
        <v>473595.17062758631</v>
      </c>
      <c r="AU88" s="139">
        <v>473595.17062758631</v>
      </c>
      <c r="AV88" s="139">
        <v>473595.17062758631</v>
      </c>
      <c r="AW88" s="139">
        <v>473595.17062758631</v>
      </c>
      <c r="AX88" s="43"/>
      <c r="AY88" s="43"/>
      <c r="AZ88" s="43"/>
      <c r="BA88" s="43"/>
      <c r="BB88" s="43"/>
      <c r="BC88" s="43"/>
      <c r="BD88" s="43"/>
    </row>
    <row r="89" spans="1:56" x14ac:dyDescent="0.3">
      <c r="A89" s="172"/>
      <c r="B89" s="4" t="s">
        <v>214</v>
      </c>
      <c r="D89" s="4" t="s">
        <v>88</v>
      </c>
      <c r="E89" s="139">
        <v>0</v>
      </c>
      <c r="F89" s="139">
        <v>1313452.5942664687</v>
      </c>
      <c r="G89" s="139">
        <v>2672076.4549265588</v>
      </c>
      <c r="H89" s="139">
        <v>4112041.1306820512</v>
      </c>
      <c r="I89" s="139">
        <v>5345175.2553595863</v>
      </c>
      <c r="J89" s="139">
        <v>6423868.7849039417</v>
      </c>
      <c r="K89" s="139">
        <v>7416462.6681543682</v>
      </c>
      <c r="L89" s="139">
        <v>8318120.4287332483</v>
      </c>
      <c r="M89" s="139">
        <v>9163930.1461380161</v>
      </c>
      <c r="N89" s="139">
        <v>9460699.3863512333</v>
      </c>
      <c r="O89" s="139">
        <v>9724390.4930146653</v>
      </c>
      <c r="P89" s="139">
        <v>9959979.5988201816</v>
      </c>
      <c r="Q89" s="139">
        <v>10162770.569384659</v>
      </c>
      <c r="R89" s="139">
        <v>10332589.580312779</v>
      </c>
      <c r="S89" s="139">
        <v>10474450.736858541</v>
      </c>
      <c r="T89" s="139">
        <v>10583843.889954345</v>
      </c>
      <c r="U89" s="139">
        <v>10677805.09103632</v>
      </c>
      <c r="V89" s="139">
        <v>10746988.913950399</v>
      </c>
      <c r="W89" s="139">
        <v>10800978.418217406</v>
      </c>
      <c r="X89" s="139">
        <v>10839904.311286371</v>
      </c>
      <c r="Y89" s="139">
        <v>10863773.52497345</v>
      </c>
      <c r="Z89" s="139">
        <v>10881432.665777193</v>
      </c>
      <c r="AA89" s="139">
        <v>10894057.064811245</v>
      </c>
      <c r="AB89" s="139">
        <v>10903799.785344241</v>
      </c>
      <c r="AC89" s="139">
        <v>10907494.224329961</v>
      </c>
      <c r="AD89" s="139">
        <v>10908850.992797045</v>
      </c>
      <c r="AE89" s="139">
        <v>10908850.992797045</v>
      </c>
      <c r="AF89" s="139">
        <v>10908850.992797045</v>
      </c>
      <c r="AG89" s="139">
        <v>10908850.992797045</v>
      </c>
      <c r="AH89" s="139">
        <v>10908850.992797045</v>
      </c>
      <c r="AI89" s="139">
        <v>10908850.992797045</v>
      </c>
      <c r="AJ89" s="139">
        <v>10908850.992797045</v>
      </c>
      <c r="AK89" s="139">
        <v>10908850.992797045</v>
      </c>
      <c r="AL89" s="139">
        <v>10908850.992797045</v>
      </c>
      <c r="AM89" s="139">
        <v>10908850.992797045</v>
      </c>
      <c r="AN89" s="139">
        <v>10908850.992797045</v>
      </c>
      <c r="AO89" s="139">
        <v>10908850.992797045</v>
      </c>
      <c r="AP89" s="139">
        <v>10908850.992797045</v>
      </c>
      <c r="AQ89" s="139">
        <v>10908850.992797045</v>
      </c>
      <c r="AR89" s="139">
        <v>10908850.992797045</v>
      </c>
      <c r="AS89" s="139">
        <v>10908850.992797045</v>
      </c>
      <c r="AT89" s="139">
        <v>10908850.992797045</v>
      </c>
      <c r="AU89" s="139">
        <v>10908850.992797045</v>
      </c>
      <c r="AV89" s="139">
        <v>10908850.992797045</v>
      </c>
      <c r="AW89" s="139">
        <v>10908850.992797045</v>
      </c>
      <c r="AX89" s="43"/>
      <c r="AY89" s="43"/>
      <c r="AZ89" s="43"/>
      <c r="BA89" s="43"/>
      <c r="BB89" s="43"/>
      <c r="BC89" s="43"/>
      <c r="BD89" s="43"/>
    </row>
    <row r="90" spans="1:56" ht="16.5" x14ac:dyDescent="0.3">
      <c r="A90" s="172"/>
      <c r="B90" s="4" t="s">
        <v>331</v>
      </c>
      <c r="D90" s="4" t="s">
        <v>89</v>
      </c>
      <c r="E90" s="140">
        <v>0</v>
      </c>
      <c r="F90" s="140">
        <v>31.550695405263497</v>
      </c>
      <c r="G90" s="140">
        <v>63.101390810531356</v>
      </c>
      <c r="H90" s="140">
        <v>94.591984074432347</v>
      </c>
      <c r="I90" s="140">
        <v>123.17153548672067</v>
      </c>
      <c r="J90" s="140">
        <v>148.42130976770881</v>
      </c>
      <c r="K90" s="140">
        <v>171.11052282837213</v>
      </c>
      <c r="L90" s="140">
        <v>191.76592255110796</v>
      </c>
      <c r="M90" s="140">
        <v>211.66177725459747</v>
      </c>
      <c r="N90" s="140">
        <v>218.4756233644824</v>
      </c>
      <c r="O90" s="140">
        <v>224.55749487887067</v>
      </c>
      <c r="P90" s="140">
        <v>230.00769167041483</v>
      </c>
      <c r="Q90" s="140">
        <v>234.69593829866412</v>
      </c>
      <c r="R90" s="140">
        <v>238.63246513811484</v>
      </c>
      <c r="S90" s="140">
        <v>241.93694723140723</v>
      </c>
      <c r="T90" s="140">
        <v>244.53812831279592</v>
      </c>
      <c r="U90" s="140">
        <v>246.79245642708636</v>
      </c>
      <c r="V90" s="140">
        <v>248.50241888846628</v>
      </c>
      <c r="W90" s="140">
        <v>249.84922062226846</v>
      </c>
      <c r="X90" s="140">
        <v>250.83393213845082</v>
      </c>
      <c r="Y90" s="140">
        <v>251.4612839661668</v>
      </c>
      <c r="Z90" s="140">
        <v>251.94223799204346</v>
      </c>
      <c r="AA90" s="140">
        <v>252.28375796926761</v>
      </c>
      <c r="AB90" s="140">
        <v>252.54873692118557</v>
      </c>
      <c r="AC90" s="140">
        <v>252.64514557581455</v>
      </c>
      <c r="AD90" s="140">
        <v>252.67734283354199</v>
      </c>
      <c r="AE90" s="140">
        <v>252.67734283354199</v>
      </c>
      <c r="AF90" s="140">
        <v>252.67734283354199</v>
      </c>
      <c r="AG90" s="140">
        <v>252.67734283354199</v>
      </c>
      <c r="AH90" s="140">
        <v>252.67734283354199</v>
      </c>
      <c r="AI90" s="140">
        <v>252.67734283354199</v>
      </c>
      <c r="AJ90" s="140">
        <v>252.67734283354199</v>
      </c>
      <c r="AK90" s="140">
        <v>252.67734283354199</v>
      </c>
      <c r="AL90" s="140">
        <v>252.67734283354199</v>
      </c>
      <c r="AM90" s="140">
        <v>252.67734283354199</v>
      </c>
      <c r="AN90" s="140">
        <v>252.67734283354199</v>
      </c>
      <c r="AO90" s="140">
        <v>252.67734283354199</v>
      </c>
      <c r="AP90" s="140">
        <v>252.67734283354199</v>
      </c>
      <c r="AQ90" s="140">
        <v>252.67734283354199</v>
      </c>
      <c r="AR90" s="140">
        <v>252.67734283354199</v>
      </c>
      <c r="AS90" s="140">
        <v>252.67734283354199</v>
      </c>
      <c r="AT90" s="140">
        <v>252.67734283354199</v>
      </c>
      <c r="AU90" s="140">
        <v>252.67734283354199</v>
      </c>
      <c r="AV90" s="140">
        <v>252.67734283354199</v>
      </c>
      <c r="AW90" s="140">
        <v>252.67734283354199</v>
      </c>
      <c r="AX90" s="37"/>
      <c r="AY90" s="37"/>
      <c r="AZ90" s="37"/>
      <c r="BA90" s="37"/>
      <c r="BB90" s="37"/>
      <c r="BC90" s="37"/>
      <c r="BD90" s="37"/>
    </row>
    <row r="91" spans="1:56" ht="16.5" x14ac:dyDescent="0.3">
      <c r="A91" s="172"/>
      <c r="B91" s="4" t="s">
        <v>332</v>
      </c>
      <c r="D91" s="4" t="s">
        <v>42</v>
      </c>
      <c r="E91" s="140">
        <v>0</v>
      </c>
      <c r="F91" s="140">
        <v>4.2712606590186546E-3</v>
      </c>
      <c r="G91" s="140">
        <v>8.5434033543129069E-3</v>
      </c>
      <c r="H91" s="140">
        <v>1.279670461919576E-2</v>
      </c>
      <c r="I91" s="140">
        <v>1.666786929123909E-2</v>
      </c>
      <c r="J91" s="140">
        <v>2.0079461385012751E-2</v>
      </c>
      <c r="K91" s="140">
        <v>2.3149486114342512E-2</v>
      </c>
      <c r="L91" s="140">
        <v>2.5946490788407488E-2</v>
      </c>
      <c r="M91" s="140">
        <v>2.8640123966421158E-2</v>
      </c>
      <c r="N91" s="140">
        <v>2.9562055932741835E-2</v>
      </c>
      <c r="O91" s="140">
        <v>3.0385487593994311E-2</v>
      </c>
      <c r="P91" s="140">
        <v>3.1123370098859304E-2</v>
      </c>
      <c r="Q91" s="140">
        <v>3.1758409346715491E-2</v>
      </c>
      <c r="R91" s="140">
        <v>3.2292295669522277E-2</v>
      </c>
      <c r="S91" s="140">
        <v>3.274095886985659E-2</v>
      </c>
      <c r="T91" s="140">
        <v>3.3094326316316196E-2</v>
      </c>
      <c r="U91" s="140">
        <v>3.3400163708057935E-2</v>
      </c>
      <c r="V91" s="140">
        <v>3.363158896932765E-2</v>
      </c>
      <c r="W91" s="140">
        <v>3.3813461962804624E-2</v>
      </c>
      <c r="X91" s="140">
        <v>3.3946167006850048E-2</v>
      </c>
      <c r="Y91" s="140">
        <v>3.4030658497645853E-2</v>
      </c>
      <c r="Z91" s="140">
        <v>3.4095376185215867E-2</v>
      </c>
      <c r="AA91" s="140">
        <v>3.4141332708268919E-2</v>
      </c>
      <c r="AB91" s="140">
        <v>3.4176965965264844E-2</v>
      </c>
      <c r="AC91" s="140">
        <v>3.418991779253977E-2</v>
      </c>
      <c r="AD91" s="140">
        <v>3.419423101516704E-2</v>
      </c>
      <c r="AE91" s="140">
        <v>3.419423101516704E-2</v>
      </c>
      <c r="AF91" s="140">
        <v>3.419423101516704E-2</v>
      </c>
      <c r="AG91" s="140">
        <v>3.419423101516704E-2</v>
      </c>
      <c r="AH91" s="140">
        <v>3.419423101516704E-2</v>
      </c>
      <c r="AI91" s="140">
        <v>3.419423101516704E-2</v>
      </c>
      <c r="AJ91" s="140">
        <v>3.419423101516704E-2</v>
      </c>
      <c r="AK91" s="140">
        <v>3.419423101516704E-2</v>
      </c>
      <c r="AL91" s="140">
        <v>3.419423101516704E-2</v>
      </c>
      <c r="AM91" s="140">
        <v>3.419423101516704E-2</v>
      </c>
      <c r="AN91" s="140">
        <v>3.419423101516704E-2</v>
      </c>
      <c r="AO91" s="140">
        <v>3.419423101516704E-2</v>
      </c>
      <c r="AP91" s="140">
        <v>3.419423101516704E-2</v>
      </c>
      <c r="AQ91" s="140">
        <v>3.419423101516704E-2</v>
      </c>
      <c r="AR91" s="140">
        <v>3.419423101516704E-2</v>
      </c>
      <c r="AS91" s="140">
        <v>3.419423101516704E-2</v>
      </c>
      <c r="AT91" s="140">
        <v>3.419423101516704E-2</v>
      </c>
      <c r="AU91" s="140">
        <v>3.419423101516704E-2</v>
      </c>
      <c r="AV91" s="140">
        <v>3.419423101516704E-2</v>
      </c>
      <c r="AW91" s="140">
        <v>3.419423101516704E-2</v>
      </c>
      <c r="AX91" s="35"/>
      <c r="AY91" s="35"/>
      <c r="AZ91" s="35"/>
      <c r="BA91" s="35"/>
      <c r="BB91" s="35"/>
      <c r="BC91" s="35"/>
      <c r="BD91" s="35"/>
    </row>
    <row r="92" spans="1:56" ht="16.5" x14ac:dyDescent="0.3">
      <c r="A92" s="172"/>
      <c r="B92" s="4" t="s">
        <v>333</v>
      </c>
      <c r="D92" s="4" t="s">
        <v>42</v>
      </c>
      <c r="E92" s="140">
        <v>0</v>
      </c>
      <c r="F92" s="140">
        <v>8.4190480311131632E-2</v>
      </c>
      <c r="G92" s="140">
        <v>0.16840016660226859</v>
      </c>
      <c r="H92" s="140">
        <v>0.25223388684180637</v>
      </c>
      <c r="I92" s="140">
        <v>0.32853908562742173</v>
      </c>
      <c r="J92" s="140">
        <v>0.39578380849736933</v>
      </c>
      <c r="K92" s="140">
        <v>0.45631710382430324</v>
      </c>
      <c r="L92" s="140">
        <v>0.5115332582591029</v>
      </c>
      <c r="M92" s="140">
        <v>0.56470165325011812</v>
      </c>
      <c r="N92" s="140">
        <v>0.58289385967097762</v>
      </c>
      <c r="O92" s="140">
        <v>0.59914468603928994</v>
      </c>
      <c r="P92" s="140">
        <v>0.61370912374623199</v>
      </c>
      <c r="Q92" s="140">
        <v>0.62624496143902619</v>
      </c>
      <c r="R92" s="140">
        <v>0.63678574957775247</v>
      </c>
      <c r="S92" s="140">
        <v>0.64564544214559949</v>
      </c>
      <c r="T92" s="140">
        <v>0.65262253451593111</v>
      </c>
      <c r="U92" s="140">
        <v>0.65866066445520577</v>
      </c>
      <c r="V92" s="140">
        <v>0.66323174519150796</v>
      </c>
      <c r="W92" s="140">
        <v>0.66682398593696934</v>
      </c>
      <c r="X92" s="140">
        <v>0.66944284948989519</v>
      </c>
      <c r="Y92" s="140">
        <v>0.67110855704476569</v>
      </c>
      <c r="Z92" s="140">
        <v>0.67238421271786564</v>
      </c>
      <c r="AA92" s="140">
        <v>0.6732900273851663</v>
      </c>
      <c r="AB92" s="140">
        <v>0.67399235639821842</v>
      </c>
      <c r="AC92" s="140">
        <v>0.67424762651343229</v>
      </c>
      <c r="AD92" s="140">
        <v>0.67433262764669344</v>
      </c>
      <c r="AE92" s="140">
        <v>0.67433262764669344</v>
      </c>
      <c r="AF92" s="140">
        <v>0.67433262764669344</v>
      </c>
      <c r="AG92" s="140">
        <v>0.67433262764669344</v>
      </c>
      <c r="AH92" s="140">
        <v>0.67433262764669344</v>
      </c>
      <c r="AI92" s="140">
        <v>0.67433262764669344</v>
      </c>
      <c r="AJ92" s="140">
        <v>0.67433262764669344</v>
      </c>
      <c r="AK92" s="140">
        <v>0.67433262764669344</v>
      </c>
      <c r="AL92" s="140">
        <v>0.67433262764669344</v>
      </c>
      <c r="AM92" s="140">
        <v>0.67433262764669344</v>
      </c>
      <c r="AN92" s="140">
        <v>0.67433262764669344</v>
      </c>
      <c r="AO92" s="140">
        <v>0.67433262764669344</v>
      </c>
      <c r="AP92" s="140">
        <v>0.67433262764669344</v>
      </c>
      <c r="AQ92" s="140">
        <v>0.67433262764669344</v>
      </c>
      <c r="AR92" s="140">
        <v>0.67433262764669344</v>
      </c>
      <c r="AS92" s="140">
        <v>0.67433262764669344</v>
      </c>
      <c r="AT92" s="140">
        <v>0.67433262764669344</v>
      </c>
      <c r="AU92" s="140">
        <v>0.67433262764669344</v>
      </c>
      <c r="AV92" s="140">
        <v>0.67433262764669344</v>
      </c>
      <c r="AW92" s="140">
        <v>0.67433262764669344</v>
      </c>
      <c r="AX92" s="35"/>
      <c r="AY92" s="35"/>
      <c r="AZ92" s="35"/>
      <c r="BA92" s="35"/>
      <c r="BB92" s="35"/>
      <c r="BC92" s="35"/>
      <c r="BD92" s="35"/>
    </row>
    <row r="93" spans="1:56" x14ac:dyDescent="0.3">
      <c r="A93" s="172"/>
      <c r="B93" s="4" t="s">
        <v>215</v>
      </c>
      <c r="D93" s="4" t="s">
        <v>90</v>
      </c>
      <c r="E93" s="140">
        <v>0</v>
      </c>
      <c r="F93" s="140">
        <v>0</v>
      </c>
      <c r="G93" s="140">
        <v>0</v>
      </c>
      <c r="H93" s="140">
        <v>0</v>
      </c>
      <c r="I93" s="140">
        <v>0</v>
      </c>
      <c r="J93" s="140">
        <v>0</v>
      </c>
      <c r="K93" s="140">
        <v>0</v>
      </c>
      <c r="L93" s="140">
        <v>0</v>
      </c>
      <c r="M93" s="140">
        <v>0</v>
      </c>
      <c r="N93" s="140">
        <v>0</v>
      </c>
      <c r="O93" s="140">
        <v>0</v>
      </c>
      <c r="P93" s="140">
        <v>0</v>
      </c>
      <c r="Q93" s="140">
        <v>0</v>
      </c>
      <c r="R93" s="140">
        <v>0</v>
      </c>
      <c r="S93" s="140">
        <v>0</v>
      </c>
      <c r="T93" s="140">
        <v>0</v>
      </c>
      <c r="U93" s="140">
        <v>0</v>
      </c>
      <c r="V93" s="140">
        <v>0</v>
      </c>
      <c r="W93" s="140">
        <v>0</v>
      </c>
      <c r="X93" s="140">
        <v>0</v>
      </c>
      <c r="Y93" s="140">
        <v>0</v>
      </c>
      <c r="Z93" s="140">
        <v>0</v>
      </c>
      <c r="AA93" s="140">
        <v>0</v>
      </c>
      <c r="AB93" s="140">
        <v>0</v>
      </c>
      <c r="AC93" s="140">
        <v>0</v>
      </c>
      <c r="AD93" s="140">
        <v>0</v>
      </c>
      <c r="AE93" s="140">
        <v>0</v>
      </c>
      <c r="AF93" s="140">
        <v>0</v>
      </c>
      <c r="AG93" s="140">
        <v>0</v>
      </c>
      <c r="AH93" s="140">
        <v>0</v>
      </c>
      <c r="AI93" s="140">
        <v>0</v>
      </c>
      <c r="AJ93" s="140">
        <v>0</v>
      </c>
      <c r="AK93" s="140">
        <v>0</v>
      </c>
      <c r="AL93" s="140">
        <v>0</v>
      </c>
      <c r="AM93" s="140">
        <v>0</v>
      </c>
      <c r="AN93" s="140">
        <v>0</v>
      </c>
      <c r="AO93" s="140">
        <v>0</v>
      </c>
      <c r="AP93" s="140">
        <v>0</v>
      </c>
      <c r="AQ93" s="140">
        <v>0</v>
      </c>
      <c r="AR93" s="140">
        <v>0</v>
      </c>
      <c r="AS93" s="140">
        <v>0</v>
      </c>
      <c r="AT93" s="140">
        <v>0</v>
      </c>
      <c r="AU93" s="140">
        <v>0</v>
      </c>
      <c r="AV93" s="140">
        <v>0</v>
      </c>
      <c r="AW93" s="140">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s="22" customFormat="1" x14ac:dyDescent="0.3">
      <c r="A97" s="4"/>
      <c r="B97" s="69" t="s">
        <v>154</v>
      </c>
      <c r="C97" s="4"/>
    </row>
    <row r="98" spans="1:3" s="22" customFormat="1" x14ac:dyDescent="0.3">
      <c r="A98" s="4"/>
      <c r="B98" s="4" t="s">
        <v>318</v>
      </c>
      <c r="C98" s="4"/>
    </row>
    <row r="99" spans="1:3" s="22" customFormat="1" x14ac:dyDescent="0.3">
      <c r="A99" s="4"/>
      <c r="B99" s="4" t="s">
        <v>336</v>
      </c>
      <c r="C99" s="4"/>
    </row>
    <row r="100" spans="1:3" s="22" customFormat="1" ht="16.5" x14ac:dyDescent="0.3">
      <c r="A100" s="85">
        <v>2</v>
      </c>
      <c r="B100" s="69" t="s">
        <v>153</v>
      </c>
      <c r="C100" s="4"/>
    </row>
    <row r="105" spans="1:3" s="22" customFormat="1" x14ac:dyDescent="0.3">
      <c r="A105" s="4"/>
      <c r="B105" s="4"/>
      <c r="C105" s="36"/>
    </row>
    <row r="170" spans="2:2" s="22" customFormat="1" x14ac:dyDescent="0.3">
      <c r="B170" s="4" t="s">
        <v>197</v>
      </c>
    </row>
    <row r="171" spans="2:2" s="22" customFormat="1" x14ac:dyDescent="0.3">
      <c r="B171" s="4" t="s">
        <v>196</v>
      </c>
    </row>
    <row r="172" spans="2:2" s="22" customFormat="1" x14ac:dyDescent="0.3">
      <c r="B172" s="4" t="s">
        <v>319</v>
      </c>
    </row>
    <row r="173" spans="2:2" s="22" customFormat="1" x14ac:dyDescent="0.3">
      <c r="B173" s="4" t="s">
        <v>157</v>
      </c>
    </row>
    <row r="174" spans="2:2" s="22" customFormat="1" x14ac:dyDescent="0.3">
      <c r="B174" s="4" t="s">
        <v>158</v>
      </c>
    </row>
    <row r="175" spans="2:2" s="22" customFormat="1" x14ac:dyDescent="0.3">
      <c r="B175" s="4" t="s">
        <v>159</v>
      </c>
    </row>
    <row r="176" spans="2:2" s="22" customFormat="1" x14ac:dyDescent="0.3">
      <c r="B176" s="4" t="s">
        <v>160</v>
      </c>
    </row>
    <row r="177" spans="2:2" s="22" customFormat="1" x14ac:dyDescent="0.3">
      <c r="B177" s="4" t="s">
        <v>161</v>
      </c>
    </row>
    <row r="178" spans="2:2" s="22" customFormat="1" x14ac:dyDescent="0.3">
      <c r="B178" s="4" t="s">
        <v>162</v>
      </c>
    </row>
    <row r="179" spans="2:2" s="22" customFormat="1" x14ac:dyDescent="0.3">
      <c r="B179" s="4" t="s">
        <v>163</v>
      </c>
    </row>
    <row r="180" spans="2:2" s="22" customFormat="1" x14ac:dyDescent="0.3">
      <c r="B180" s="4" t="s">
        <v>164</v>
      </c>
    </row>
    <row r="181" spans="2:2" s="22" customFormat="1" x14ac:dyDescent="0.3">
      <c r="B181" s="4" t="s">
        <v>165</v>
      </c>
    </row>
    <row r="182" spans="2:2" s="22" customFormat="1" x14ac:dyDescent="0.3">
      <c r="B182" s="4" t="s">
        <v>198</v>
      </c>
    </row>
    <row r="183" spans="2:2" s="22" customFormat="1" x14ac:dyDescent="0.3">
      <c r="B183" s="4" t="s">
        <v>166</v>
      </c>
    </row>
    <row r="184" spans="2:2" s="22" customFormat="1" x14ac:dyDescent="0.3">
      <c r="B184" s="4" t="s">
        <v>167</v>
      </c>
    </row>
    <row r="185" spans="2:2" s="22" customFormat="1" x14ac:dyDescent="0.3">
      <c r="B185" s="4" t="s">
        <v>168</v>
      </c>
    </row>
    <row r="186" spans="2:2" s="22" customFormat="1" x14ac:dyDescent="0.3">
      <c r="B186" s="4" t="s">
        <v>169</v>
      </c>
    </row>
    <row r="187" spans="2:2" s="22" customFormat="1" x14ac:dyDescent="0.3">
      <c r="B187" s="4" t="s">
        <v>170</v>
      </c>
    </row>
    <row r="188" spans="2:2" s="22" customFormat="1" x14ac:dyDescent="0.3">
      <c r="B188" s="4" t="s">
        <v>171</v>
      </c>
    </row>
    <row r="189" spans="2:2" s="22" customFormat="1" x14ac:dyDescent="0.3">
      <c r="B189" s="4" t="s">
        <v>172</v>
      </c>
    </row>
    <row r="190" spans="2:2" s="22" customFormat="1" x14ac:dyDescent="0.3">
      <c r="B190" s="4" t="s">
        <v>173</v>
      </c>
    </row>
    <row r="191" spans="2:2" s="22" customFormat="1" x14ac:dyDescent="0.3">
      <c r="B191" s="4" t="s">
        <v>174</v>
      </c>
    </row>
    <row r="192" spans="2:2" s="22" customFormat="1" x14ac:dyDescent="0.3">
      <c r="B192" s="4" t="s">
        <v>199</v>
      </c>
    </row>
    <row r="193" spans="2:2" s="22" customFormat="1" x14ac:dyDescent="0.3">
      <c r="B193" s="4" t="s">
        <v>200</v>
      </c>
    </row>
    <row r="194" spans="2:2" s="22" customFormat="1" x14ac:dyDescent="0.3">
      <c r="B194" s="4" t="s">
        <v>175</v>
      </c>
    </row>
    <row r="195" spans="2:2" s="22" customFormat="1" x14ac:dyDescent="0.3">
      <c r="B195" s="4" t="s">
        <v>176</v>
      </c>
    </row>
    <row r="196" spans="2:2" s="22" customFormat="1" x14ac:dyDescent="0.3">
      <c r="B196" s="4" t="s">
        <v>177</v>
      </c>
    </row>
    <row r="197" spans="2:2" s="22" customFormat="1" x14ac:dyDescent="0.3">
      <c r="B197" s="4" t="s">
        <v>178</v>
      </c>
    </row>
    <row r="198" spans="2:2" s="22" customFormat="1" x14ac:dyDescent="0.3">
      <c r="B198" s="4" t="s">
        <v>179</v>
      </c>
    </row>
    <row r="199" spans="2:2" s="22" customFormat="1" x14ac:dyDescent="0.3">
      <c r="B199" s="4" t="s">
        <v>180</v>
      </c>
    </row>
    <row r="200" spans="2:2" s="22" customFormat="1" x14ac:dyDescent="0.3">
      <c r="B200" s="4" t="s">
        <v>181</v>
      </c>
    </row>
    <row r="201" spans="2:2" s="22" customFormat="1" x14ac:dyDescent="0.3">
      <c r="B201" s="4" t="s">
        <v>182</v>
      </c>
    </row>
    <row r="202" spans="2:2" s="22" customFormat="1" x14ac:dyDescent="0.3">
      <c r="B202" s="4" t="s">
        <v>183</v>
      </c>
    </row>
    <row r="203" spans="2:2" s="22" customFormat="1" x14ac:dyDescent="0.3">
      <c r="B203" s="4" t="s">
        <v>184</v>
      </c>
    </row>
    <row r="204" spans="2:2" s="22" customFormat="1" x14ac:dyDescent="0.3">
      <c r="B204" s="4" t="s">
        <v>185</v>
      </c>
    </row>
    <row r="205" spans="2:2" s="22" customFormat="1" x14ac:dyDescent="0.3">
      <c r="B205" s="4" t="s">
        <v>186</v>
      </c>
    </row>
    <row r="206" spans="2:2" s="22" customFormat="1" x14ac:dyDescent="0.3">
      <c r="B206" s="4" t="s">
        <v>187</v>
      </c>
    </row>
    <row r="207" spans="2:2" s="22" customFormat="1" x14ac:dyDescent="0.3">
      <c r="B207" s="4" t="s">
        <v>188</v>
      </c>
    </row>
    <row r="208" spans="2:2" s="22" customFormat="1" x14ac:dyDescent="0.3">
      <c r="B208" s="4" t="s">
        <v>189</v>
      </c>
    </row>
    <row r="209" spans="2:2" s="22" customFormat="1" x14ac:dyDescent="0.3">
      <c r="B209" s="4" t="s">
        <v>190</v>
      </c>
    </row>
    <row r="210" spans="2:2" s="22" customFormat="1" x14ac:dyDescent="0.3">
      <c r="B210" s="4" t="s">
        <v>191</v>
      </c>
    </row>
    <row r="211" spans="2:2" s="22" customFormat="1" x14ac:dyDescent="0.3">
      <c r="B211" s="4" t="s">
        <v>192</v>
      </c>
    </row>
    <row r="212" spans="2:2" s="22" customFormat="1" x14ac:dyDescent="0.3">
      <c r="B212" s="4" t="s">
        <v>193</v>
      </c>
    </row>
    <row r="213" spans="2:2" s="22" customFormat="1" x14ac:dyDescent="0.3">
      <c r="B213" s="4" t="s">
        <v>194</v>
      </c>
    </row>
    <row r="214" spans="2:2" s="22" customFormat="1" x14ac:dyDescent="0.3">
      <c r="B214" s="4" t="s">
        <v>195</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workbookViewId="0">
      <selection sqref="A1:XFD1048576"/>
    </sheetView>
  </sheetViews>
  <sheetFormatPr defaultRowHeight="15" x14ac:dyDescent="0.25"/>
  <cols>
    <col min="1" max="1" width="5.85546875" customWidth="1"/>
    <col min="2" max="2" width="35.28515625" customWidth="1"/>
    <col min="3" max="3" width="52.7109375" customWidth="1"/>
  </cols>
  <sheetData>
    <row r="1" spans="1:3" ht="18.75" x14ac:dyDescent="0.3">
      <c r="A1" s="1" t="s">
        <v>81</v>
      </c>
    </row>
    <row r="2" spans="1:3" x14ac:dyDescent="0.25">
      <c r="A2" t="s">
        <v>77</v>
      </c>
    </row>
    <row r="4" spans="1:3" ht="15.75" thickBot="1" x14ac:dyDescent="0.3"/>
    <row r="5" spans="1:3" ht="30" customHeight="1" x14ac:dyDescent="0.25">
      <c r="A5" s="184" t="s">
        <v>11</v>
      </c>
      <c r="B5" s="132" t="s">
        <v>160</v>
      </c>
      <c r="C5" s="135" t="s">
        <v>359</v>
      </c>
    </row>
    <row r="6" spans="1:3" x14ac:dyDescent="0.25">
      <c r="A6" s="185"/>
      <c r="B6" s="133" t="s">
        <v>197</v>
      </c>
      <c r="C6" s="136"/>
    </row>
    <row r="7" spans="1:3" x14ac:dyDescent="0.25">
      <c r="A7" s="185"/>
      <c r="B7" s="133" t="s">
        <v>197</v>
      </c>
      <c r="C7" s="136"/>
    </row>
    <row r="8" spans="1:3" x14ac:dyDescent="0.25">
      <c r="A8" s="185"/>
      <c r="B8" s="133" t="s">
        <v>197</v>
      </c>
      <c r="C8" s="136"/>
    </row>
    <row r="9" spans="1:3" x14ac:dyDescent="0.25">
      <c r="A9" s="185"/>
      <c r="B9" s="133" t="s">
        <v>197</v>
      </c>
      <c r="C9" s="136"/>
    </row>
    <row r="10" spans="1:3" ht="15.75" thickBot="1" x14ac:dyDescent="0.3">
      <c r="A10" s="186"/>
      <c r="B10" s="134" t="s">
        <v>196</v>
      </c>
      <c r="C10" s="137"/>
    </row>
    <row r="11" spans="1:3" ht="45" x14ac:dyDescent="0.25">
      <c r="A11" s="187" t="s">
        <v>300</v>
      </c>
      <c r="B11" s="61" t="s">
        <v>199</v>
      </c>
      <c r="C11" s="136" t="s">
        <v>360</v>
      </c>
    </row>
    <row r="12" spans="1:3" x14ac:dyDescent="0.25">
      <c r="A12" s="187"/>
      <c r="B12" s="61" t="s">
        <v>197</v>
      </c>
      <c r="C12" s="136"/>
    </row>
    <row r="13" spans="1:3" x14ac:dyDescent="0.25">
      <c r="A13" s="187"/>
      <c r="B13" s="61" t="s">
        <v>197</v>
      </c>
      <c r="C13" s="136"/>
    </row>
    <row r="14" spans="1:3" x14ac:dyDescent="0.25">
      <c r="A14" s="187"/>
      <c r="B14" s="61" t="s">
        <v>197</v>
      </c>
      <c r="C14" s="136"/>
    </row>
    <row r="15" spans="1:3" x14ac:dyDescent="0.25">
      <c r="A15" s="187"/>
      <c r="B15" s="61" t="s">
        <v>197</v>
      </c>
      <c r="C15" s="136"/>
    </row>
    <row r="16" spans="1:3" ht="15.75" thickBot="1" x14ac:dyDescent="0.3">
      <c r="A16" s="187"/>
      <c r="B16" s="61" t="s">
        <v>197</v>
      </c>
      <c r="C16" s="136"/>
    </row>
    <row r="17" spans="1:3" ht="15" customHeight="1" x14ac:dyDescent="0.25">
      <c r="A17" s="179" t="s">
        <v>307</v>
      </c>
      <c r="B17" s="132" t="s">
        <v>211</v>
      </c>
      <c r="C17" s="135"/>
    </row>
    <row r="18" spans="1:3" x14ac:dyDescent="0.25">
      <c r="A18" s="180"/>
      <c r="B18" s="133" t="s">
        <v>212</v>
      </c>
      <c r="C18" s="136"/>
    </row>
    <row r="19" spans="1:3" ht="60" x14ac:dyDescent="0.25">
      <c r="A19" s="180"/>
      <c r="B19" s="133" t="s">
        <v>213</v>
      </c>
      <c r="C19" s="136" t="s">
        <v>361</v>
      </c>
    </row>
    <row r="20" spans="1:3" ht="60" x14ac:dyDescent="0.25">
      <c r="A20" s="180"/>
      <c r="B20" s="133" t="s">
        <v>214</v>
      </c>
      <c r="C20" s="136" t="s">
        <v>362</v>
      </c>
    </row>
    <row r="21" spans="1:3" ht="60" x14ac:dyDescent="0.25">
      <c r="A21" s="180"/>
      <c r="B21" s="133" t="s">
        <v>331</v>
      </c>
      <c r="C21" s="136" t="s">
        <v>366</v>
      </c>
    </row>
    <row r="22" spans="1:3" ht="60" x14ac:dyDescent="0.25">
      <c r="A22" s="180"/>
      <c r="B22" s="133" t="s">
        <v>332</v>
      </c>
      <c r="C22" s="136" t="s">
        <v>363</v>
      </c>
    </row>
    <row r="23" spans="1:3" ht="60" x14ac:dyDescent="0.25">
      <c r="A23" s="180"/>
      <c r="B23" s="133" t="s">
        <v>333</v>
      </c>
      <c r="C23" s="136" t="s">
        <v>364</v>
      </c>
    </row>
    <row r="24" spans="1:3" ht="60.75" thickBot="1" x14ac:dyDescent="0.3">
      <c r="A24" s="181"/>
      <c r="B24" s="134" t="s">
        <v>215</v>
      </c>
      <c r="C24" s="137" t="s">
        <v>365</v>
      </c>
    </row>
  </sheetData>
  <mergeCells count="3">
    <mergeCell ref="A5:A10"/>
    <mergeCell ref="A17:A24"/>
    <mergeCell ref="A11:A16"/>
  </mergeCells>
  <dataValidations count="3">
    <dataValidation type="list" allowBlank="1" showInputMessage="1" showErrorMessage="1" sqref="B6:B10">
      <formula1>$B$119:$B$165</formula1>
    </dataValidation>
    <dataValidation type="list" allowBlank="1" showInputMessage="1" showErrorMessage="1" sqref="B5">
      <formula1>$B$119:$B$163</formula1>
    </dataValidation>
    <dataValidation type="list" allowBlank="1" showInputMessage="1" showErrorMessage="1" sqref="B11:B16">
      <formula1>$B$169:$B$215</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pane="topRight"/>
      <selection pane="bottomLeft"/>
      <selection pane="bottomRight" activeCell="E13" sqref="E1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349</v>
      </c>
      <c r="C1" s="3" t="s">
        <v>348</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91.417098569507658</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149.7932604302662</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201.04313685933926</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273.74928522030984</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3" t="s">
        <v>11</v>
      </c>
      <c r="B13" s="61" t="s">
        <v>160</v>
      </c>
      <c r="C13" s="60"/>
      <c r="D13" s="61" t="s">
        <v>40</v>
      </c>
      <c r="E13" s="62">
        <f>'Option 1'!E13*1.1</f>
        <v>-2.1479700000000004</v>
      </c>
      <c r="F13" s="62">
        <f>'Option 1'!F13*1.1</f>
        <v>-2.1255299999999999</v>
      </c>
      <c r="G13" s="62">
        <f>'Option 1'!G13*1.1</f>
        <v>-2.1051800000000003</v>
      </c>
      <c r="H13" s="62">
        <f>'Option 1'!H13*1.1</f>
        <v>-2.0815300000000003</v>
      </c>
      <c r="I13" s="62">
        <f>'Option 1'!I13*1.1</f>
        <v>-2.0594200000000003</v>
      </c>
      <c r="J13" s="62">
        <f>'Option 1'!J13*1.1</f>
        <v>-2.03566</v>
      </c>
      <c r="K13" s="62">
        <f>'Option 1'!K13*1.1</f>
        <v>-2.0134400000000001</v>
      </c>
      <c r="L13" s="62">
        <f>'Option 1'!L13*1.1</f>
        <v>-1.9906700000000002</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4"/>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4"/>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4"/>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4"/>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5"/>
      <c r="B18" s="124" t="s">
        <v>196</v>
      </c>
      <c r="C18" s="130"/>
      <c r="D18" s="125" t="s">
        <v>40</v>
      </c>
      <c r="E18" s="59">
        <f>SUM(E13:E17)</f>
        <v>-2.1479700000000004</v>
      </c>
      <c r="F18" s="59">
        <f t="shared" ref="F18:AW18" si="0">SUM(F13:F17)</f>
        <v>-2.1255299999999999</v>
      </c>
      <c r="G18" s="59">
        <f t="shared" si="0"/>
        <v>-2.1051800000000003</v>
      </c>
      <c r="H18" s="59">
        <f t="shared" si="0"/>
        <v>-2.0815300000000003</v>
      </c>
      <c r="I18" s="59">
        <f t="shared" si="0"/>
        <v>-2.0594200000000003</v>
      </c>
      <c r="J18" s="59">
        <f t="shared" si="0"/>
        <v>-2.03566</v>
      </c>
      <c r="K18" s="59">
        <f t="shared" si="0"/>
        <v>-2.0134400000000001</v>
      </c>
      <c r="L18" s="59">
        <f t="shared" si="0"/>
        <v>-1.9906700000000002</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2" t="s">
        <v>300</v>
      </c>
      <c r="B19" s="61" t="s">
        <v>199</v>
      </c>
      <c r="C19" s="8"/>
      <c r="D19" s="9" t="s">
        <v>40</v>
      </c>
      <c r="E19" s="33">
        <f>'Option 1'!E19</f>
        <v>0</v>
      </c>
      <c r="F19" s="33">
        <f>'Option 1'!F19</f>
        <v>0.54314339187281258</v>
      </c>
      <c r="G19" s="33">
        <f>'Option 1'!G19</f>
        <v>1.0850885564461121</v>
      </c>
      <c r="H19" s="33">
        <f>'Option 1'!H19</f>
        <v>1.6394700199307866</v>
      </c>
      <c r="I19" s="33">
        <f>'Option 1'!I19</f>
        <v>2.1409557788937135</v>
      </c>
      <c r="J19" s="33">
        <f>'Option 1'!J19</f>
        <v>2.5839180735549108</v>
      </c>
      <c r="K19" s="33">
        <f>'Option 1'!K19</f>
        <v>2.9821446121699262</v>
      </c>
      <c r="L19" s="33">
        <f>'Option 1'!L19</f>
        <v>3.3461108812367213</v>
      </c>
      <c r="M19" s="33">
        <f>'Option 1'!M19</f>
        <v>3.6949325771251784</v>
      </c>
      <c r="N19" s="33">
        <f>'Option 1'!N19</f>
        <v>3.814750596773977</v>
      </c>
      <c r="O19" s="33">
        <f>'Option 1'!O19</f>
        <v>3.9217651029165408</v>
      </c>
      <c r="P19" s="33">
        <f>'Option 1'!P19</f>
        <v>4.0178654726953482</v>
      </c>
      <c r="Q19" s="33">
        <f>'Option 1'!Q19</f>
        <v>4.1007586405989374</v>
      </c>
      <c r="R19" s="33">
        <f>'Option 1'!R19</f>
        <v>4.1703386732486853</v>
      </c>
      <c r="S19" s="33">
        <f>'Option 1'!S19</f>
        <v>4.2287619140355046</v>
      </c>
      <c r="T19" s="33">
        <f>'Option 1'!T19</f>
        <v>4.2747271128480504</v>
      </c>
      <c r="U19" s="33">
        <f>'Option 1'!U19</f>
        <v>4.3145408469795701</v>
      </c>
      <c r="V19" s="33">
        <f>'Option 1'!V19</f>
        <v>4.3447738150875432</v>
      </c>
      <c r="W19" s="33">
        <f>'Option 1'!W19</f>
        <v>4.3685718902117969</v>
      </c>
      <c r="X19" s="33">
        <f>'Option 1'!X19</f>
        <v>4.3859837437364462</v>
      </c>
      <c r="Y19" s="33">
        <f>'Option 1'!Y19</f>
        <v>4.3970446496322433</v>
      </c>
      <c r="Z19" s="33">
        <f>'Option 1'!Z19</f>
        <v>4.4054482377581641</v>
      </c>
      <c r="AA19" s="33">
        <f>'Option 1'!AA19</f>
        <v>4.411411832975312</v>
      </c>
      <c r="AB19" s="33">
        <f>'Option 1'!AB19</f>
        <v>4.4160378963606028</v>
      </c>
      <c r="AC19" s="33">
        <f>'Option 1'!AC19</f>
        <v>4.417731152341589</v>
      </c>
      <c r="AD19" s="33">
        <f>'Option 1'!AD19</f>
        <v>4.4183095614320216</v>
      </c>
      <c r="AE19" s="33">
        <f>'Option 1'!AE19</f>
        <v>4.4183095614320216</v>
      </c>
      <c r="AF19" s="33">
        <f>'Option 1'!AF19</f>
        <v>4.4183095614320216</v>
      </c>
      <c r="AG19" s="33">
        <f>'Option 1'!AG19</f>
        <v>4.4183095614320216</v>
      </c>
      <c r="AH19" s="33">
        <f>'Option 1'!AH19</f>
        <v>4.4183095614320216</v>
      </c>
      <c r="AI19" s="33">
        <f>'Option 1'!AI19</f>
        <v>4.4183095614320216</v>
      </c>
      <c r="AJ19" s="33">
        <f>'Option 1'!AJ19</f>
        <v>4.4183095614320216</v>
      </c>
      <c r="AK19" s="33">
        <f>'Option 1'!AK19</f>
        <v>4.4183095614320216</v>
      </c>
      <c r="AL19" s="33">
        <f>'Option 1'!AL19</f>
        <v>4.4183095614320216</v>
      </c>
      <c r="AM19" s="33">
        <f>'Option 1'!AM19</f>
        <v>4.4183095614320216</v>
      </c>
      <c r="AN19" s="33">
        <f>'Option 1'!AN19</f>
        <v>4.4183095614320216</v>
      </c>
      <c r="AO19" s="33">
        <f>'Option 1'!AO19</f>
        <v>4.4183095614320216</v>
      </c>
      <c r="AP19" s="33">
        <f>'Option 1'!AP19</f>
        <v>4.4183095614320216</v>
      </c>
      <c r="AQ19" s="33">
        <f>'Option 1'!AQ19</f>
        <v>4.4183095614320216</v>
      </c>
      <c r="AR19" s="33">
        <f>'Option 1'!AR19</f>
        <v>4.4183095614320216</v>
      </c>
      <c r="AS19" s="33">
        <f>'Option 1'!AS19</f>
        <v>4.4183095614320216</v>
      </c>
      <c r="AT19" s="33">
        <f>'Option 1'!AT19</f>
        <v>4.4183095614320216</v>
      </c>
      <c r="AU19" s="33">
        <f>'Option 1'!AU19</f>
        <v>4.4183095614320216</v>
      </c>
      <c r="AV19" s="33">
        <f>'Option 1'!AV19</f>
        <v>4.4183095614320216</v>
      </c>
      <c r="AW19" s="33">
        <f>'Option 1'!AW19</f>
        <v>4.4183095614320216</v>
      </c>
      <c r="AX19" s="33"/>
      <c r="AY19" s="33"/>
      <c r="AZ19" s="33"/>
      <c r="BA19" s="33"/>
      <c r="BB19" s="33"/>
      <c r="BC19" s="33"/>
      <c r="BD19" s="33"/>
    </row>
    <row r="20" spans="1:56" x14ac:dyDescent="0.3">
      <c r="A20" s="182"/>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2"/>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2"/>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2"/>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2"/>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3"/>
      <c r="B25" s="61" t="s">
        <v>320</v>
      </c>
      <c r="C25" s="8"/>
      <c r="D25" s="9" t="s">
        <v>40</v>
      </c>
      <c r="E25" s="67">
        <f>SUM(E19:E24)</f>
        <v>0</v>
      </c>
      <c r="F25" s="67">
        <f t="shared" ref="F25:BD25" si="1">SUM(F19:F24)</f>
        <v>0.54314339187281258</v>
      </c>
      <c r="G25" s="67">
        <f t="shared" si="1"/>
        <v>1.0850885564461121</v>
      </c>
      <c r="H25" s="67">
        <f t="shared" si="1"/>
        <v>1.6394700199307866</v>
      </c>
      <c r="I25" s="67">
        <f t="shared" si="1"/>
        <v>2.1409557788937135</v>
      </c>
      <c r="J25" s="67">
        <f t="shared" si="1"/>
        <v>2.5839180735549108</v>
      </c>
      <c r="K25" s="67">
        <f t="shared" si="1"/>
        <v>2.9821446121699262</v>
      </c>
      <c r="L25" s="67">
        <f t="shared" si="1"/>
        <v>3.3461108812367213</v>
      </c>
      <c r="M25" s="67">
        <f t="shared" si="1"/>
        <v>3.6949325771251784</v>
      </c>
      <c r="N25" s="67">
        <f t="shared" si="1"/>
        <v>3.814750596773977</v>
      </c>
      <c r="O25" s="67">
        <f t="shared" si="1"/>
        <v>3.9217651029165408</v>
      </c>
      <c r="P25" s="67">
        <f t="shared" si="1"/>
        <v>4.0178654726953482</v>
      </c>
      <c r="Q25" s="67">
        <f t="shared" si="1"/>
        <v>4.1007586405989374</v>
      </c>
      <c r="R25" s="67">
        <f t="shared" si="1"/>
        <v>4.1703386732486853</v>
      </c>
      <c r="S25" s="67">
        <f t="shared" si="1"/>
        <v>4.2287619140355046</v>
      </c>
      <c r="T25" s="67">
        <f t="shared" si="1"/>
        <v>4.2747271128480504</v>
      </c>
      <c r="U25" s="67">
        <f t="shared" si="1"/>
        <v>4.3145408469795701</v>
      </c>
      <c r="V25" s="67">
        <f t="shared" si="1"/>
        <v>4.3447738150875432</v>
      </c>
      <c r="W25" s="67">
        <f t="shared" si="1"/>
        <v>4.3685718902117969</v>
      </c>
      <c r="X25" s="67">
        <f t="shared" si="1"/>
        <v>4.3859837437364462</v>
      </c>
      <c r="Y25" s="67">
        <f t="shared" si="1"/>
        <v>4.3970446496322433</v>
      </c>
      <c r="Z25" s="67">
        <f t="shared" si="1"/>
        <v>4.4054482377581641</v>
      </c>
      <c r="AA25" s="67">
        <f t="shared" si="1"/>
        <v>4.411411832975312</v>
      </c>
      <c r="AB25" s="67">
        <f t="shared" si="1"/>
        <v>4.4160378963606028</v>
      </c>
      <c r="AC25" s="67">
        <f t="shared" si="1"/>
        <v>4.417731152341589</v>
      </c>
      <c r="AD25" s="67">
        <f t="shared" si="1"/>
        <v>4.4183095614320216</v>
      </c>
      <c r="AE25" s="67">
        <f t="shared" si="1"/>
        <v>4.4183095614320216</v>
      </c>
      <c r="AF25" s="67">
        <f t="shared" si="1"/>
        <v>4.4183095614320216</v>
      </c>
      <c r="AG25" s="67">
        <f t="shared" si="1"/>
        <v>4.4183095614320216</v>
      </c>
      <c r="AH25" s="67">
        <f t="shared" si="1"/>
        <v>4.4183095614320216</v>
      </c>
      <c r="AI25" s="67">
        <f t="shared" si="1"/>
        <v>4.4183095614320216</v>
      </c>
      <c r="AJ25" s="67">
        <f t="shared" si="1"/>
        <v>4.4183095614320216</v>
      </c>
      <c r="AK25" s="67">
        <f t="shared" si="1"/>
        <v>4.4183095614320216</v>
      </c>
      <c r="AL25" s="67">
        <f t="shared" si="1"/>
        <v>4.4183095614320216</v>
      </c>
      <c r="AM25" s="67">
        <f t="shared" si="1"/>
        <v>4.4183095614320216</v>
      </c>
      <c r="AN25" s="67">
        <f t="shared" si="1"/>
        <v>4.4183095614320216</v>
      </c>
      <c r="AO25" s="67">
        <f t="shared" si="1"/>
        <v>4.4183095614320216</v>
      </c>
      <c r="AP25" s="67">
        <f t="shared" si="1"/>
        <v>4.4183095614320216</v>
      </c>
      <c r="AQ25" s="67">
        <f t="shared" si="1"/>
        <v>4.4183095614320216</v>
      </c>
      <c r="AR25" s="67">
        <f t="shared" si="1"/>
        <v>4.4183095614320216</v>
      </c>
      <c r="AS25" s="67">
        <f t="shared" si="1"/>
        <v>4.4183095614320216</v>
      </c>
      <c r="AT25" s="67">
        <f t="shared" si="1"/>
        <v>4.4183095614320216</v>
      </c>
      <c r="AU25" s="67">
        <f t="shared" si="1"/>
        <v>4.4183095614320216</v>
      </c>
      <c r="AV25" s="67">
        <f t="shared" si="1"/>
        <v>4.4183095614320216</v>
      </c>
      <c r="AW25" s="67">
        <f t="shared" si="1"/>
        <v>4.4183095614320216</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-2.1479700000000004</v>
      </c>
      <c r="F26" s="59">
        <f t="shared" ref="F26:BD26" si="2">F18+F25</f>
        <v>-1.5823866081271873</v>
      </c>
      <c r="G26" s="59">
        <f t="shared" si="2"/>
        <v>-1.0200914435538881</v>
      </c>
      <c r="H26" s="59">
        <f t="shared" si="2"/>
        <v>-0.44205998006921376</v>
      </c>
      <c r="I26" s="59">
        <f t="shared" si="2"/>
        <v>8.1535778893713218E-2</v>
      </c>
      <c r="J26" s="59">
        <f t="shared" si="2"/>
        <v>0.54825807355491074</v>
      </c>
      <c r="K26" s="59">
        <f t="shared" si="2"/>
        <v>0.96870461216992609</v>
      </c>
      <c r="L26" s="59">
        <f t="shared" si="2"/>
        <v>1.3554408812367211</v>
      </c>
      <c r="M26" s="59">
        <f t="shared" si="2"/>
        <v>3.6949325771251784</v>
      </c>
      <c r="N26" s="59">
        <f t="shared" si="2"/>
        <v>3.814750596773977</v>
      </c>
      <c r="O26" s="59">
        <f t="shared" si="2"/>
        <v>3.9217651029165408</v>
      </c>
      <c r="P26" s="59">
        <f t="shared" si="2"/>
        <v>4.0178654726953482</v>
      </c>
      <c r="Q26" s="59">
        <f t="shared" si="2"/>
        <v>4.1007586405989374</v>
      </c>
      <c r="R26" s="59">
        <f t="shared" si="2"/>
        <v>4.1703386732486853</v>
      </c>
      <c r="S26" s="59">
        <f t="shared" si="2"/>
        <v>4.2287619140355046</v>
      </c>
      <c r="T26" s="59">
        <f t="shared" si="2"/>
        <v>4.2747271128480504</v>
      </c>
      <c r="U26" s="59">
        <f t="shared" si="2"/>
        <v>4.3145408469795701</v>
      </c>
      <c r="V26" s="59">
        <f t="shared" si="2"/>
        <v>4.3447738150875432</v>
      </c>
      <c r="W26" s="59">
        <f t="shared" si="2"/>
        <v>4.3685718902117969</v>
      </c>
      <c r="X26" s="59">
        <f t="shared" si="2"/>
        <v>4.3859837437364462</v>
      </c>
      <c r="Y26" s="59">
        <f t="shared" si="2"/>
        <v>4.3970446496322433</v>
      </c>
      <c r="Z26" s="59">
        <f t="shared" si="2"/>
        <v>4.4054482377581641</v>
      </c>
      <c r="AA26" s="59">
        <f t="shared" si="2"/>
        <v>4.411411832975312</v>
      </c>
      <c r="AB26" s="59">
        <f t="shared" si="2"/>
        <v>4.4160378963606028</v>
      </c>
      <c r="AC26" s="59">
        <f t="shared" si="2"/>
        <v>4.417731152341589</v>
      </c>
      <c r="AD26" s="59">
        <f t="shared" si="2"/>
        <v>4.4183095614320216</v>
      </c>
      <c r="AE26" s="59">
        <f t="shared" si="2"/>
        <v>4.4183095614320216</v>
      </c>
      <c r="AF26" s="59">
        <f t="shared" si="2"/>
        <v>4.4183095614320216</v>
      </c>
      <c r="AG26" s="59">
        <f t="shared" si="2"/>
        <v>4.4183095614320216</v>
      </c>
      <c r="AH26" s="59">
        <f t="shared" si="2"/>
        <v>4.4183095614320216</v>
      </c>
      <c r="AI26" s="59">
        <f t="shared" si="2"/>
        <v>4.4183095614320216</v>
      </c>
      <c r="AJ26" s="59">
        <f t="shared" si="2"/>
        <v>4.4183095614320216</v>
      </c>
      <c r="AK26" s="59">
        <f t="shared" si="2"/>
        <v>4.4183095614320216</v>
      </c>
      <c r="AL26" s="59">
        <f t="shared" si="2"/>
        <v>4.4183095614320216</v>
      </c>
      <c r="AM26" s="59">
        <f t="shared" si="2"/>
        <v>4.4183095614320216</v>
      </c>
      <c r="AN26" s="59">
        <f t="shared" si="2"/>
        <v>4.4183095614320216</v>
      </c>
      <c r="AO26" s="59">
        <f t="shared" si="2"/>
        <v>4.4183095614320216</v>
      </c>
      <c r="AP26" s="59">
        <f t="shared" si="2"/>
        <v>4.4183095614320216</v>
      </c>
      <c r="AQ26" s="59">
        <f t="shared" si="2"/>
        <v>4.4183095614320216</v>
      </c>
      <c r="AR26" s="59">
        <f t="shared" si="2"/>
        <v>4.4183095614320216</v>
      </c>
      <c r="AS26" s="59">
        <f t="shared" si="2"/>
        <v>4.4183095614320216</v>
      </c>
      <c r="AT26" s="59">
        <f t="shared" si="2"/>
        <v>4.4183095614320216</v>
      </c>
      <c r="AU26" s="59">
        <f t="shared" si="2"/>
        <v>4.4183095614320216</v>
      </c>
      <c r="AV26" s="59">
        <f t="shared" si="2"/>
        <v>4.4183095614320216</v>
      </c>
      <c r="AW26" s="59">
        <f t="shared" si="2"/>
        <v>4.4183095614320216</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-1.7183760000000003</v>
      </c>
      <c r="F28" s="34">
        <f t="shared" ref="F28:AW28" si="4">F26*F27</f>
        <v>-1.2659092865017501</v>
      </c>
      <c r="G28" s="34">
        <f t="shared" si="4"/>
        <v>-0.8160731548431106</v>
      </c>
      <c r="H28" s="34">
        <f t="shared" si="4"/>
        <v>-0.35364798405537101</v>
      </c>
      <c r="I28" s="34">
        <f t="shared" si="4"/>
        <v>6.5228623114970574E-2</v>
      </c>
      <c r="J28" s="34">
        <f t="shared" si="4"/>
        <v>0.43860645884392863</v>
      </c>
      <c r="K28" s="34">
        <f t="shared" si="4"/>
        <v>0.77496368973594087</v>
      </c>
      <c r="L28" s="34">
        <f t="shared" si="4"/>
        <v>1.0843527049893769</v>
      </c>
      <c r="M28" s="34">
        <f t="shared" si="4"/>
        <v>2.9559460617001427</v>
      </c>
      <c r="N28" s="34">
        <f t="shared" si="4"/>
        <v>3.0518004774191816</v>
      </c>
      <c r="O28" s="34">
        <f t="shared" si="4"/>
        <v>3.137412082333233</v>
      </c>
      <c r="P28" s="34">
        <f t="shared" si="4"/>
        <v>3.2142923781562787</v>
      </c>
      <c r="Q28" s="34">
        <f t="shared" si="4"/>
        <v>3.2806069124791502</v>
      </c>
      <c r="R28" s="34">
        <f t="shared" si="4"/>
        <v>3.3362709385989486</v>
      </c>
      <c r="S28" s="34">
        <f t="shared" si="4"/>
        <v>3.3830095312284039</v>
      </c>
      <c r="T28" s="34">
        <f t="shared" si="4"/>
        <v>3.4197816902784406</v>
      </c>
      <c r="U28" s="34">
        <f t="shared" si="4"/>
        <v>3.4516326775836563</v>
      </c>
      <c r="V28" s="34">
        <f t="shared" si="4"/>
        <v>3.4758190520700349</v>
      </c>
      <c r="W28" s="34">
        <f t="shared" si="4"/>
        <v>3.4948575121694376</v>
      </c>
      <c r="X28" s="34">
        <f t="shared" si="4"/>
        <v>3.508786994989157</v>
      </c>
      <c r="Y28" s="34">
        <f t="shared" si="4"/>
        <v>3.5176357197057948</v>
      </c>
      <c r="Z28" s="34">
        <f t="shared" si="4"/>
        <v>3.5243585902065315</v>
      </c>
      <c r="AA28" s="34">
        <f t="shared" si="4"/>
        <v>3.5291294663802497</v>
      </c>
      <c r="AB28" s="34">
        <f t="shared" si="4"/>
        <v>3.5328303170884823</v>
      </c>
      <c r="AC28" s="34">
        <f t="shared" si="4"/>
        <v>3.5341849218732713</v>
      </c>
      <c r="AD28" s="34">
        <f t="shared" si="4"/>
        <v>3.5346476491456174</v>
      </c>
      <c r="AE28" s="34">
        <f t="shared" si="4"/>
        <v>3.5346476491456174</v>
      </c>
      <c r="AF28" s="34">
        <f t="shared" si="4"/>
        <v>3.5346476491456174</v>
      </c>
      <c r="AG28" s="34">
        <f t="shared" si="4"/>
        <v>3.5346476491456174</v>
      </c>
      <c r="AH28" s="34">
        <f t="shared" si="4"/>
        <v>3.5346476491456174</v>
      </c>
      <c r="AI28" s="34">
        <f t="shared" si="4"/>
        <v>3.5346476491456174</v>
      </c>
      <c r="AJ28" s="34">
        <f t="shared" si="4"/>
        <v>3.5346476491456174</v>
      </c>
      <c r="AK28" s="34">
        <f t="shared" si="4"/>
        <v>3.5346476491456174</v>
      </c>
      <c r="AL28" s="34">
        <f t="shared" si="4"/>
        <v>3.5346476491456174</v>
      </c>
      <c r="AM28" s="34">
        <f t="shared" si="4"/>
        <v>3.5346476491456174</v>
      </c>
      <c r="AN28" s="34">
        <f t="shared" si="4"/>
        <v>3.5346476491456174</v>
      </c>
      <c r="AO28" s="34">
        <f t="shared" si="4"/>
        <v>3.5346476491456174</v>
      </c>
      <c r="AP28" s="34">
        <f t="shared" si="4"/>
        <v>3.5346476491456174</v>
      </c>
      <c r="AQ28" s="34">
        <f t="shared" si="4"/>
        <v>3.5346476491456174</v>
      </c>
      <c r="AR28" s="34">
        <f t="shared" si="4"/>
        <v>3.5346476491456174</v>
      </c>
      <c r="AS28" s="34">
        <f t="shared" si="4"/>
        <v>3.5346476491456174</v>
      </c>
      <c r="AT28" s="34">
        <f t="shared" si="4"/>
        <v>3.5346476491456174</v>
      </c>
      <c r="AU28" s="34">
        <f t="shared" si="4"/>
        <v>3.5346476491456174</v>
      </c>
      <c r="AV28" s="34">
        <f t="shared" si="4"/>
        <v>3.5346476491456174</v>
      </c>
      <c r="AW28" s="34">
        <f t="shared" si="4"/>
        <v>3.5346476491456174</v>
      </c>
      <c r="AX28" s="34"/>
      <c r="AY28" s="34"/>
      <c r="AZ28" s="34"/>
      <c r="BA28" s="34"/>
      <c r="BB28" s="34"/>
      <c r="BC28" s="34"/>
      <c r="BD28" s="34"/>
    </row>
    <row r="29" spans="1:56" x14ac:dyDescent="0.3">
      <c r="A29" s="115"/>
      <c r="B29" s="9" t="s">
        <v>92</v>
      </c>
      <c r="C29" s="11" t="s">
        <v>44</v>
      </c>
      <c r="D29" s="9" t="s">
        <v>40</v>
      </c>
      <c r="E29" s="34">
        <f>E26-E28</f>
        <v>-0.42959400000000003</v>
      </c>
      <c r="F29" s="34">
        <f t="shared" ref="F29:AW29" si="5">F26-F28</f>
        <v>-0.31647732162543729</v>
      </c>
      <c r="G29" s="34">
        <f t="shared" si="5"/>
        <v>-0.20401828871077754</v>
      </c>
      <c r="H29" s="34">
        <f t="shared" si="5"/>
        <v>-8.8411996013842753E-2</v>
      </c>
      <c r="I29" s="34">
        <f t="shared" si="5"/>
        <v>1.6307155778742644E-2</v>
      </c>
      <c r="J29" s="34">
        <f t="shared" si="5"/>
        <v>0.10965161471098211</v>
      </c>
      <c r="K29" s="34">
        <f t="shared" si="5"/>
        <v>0.19374092243398522</v>
      </c>
      <c r="L29" s="34">
        <f t="shared" si="5"/>
        <v>0.27108817624734427</v>
      </c>
      <c r="M29" s="34">
        <f t="shared" si="5"/>
        <v>0.73898651542503568</v>
      </c>
      <c r="N29" s="34">
        <f t="shared" si="5"/>
        <v>0.7629501193547954</v>
      </c>
      <c r="O29" s="34">
        <f t="shared" si="5"/>
        <v>0.7843530205833078</v>
      </c>
      <c r="P29" s="34">
        <f t="shared" si="5"/>
        <v>0.80357309453906955</v>
      </c>
      <c r="Q29" s="34">
        <f t="shared" si="5"/>
        <v>0.8201517281197872</v>
      </c>
      <c r="R29" s="34">
        <f t="shared" si="5"/>
        <v>0.83406773464973671</v>
      </c>
      <c r="S29" s="34">
        <f t="shared" si="5"/>
        <v>0.84575238280710074</v>
      </c>
      <c r="T29" s="34">
        <f t="shared" si="5"/>
        <v>0.85494542256960981</v>
      </c>
      <c r="U29" s="34">
        <f t="shared" si="5"/>
        <v>0.86290816939591375</v>
      </c>
      <c r="V29" s="34">
        <f t="shared" si="5"/>
        <v>0.86895476301750829</v>
      </c>
      <c r="W29" s="34">
        <f t="shared" si="5"/>
        <v>0.8737143780423593</v>
      </c>
      <c r="X29" s="34">
        <f t="shared" si="5"/>
        <v>0.87719674874728915</v>
      </c>
      <c r="Y29" s="34">
        <f t="shared" si="5"/>
        <v>0.87940892992644848</v>
      </c>
      <c r="Z29" s="34">
        <f t="shared" si="5"/>
        <v>0.88108964755163255</v>
      </c>
      <c r="AA29" s="34">
        <f t="shared" si="5"/>
        <v>0.88228236659506232</v>
      </c>
      <c r="AB29" s="34">
        <f t="shared" si="5"/>
        <v>0.88320757927212057</v>
      </c>
      <c r="AC29" s="34">
        <f t="shared" si="5"/>
        <v>0.88354623046831771</v>
      </c>
      <c r="AD29" s="34">
        <f t="shared" si="5"/>
        <v>0.88366191228640423</v>
      </c>
      <c r="AE29" s="34">
        <f t="shared" si="5"/>
        <v>0.88366191228640423</v>
      </c>
      <c r="AF29" s="34">
        <f t="shared" si="5"/>
        <v>0.88366191228640423</v>
      </c>
      <c r="AG29" s="34">
        <f t="shared" si="5"/>
        <v>0.88366191228640423</v>
      </c>
      <c r="AH29" s="34">
        <f t="shared" si="5"/>
        <v>0.88366191228640423</v>
      </c>
      <c r="AI29" s="34">
        <f t="shared" si="5"/>
        <v>0.88366191228640423</v>
      </c>
      <c r="AJ29" s="34">
        <f t="shared" si="5"/>
        <v>0.88366191228640423</v>
      </c>
      <c r="AK29" s="34">
        <f t="shared" si="5"/>
        <v>0.88366191228640423</v>
      </c>
      <c r="AL29" s="34">
        <f t="shared" si="5"/>
        <v>0.88366191228640423</v>
      </c>
      <c r="AM29" s="34">
        <f t="shared" si="5"/>
        <v>0.88366191228640423</v>
      </c>
      <c r="AN29" s="34">
        <f t="shared" si="5"/>
        <v>0.88366191228640423</v>
      </c>
      <c r="AO29" s="34">
        <f t="shared" si="5"/>
        <v>0.88366191228640423</v>
      </c>
      <c r="AP29" s="34">
        <f t="shared" si="5"/>
        <v>0.88366191228640423</v>
      </c>
      <c r="AQ29" s="34">
        <f t="shared" si="5"/>
        <v>0.88366191228640423</v>
      </c>
      <c r="AR29" s="34">
        <f t="shared" si="5"/>
        <v>0.88366191228640423</v>
      </c>
      <c r="AS29" s="34">
        <f t="shared" si="5"/>
        <v>0.88366191228640423</v>
      </c>
      <c r="AT29" s="34">
        <f t="shared" si="5"/>
        <v>0.88366191228640423</v>
      </c>
      <c r="AU29" s="34">
        <f t="shared" si="5"/>
        <v>0.88366191228640423</v>
      </c>
      <c r="AV29" s="34">
        <f t="shared" si="5"/>
        <v>0.88366191228640423</v>
      </c>
      <c r="AW29" s="34">
        <f t="shared" si="5"/>
        <v>0.88366191228640423</v>
      </c>
      <c r="AX29" s="34"/>
      <c r="AY29" s="34"/>
      <c r="AZ29" s="34"/>
      <c r="BA29" s="34"/>
      <c r="BB29" s="34"/>
      <c r="BC29" s="34"/>
      <c r="BD29" s="34"/>
    </row>
    <row r="30" spans="1:56" ht="16.5" hidden="1" customHeight="1" outlineLevel="1" x14ac:dyDescent="0.35">
      <c r="A30" s="115"/>
      <c r="B30" s="9" t="s">
        <v>1</v>
      </c>
      <c r="C30" s="11" t="s">
        <v>53</v>
      </c>
      <c r="D30" s="9" t="s">
        <v>40</v>
      </c>
      <c r="F30" s="34">
        <f>$E$28/'Fixed data'!$C$7</f>
        <v>-3.8186133333333344E-2</v>
      </c>
      <c r="G30" s="34">
        <f>$E$28/'Fixed data'!$C$7</f>
        <v>-3.8186133333333344E-2</v>
      </c>
      <c r="H30" s="34">
        <f>$E$28/'Fixed data'!$C$7</f>
        <v>-3.8186133333333344E-2</v>
      </c>
      <c r="I30" s="34">
        <f>$E$28/'Fixed data'!$C$7</f>
        <v>-3.8186133333333344E-2</v>
      </c>
      <c r="J30" s="34">
        <f>$E$28/'Fixed data'!$C$7</f>
        <v>-3.8186133333333344E-2</v>
      </c>
      <c r="K30" s="34">
        <f>$E$28/'Fixed data'!$C$7</f>
        <v>-3.8186133333333344E-2</v>
      </c>
      <c r="L30" s="34">
        <f>$E$28/'Fixed data'!$C$7</f>
        <v>-3.8186133333333344E-2</v>
      </c>
      <c r="M30" s="34">
        <f>$E$28/'Fixed data'!$C$7</f>
        <v>-3.8186133333333344E-2</v>
      </c>
      <c r="N30" s="34">
        <f>$E$28/'Fixed data'!$C$7</f>
        <v>-3.8186133333333344E-2</v>
      </c>
      <c r="O30" s="34">
        <f>$E$28/'Fixed data'!$C$7</f>
        <v>-3.8186133333333344E-2</v>
      </c>
      <c r="P30" s="34">
        <f>$E$28/'Fixed data'!$C$7</f>
        <v>-3.8186133333333344E-2</v>
      </c>
      <c r="Q30" s="34">
        <f>$E$28/'Fixed data'!$C$7</f>
        <v>-3.8186133333333344E-2</v>
      </c>
      <c r="R30" s="34">
        <f>$E$28/'Fixed data'!$C$7</f>
        <v>-3.8186133333333344E-2</v>
      </c>
      <c r="S30" s="34">
        <f>$E$28/'Fixed data'!$C$7</f>
        <v>-3.8186133333333344E-2</v>
      </c>
      <c r="T30" s="34">
        <f>$E$28/'Fixed data'!$C$7</f>
        <v>-3.8186133333333344E-2</v>
      </c>
      <c r="U30" s="34">
        <f>$E$28/'Fixed data'!$C$7</f>
        <v>-3.8186133333333344E-2</v>
      </c>
      <c r="V30" s="34">
        <f>$E$28/'Fixed data'!$C$7</f>
        <v>-3.8186133333333344E-2</v>
      </c>
      <c r="W30" s="34">
        <f>$E$28/'Fixed data'!$C$7</f>
        <v>-3.8186133333333344E-2</v>
      </c>
      <c r="X30" s="34">
        <f>$E$28/'Fixed data'!$C$7</f>
        <v>-3.8186133333333344E-2</v>
      </c>
      <c r="Y30" s="34">
        <f>$E$28/'Fixed data'!$C$7</f>
        <v>-3.8186133333333344E-2</v>
      </c>
      <c r="Z30" s="34">
        <f>$E$28/'Fixed data'!$C$7</f>
        <v>-3.8186133333333344E-2</v>
      </c>
      <c r="AA30" s="34">
        <f>$E$28/'Fixed data'!$C$7</f>
        <v>-3.8186133333333344E-2</v>
      </c>
      <c r="AB30" s="34">
        <f>$E$28/'Fixed data'!$C$7</f>
        <v>-3.8186133333333344E-2</v>
      </c>
      <c r="AC30" s="34">
        <f>$E$28/'Fixed data'!$C$7</f>
        <v>-3.8186133333333344E-2</v>
      </c>
      <c r="AD30" s="34">
        <f>$E$28/'Fixed data'!$C$7</f>
        <v>-3.8186133333333344E-2</v>
      </c>
      <c r="AE30" s="34">
        <f>$E$28/'Fixed data'!$C$7</f>
        <v>-3.8186133333333344E-2</v>
      </c>
      <c r="AF30" s="34">
        <f>$E$28/'Fixed data'!$C$7</f>
        <v>-3.8186133333333344E-2</v>
      </c>
      <c r="AG30" s="34">
        <f>$E$28/'Fixed data'!$C$7</f>
        <v>-3.8186133333333344E-2</v>
      </c>
      <c r="AH30" s="34">
        <f>$E$28/'Fixed data'!$C$7</f>
        <v>-3.8186133333333344E-2</v>
      </c>
      <c r="AI30" s="34">
        <f>$E$28/'Fixed data'!$C$7</f>
        <v>-3.8186133333333344E-2</v>
      </c>
      <c r="AJ30" s="34">
        <f>$E$28/'Fixed data'!$C$7</f>
        <v>-3.8186133333333344E-2</v>
      </c>
      <c r="AK30" s="34">
        <f>$E$28/'Fixed data'!$C$7</f>
        <v>-3.8186133333333344E-2</v>
      </c>
      <c r="AL30" s="34">
        <f>$E$28/'Fixed data'!$C$7</f>
        <v>-3.8186133333333344E-2</v>
      </c>
      <c r="AM30" s="34">
        <f>$E$28/'Fixed data'!$C$7</f>
        <v>-3.8186133333333344E-2</v>
      </c>
      <c r="AN30" s="34">
        <f>$E$28/'Fixed data'!$C$7</f>
        <v>-3.8186133333333344E-2</v>
      </c>
      <c r="AO30" s="34">
        <f>$E$28/'Fixed data'!$C$7</f>
        <v>-3.8186133333333344E-2</v>
      </c>
      <c r="AP30" s="34">
        <f>$E$28/'Fixed data'!$C$7</f>
        <v>-3.8186133333333344E-2</v>
      </c>
      <c r="AQ30" s="34">
        <f>$E$28/'Fixed data'!$C$7</f>
        <v>-3.8186133333333344E-2</v>
      </c>
      <c r="AR30" s="34">
        <f>$E$28/'Fixed data'!$C$7</f>
        <v>-3.8186133333333344E-2</v>
      </c>
      <c r="AS30" s="34">
        <f>$E$28/'Fixed data'!$C$7</f>
        <v>-3.8186133333333344E-2</v>
      </c>
      <c r="AT30" s="34">
        <f>$E$28/'Fixed data'!$C$7</f>
        <v>-3.8186133333333344E-2</v>
      </c>
      <c r="AU30" s="34">
        <f>$E$28/'Fixed data'!$C$7</f>
        <v>-3.8186133333333344E-2</v>
      </c>
      <c r="AV30" s="34">
        <f>$E$28/'Fixed data'!$C$7</f>
        <v>-3.8186133333333344E-2</v>
      </c>
      <c r="AW30" s="34">
        <f>$E$28/'Fixed data'!$C$7</f>
        <v>-3.8186133333333344E-2</v>
      </c>
      <c r="AX30" s="34">
        <f>$E$28/'Fixed data'!$C$7</f>
        <v>-3.8186133333333344E-2</v>
      </c>
      <c r="AY30" s="34"/>
      <c r="AZ30" s="34"/>
      <c r="BA30" s="34"/>
      <c r="BB30" s="34"/>
      <c r="BC30" s="34"/>
      <c r="BD30" s="34"/>
    </row>
    <row r="31" spans="1:56" ht="16.5" hidden="1" customHeight="1" outlineLevel="1" x14ac:dyDescent="0.35">
      <c r="A31" s="115"/>
      <c r="B31" s="9" t="s">
        <v>2</v>
      </c>
      <c r="C31" s="11" t="s">
        <v>54</v>
      </c>
      <c r="D31" s="9" t="s">
        <v>40</v>
      </c>
      <c r="F31" s="34"/>
      <c r="G31" s="34">
        <f>$F$28/'Fixed data'!$C$7</f>
        <v>-2.8131317477816668E-2</v>
      </c>
      <c r="H31" s="34">
        <f>$F$28/'Fixed data'!$C$7</f>
        <v>-2.8131317477816668E-2</v>
      </c>
      <c r="I31" s="34">
        <f>$F$28/'Fixed data'!$C$7</f>
        <v>-2.8131317477816668E-2</v>
      </c>
      <c r="J31" s="34">
        <f>$F$28/'Fixed data'!$C$7</f>
        <v>-2.8131317477816668E-2</v>
      </c>
      <c r="K31" s="34">
        <f>$F$28/'Fixed data'!$C$7</f>
        <v>-2.8131317477816668E-2</v>
      </c>
      <c r="L31" s="34">
        <f>$F$28/'Fixed data'!$C$7</f>
        <v>-2.8131317477816668E-2</v>
      </c>
      <c r="M31" s="34">
        <f>$F$28/'Fixed data'!$C$7</f>
        <v>-2.8131317477816668E-2</v>
      </c>
      <c r="N31" s="34">
        <f>$F$28/'Fixed data'!$C$7</f>
        <v>-2.8131317477816668E-2</v>
      </c>
      <c r="O31" s="34">
        <f>$F$28/'Fixed data'!$C$7</f>
        <v>-2.8131317477816668E-2</v>
      </c>
      <c r="P31" s="34">
        <f>$F$28/'Fixed data'!$C$7</f>
        <v>-2.8131317477816668E-2</v>
      </c>
      <c r="Q31" s="34">
        <f>$F$28/'Fixed data'!$C$7</f>
        <v>-2.8131317477816668E-2</v>
      </c>
      <c r="R31" s="34">
        <f>$F$28/'Fixed data'!$C$7</f>
        <v>-2.8131317477816668E-2</v>
      </c>
      <c r="S31" s="34">
        <f>$F$28/'Fixed data'!$C$7</f>
        <v>-2.8131317477816668E-2</v>
      </c>
      <c r="T31" s="34">
        <f>$F$28/'Fixed data'!$C$7</f>
        <v>-2.8131317477816668E-2</v>
      </c>
      <c r="U31" s="34">
        <f>$F$28/'Fixed data'!$C$7</f>
        <v>-2.8131317477816668E-2</v>
      </c>
      <c r="V31" s="34">
        <f>$F$28/'Fixed data'!$C$7</f>
        <v>-2.8131317477816668E-2</v>
      </c>
      <c r="W31" s="34">
        <f>$F$28/'Fixed data'!$C$7</f>
        <v>-2.8131317477816668E-2</v>
      </c>
      <c r="X31" s="34">
        <f>$F$28/'Fixed data'!$C$7</f>
        <v>-2.8131317477816668E-2</v>
      </c>
      <c r="Y31" s="34">
        <f>$F$28/'Fixed data'!$C$7</f>
        <v>-2.8131317477816668E-2</v>
      </c>
      <c r="Z31" s="34">
        <f>$F$28/'Fixed data'!$C$7</f>
        <v>-2.8131317477816668E-2</v>
      </c>
      <c r="AA31" s="34">
        <f>$F$28/'Fixed data'!$C$7</f>
        <v>-2.8131317477816668E-2</v>
      </c>
      <c r="AB31" s="34">
        <f>$F$28/'Fixed data'!$C$7</f>
        <v>-2.8131317477816668E-2</v>
      </c>
      <c r="AC31" s="34">
        <f>$F$28/'Fixed data'!$C$7</f>
        <v>-2.8131317477816668E-2</v>
      </c>
      <c r="AD31" s="34">
        <f>$F$28/'Fixed data'!$C$7</f>
        <v>-2.8131317477816668E-2</v>
      </c>
      <c r="AE31" s="34">
        <f>$F$28/'Fixed data'!$C$7</f>
        <v>-2.8131317477816668E-2</v>
      </c>
      <c r="AF31" s="34">
        <f>$F$28/'Fixed data'!$C$7</f>
        <v>-2.8131317477816668E-2</v>
      </c>
      <c r="AG31" s="34">
        <f>$F$28/'Fixed data'!$C$7</f>
        <v>-2.8131317477816668E-2</v>
      </c>
      <c r="AH31" s="34">
        <f>$F$28/'Fixed data'!$C$7</f>
        <v>-2.8131317477816668E-2</v>
      </c>
      <c r="AI31" s="34">
        <f>$F$28/'Fixed data'!$C$7</f>
        <v>-2.8131317477816668E-2</v>
      </c>
      <c r="AJ31" s="34">
        <f>$F$28/'Fixed data'!$C$7</f>
        <v>-2.8131317477816668E-2</v>
      </c>
      <c r="AK31" s="34">
        <f>$F$28/'Fixed data'!$C$7</f>
        <v>-2.8131317477816668E-2</v>
      </c>
      <c r="AL31" s="34">
        <f>$F$28/'Fixed data'!$C$7</f>
        <v>-2.8131317477816668E-2</v>
      </c>
      <c r="AM31" s="34">
        <f>$F$28/'Fixed data'!$C$7</f>
        <v>-2.8131317477816668E-2</v>
      </c>
      <c r="AN31" s="34">
        <f>$F$28/'Fixed data'!$C$7</f>
        <v>-2.8131317477816668E-2</v>
      </c>
      <c r="AO31" s="34">
        <f>$F$28/'Fixed data'!$C$7</f>
        <v>-2.8131317477816668E-2</v>
      </c>
      <c r="AP31" s="34">
        <f>$F$28/'Fixed data'!$C$7</f>
        <v>-2.8131317477816668E-2</v>
      </c>
      <c r="AQ31" s="34">
        <f>$F$28/'Fixed data'!$C$7</f>
        <v>-2.8131317477816668E-2</v>
      </c>
      <c r="AR31" s="34">
        <f>$F$28/'Fixed data'!$C$7</f>
        <v>-2.8131317477816668E-2</v>
      </c>
      <c r="AS31" s="34">
        <f>$F$28/'Fixed data'!$C$7</f>
        <v>-2.8131317477816668E-2</v>
      </c>
      <c r="AT31" s="34">
        <f>$F$28/'Fixed data'!$C$7</f>
        <v>-2.8131317477816668E-2</v>
      </c>
      <c r="AU31" s="34">
        <f>$F$28/'Fixed data'!$C$7</f>
        <v>-2.8131317477816668E-2</v>
      </c>
      <c r="AV31" s="34">
        <f>$F$28/'Fixed data'!$C$7</f>
        <v>-2.8131317477816668E-2</v>
      </c>
      <c r="AW31" s="34">
        <f>$F$28/'Fixed data'!$C$7</f>
        <v>-2.8131317477816668E-2</v>
      </c>
      <c r="AX31" s="34">
        <f>$F$28/'Fixed data'!$C$7</f>
        <v>-2.8131317477816668E-2</v>
      </c>
      <c r="AY31" s="34">
        <f>$F$28/'Fixed data'!$C$7</f>
        <v>-2.8131317477816668E-2</v>
      </c>
      <c r="AZ31" s="34"/>
      <c r="BA31" s="34"/>
      <c r="BB31" s="34"/>
      <c r="BC31" s="34"/>
      <c r="BD31" s="34"/>
    </row>
    <row r="32" spans="1:56" ht="16.5" hidden="1" customHeight="1" outlineLevel="1" x14ac:dyDescent="0.35">
      <c r="A32" s="115"/>
      <c r="B32" s="9" t="s">
        <v>3</v>
      </c>
      <c r="C32" s="11" t="s">
        <v>55</v>
      </c>
      <c r="D32" s="9" t="s">
        <v>40</v>
      </c>
      <c r="F32" s="34"/>
      <c r="G32" s="34"/>
      <c r="H32" s="34">
        <f>$G$28/'Fixed data'!$C$7</f>
        <v>-1.8134958996513569E-2</v>
      </c>
      <c r="I32" s="34">
        <f>$G$28/'Fixed data'!$C$7</f>
        <v>-1.8134958996513569E-2</v>
      </c>
      <c r="J32" s="34">
        <f>$G$28/'Fixed data'!$C$7</f>
        <v>-1.8134958996513569E-2</v>
      </c>
      <c r="K32" s="34">
        <f>$G$28/'Fixed data'!$C$7</f>
        <v>-1.8134958996513569E-2</v>
      </c>
      <c r="L32" s="34">
        <f>$G$28/'Fixed data'!$C$7</f>
        <v>-1.8134958996513569E-2</v>
      </c>
      <c r="M32" s="34">
        <f>$G$28/'Fixed data'!$C$7</f>
        <v>-1.8134958996513569E-2</v>
      </c>
      <c r="N32" s="34">
        <f>$G$28/'Fixed data'!$C$7</f>
        <v>-1.8134958996513569E-2</v>
      </c>
      <c r="O32" s="34">
        <f>$G$28/'Fixed data'!$C$7</f>
        <v>-1.8134958996513569E-2</v>
      </c>
      <c r="P32" s="34">
        <f>$G$28/'Fixed data'!$C$7</f>
        <v>-1.8134958996513569E-2</v>
      </c>
      <c r="Q32" s="34">
        <f>$G$28/'Fixed data'!$C$7</f>
        <v>-1.8134958996513569E-2</v>
      </c>
      <c r="R32" s="34">
        <f>$G$28/'Fixed data'!$C$7</f>
        <v>-1.8134958996513569E-2</v>
      </c>
      <c r="S32" s="34">
        <f>$G$28/'Fixed data'!$C$7</f>
        <v>-1.8134958996513569E-2</v>
      </c>
      <c r="T32" s="34">
        <f>$G$28/'Fixed data'!$C$7</f>
        <v>-1.8134958996513569E-2</v>
      </c>
      <c r="U32" s="34">
        <f>$G$28/'Fixed data'!$C$7</f>
        <v>-1.8134958996513569E-2</v>
      </c>
      <c r="V32" s="34">
        <f>$G$28/'Fixed data'!$C$7</f>
        <v>-1.8134958996513569E-2</v>
      </c>
      <c r="W32" s="34">
        <f>$G$28/'Fixed data'!$C$7</f>
        <v>-1.8134958996513569E-2</v>
      </c>
      <c r="X32" s="34">
        <f>$G$28/'Fixed data'!$C$7</f>
        <v>-1.8134958996513569E-2</v>
      </c>
      <c r="Y32" s="34">
        <f>$G$28/'Fixed data'!$C$7</f>
        <v>-1.8134958996513569E-2</v>
      </c>
      <c r="Z32" s="34">
        <f>$G$28/'Fixed data'!$C$7</f>
        <v>-1.8134958996513569E-2</v>
      </c>
      <c r="AA32" s="34">
        <f>$G$28/'Fixed data'!$C$7</f>
        <v>-1.8134958996513569E-2</v>
      </c>
      <c r="AB32" s="34">
        <f>$G$28/'Fixed data'!$C$7</f>
        <v>-1.8134958996513569E-2</v>
      </c>
      <c r="AC32" s="34">
        <f>$G$28/'Fixed data'!$C$7</f>
        <v>-1.8134958996513569E-2</v>
      </c>
      <c r="AD32" s="34">
        <f>$G$28/'Fixed data'!$C$7</f>
        <v>-1.8134958996513569E-2</v>
      </c>
      <c r="AE32" s="34">
        <f>$G$28/'Fixed data'!$C$7</f>
        <v>-1.8134958996513569E-2</v>
      </c>
      <c r="AF32" s="34">
        <f>$G$28/'Fixed data'!$C$7</f>
        <v>-1.8134958996513569E-2</v>
      </c>
      <c r="AG32" s="34">
        <f>$G$28/'Fixed data'!$C$7</f>
        <v>-1.8134958996513569E-2</v>
      </c>
      <c r="AH32" s="34">
        <f>$G$28/'Fixed data'!$C$7</f>
        <v>-1.8134958996513569E-2</v>
      </c>
      <c r="AI32" s="34">
        <f>$G$28/'Fixed data'!$C$7</f>
        <v>-1.8134958996513569E-2</v>
      </c>
      <c r="AJ32" s="34">
        <f>$G$28/'Fixed data'!$C$7</f>
        <v>-1.8134958996513569E-2</v>
      </c>
      <c r="AK32" s="34">
        <f>$G$28/'Fixed data'!$C$7</f>
        <v>-1.8134958996513569E-2</v>
      </c>
      <c r="AL32" s="34">
        <f>$G$28/'Fixed data'!$C$7</f>
        <v>-1.8134958996513569E-2</v>
      </c>
      <c r="AM32" s="34">
        <f>$G$28/'Fixed data'!$C$7</f>
        <v>-1.8134958996513569E-2</v>
      </c>
      <c r="AN32" s="34">
        <f>$G$28/'Fixed data'!$C$7</f>
        <v>-1.8134958996513569E-2</v>
      </c>
      <c r="AO32" s="34">
        <f>$G$28/'Fixed data'!$C$7</f>
        <v>-1.8134958996513569E-2</v>
      </c>
      <c r="AP32" s="34">
        <f>$G$28/'Fixed data'!$C$7</f>
        <v>-1.8134958996513569E-2</v>
      </c>
      <c r="AQ32" s="34">
        <f>$G$28/'Fixed data'!$C$7</f>
        <v>-1.8134958996513569E-2</v>
      </c>
      <c r="AR32" s="34">
        <f>$G$28/'Fixed data'!$C$7</f>
        <v>-1.8134958996513569E-2</v>
      </c>
      <c r="AS32" s="34">
        <f>$G$28/'Fixed data'!$C$7</f>
        <v>-1.8134958996513569E-2</v>
      </c>
      <c r="AT32" s="34">
        <f>$G$28/'Fixed data'!$C$7</f>
        <v>-1.8134958996513569E-2</v>
      </c>
      <c r="AU32" s="34">
        <f>$G$28/'Fixed data'!$C$7</f>
        <v>-1.8134958996513569E-2</v>
      </c>
      <c r="AV32" s="34">
        <f>$G$28/'Fixed data'!$C$7</f>
        <v>-1.8134958996513569E-2</v>
      </c>
      <c r="AW32" s="34">
        <f>$G$28/'Fixed data'!$C$7</f>
        <v>-1.8134958996513569E-2</v>
      </c>
      <c r="AX32" s="34">
        <f>$G$28/'Fixed data'!$C$7</f>
        <v>-1.8134958996513569E-2</v>
      </c>
      <c r="AY32" s="34">
        <f>$G$28/'Fixed data'!$C$7</f>
        <v>-1.8134958996513569E-2</v>
      </c>
      <c r="AZ32" s="34">
        <f>$G$28/'Fixed data'!$C$7</f>
        <v>-1.8134958996513569E-2</v>
      </c>
      <c r="BA32" s="34"/>
      <c r="BB32" s="34"/>
      <c r="BC32" s="34"/>
      <c r="BD32" s="34"/>
    </row>
    <row r="33" spans="1:57" ht="16.5" hidden="1" customHeight="1" outlineLevel="1" x14ac:dyDescent="0.35">
      <c r="A33" s="115"/>
      <c r="B33" s="9" t="s">
        <v>4</v>
      </c>
      <c r="C33" s="11" t="s">
        <v>56</v>
      </c>
      <c r="D33" s="9" t="s">
        <v>40</v>
      </c>
      <c r="F33" s="34"/>
      <c r="G33" s="34"/>
      <c r="H33" s="34"/>
      <c r="I33" s="34">
        <f>$H$28/'Fixed data'!$C$7</f>
        <v>-7.8588440901193567E-3</v>
      </c>
      <c r="J33" s="34">
        <f>$H$28/'Fixed data'!$C$7</f>
        <v>-7.8588440901193567E-3</v>
      </c>
      <c r="K33" s="34">
        <f>$H$28/'Fixed data'!$C$7</f>
        <v>-7.8588440901193567E-3</v>
      </c>
      <c r="L33" s="34">
        <f>$H$28/'Fixed data'!$C$7</f>
        <v>-7.8588440901193567E-3</v>
      </c>
      <c r="M33" s="34">
        <f>$H$28/'Fixed data'!$C$7</f>
        <v>-7.8588440901193567E-3</v>
      </c>
      <c r="N33" s="34">
        <f>$H$28/'Fixed data'!$C$7</f>
        <v>-7.8588440901193567E-3</v>
      </c>
      <c r="O33" s="34">
        <f>$H$28/'Fixed data'!$C$7</f>
        <v>-7.8588440901193567E-3</v>
      </c>
      <c r="P33" s="34">
        <f>$H$28/'Fixed data'!$C$7</f>
        <v>-7.8588440901193567E-3</v>
      </c>
      <c r="Q33" s="34">
        <f>$H$28/'Fixed data'!$C$7</f>
        <v>-7.8588440901193567E-3</v>
      </c>
      <c r="R33" s="34">
        <f>$H$28/'Fixed data'!$C$7</f>
        <v>-7.8588440901193567E-3</v>
      </c>
      <c r="S33" s="34">
        <f>$H$28/'Fixed data'!$C$7</f>
        <v>-7.8588440901193567E-3</v>
      </c>
      <c r="T33" s="34">
        <f>$H$28/'Fixed data'!$C$7</f>
        <v>-7.8588440901193567E-3</v>
      </c>
      <c r="U33" s="34">
        <f>$H$28/'Fixed data'!$C$7</f>
        <v>-7.8588440901193567E-3</v>
      </c>
      <c r="V33" s="34">
        <f>$H$28/'Fixed data'!$C$7</f>
        <v>-7.8588440901193567E-3</v>
      </c>
      <c r="W33" s="34">
        <f>$H$28/'Fixed data'!$C$7</f>
        <v>-7.8588440901193567E-3</v>
      </c>
      <c r="X33" s="34">
        <f>$H$28/'Fixed data'!$C$7</f>
        <v>-7.8588440901193567E-3</v>
      </c>
      <c r="Y33" s="34">
        <f>$H$28/'Fixed data'!$C$7</f>
        <v>-7.8588440901193567E-3</v>
      </c>
      <c r="Z33" s="34">
        <f>$H$28/'Fixed data'!$C$7</f>
        <v>-7.8588440901193567E-3</v>
      </c>
      <c r="AA33" s="34">
        <f>$H$28/'Fixed data'!$C$7</f>
        <v>-7.8588440901193567E-3</v>
      </c>
      <c r="AB33" s="34">
        <f>$H$28/'Fixed data'!$C$7</f>
        <v>-7.8588440901193567E-3</v>
      </c>
      <c r="AC33" s="34">
        <f>$H$28/'Fixed data'!$C$7</f>
        <v>-7.8588440901193567E-3</v>
      </c>
      <c r="AD33" s="34">
        <f>$H$28/'Fixed data'!$C$7</f>
        <v>-7.8588440901193567E-3</v>
      </c>
      <c r="AE33" s="34">
        <f>$H$28/'Fixed data'!$C$7</f>
        <v>-7.8588440901193567E-3</v>
      </c>
      <c r="AF33" s="34">
        <f>$H$28/'Fixed data'!$C$7</f>
        <v>-7.8588440901193567E-3</v>
      </c>
      <c r="AG33" s="34">
        <f>$H$28/'Fixed data'!$C$7</f>
        <v>-7.8588440901193567E-3</v>
      </c>
      <c r="AH33" s="34">
        <f>$H$28/'Fixed data'!$C$7</f>
        <v>-7.8588440901193567E-3</v>
      </c>
      <c r="AI33" s="34">
        <f>$H$28/'Fixed data'!$C$7</f>
        <v>-7.8588440901193567E-3</v>
      </c>
      <c r="AJ33" s="34">
        <f>$H$28/'Fixed data'!$C$7</f>
        <v>-7.8588440901193567E-3</v>
      </c>
      <c r="AK33" s="34">
        <f>$H$28/'Fixed data'!$C$7</f>
        <v>-7.8588440901193567E-3</v>
      </c>
      <c r="AL33" s="34">
        <f>$H$28/'Fixed data'!$C$7</f>
        <v>-7.8588440901193567E-3</v>
      </c>
      <c r="AM33" s="34">
        <f>$H$28/'Fixed data'!$C$7</f>
        <v>-7.8588440901193567E-3</v>
      </c>
      <c r="AN33" s="34">
        <f>$H$28/'Fixed data'!$C$7</f>
        <v>-7.8588440901193567E-3</v>
      </c>
      <c r="AO33" s="34">
        <f>$H$28/'Fixed data'!$C$7</f>
        <v>-7.8588440901193567E-3</v>
      </c>
      <c r="AP33" s="34">
        <f>$H$28/'Fixed data'!$C$7</f>
        <v>-7.8588440901193567E-3</v>
      </c>
      <c r="AQ33" s="34">
        <f>$H$28/'Fixed data'!$C$7</f>
        <v>-7.8588440901193567E-3</v>
      </c>
      <c r="AR33" s="34">
        <f>$H$28/'Fixed data'!$C$7</f>
        <v>-7.8588440901193567E-3</v>
      </c>
      <c r="AS33" s="34">
        <f>$H$28/'Fixed data'!$C$7</f>
        <v>-7.8588440901193567E-3</v>
      </c>
      <c r="AT33" s="34">
        <f>$H$28/'Fixed data'!$C$7</f>
        <v>-7.8588440901193567E-3</v>
      </c>
      <c r="AU33" s="34">
        <f>$H$28/'Fixed data'!$C$7</f>
        <v>-7.8588440901193567E-3</v>
      </c>
      <c r="AV33" s="34">
        <f>$H$28/'Fixed data'!$C$7</f>
        <v>-7.8588440901193567E-3</v>
      </c>
      <c r="AW33" s="34">
        <f>$H$28/'Fixed data'!$C$7</f>
        <v>-7.8588440901193567E-3</v>
      </c>
      <c r="AX33" s="34">
        <f>$H$28/'Fixed data'!$C$7</f>
        <v>-7.8588440901193567E-3</v>
      </c>
      <c r="AY33" s="34">
        <f>$H$28/'Fixed data'!$C$7</f>
        <v>-7.8588440901193567E-3</v>
      </c>
      <c r="AZ33" s="34">
        <f>$H$28/'Fixed data'!$C$7</f>
        <v>-7.8588440901193567E-3</v>
      </c>
      <c r="BA33" s="34">
        <f>$H$28/'Fixed data'!$C$7</f>
        <v>-7.8588440901193567E-3</v>
      </c>
      <c r="BB33" s="34"/>
      <c r="BC33" s="34"/>
      <c r="BD33" s="34"/>
    </row>
    <row r="34" spans="1:57" ht="16.5" hidden="1" customHeight="1" outlineLevel="1" x14ac:dyDescent="0.35">
      <c r="A34" s="115"/>
      <c r="B34" s="9" t="s">
        <v>5</v>
      </c>
      <c r="C34" s="11" t="s">
        <v>57</v>
      </c>
      <c r="D34" s="9" t="s">
        <v>40</v>
      </c>
      <c r="F34" s="34"/>
      <c r="G34" s="34"/>
      <c r="H34" s="34"/>
      <c r="I34" s="34"/>
      <c r="J34" s="34">
        <f>$I$28/'Fixed data'!$C$7</f>
        <v>1.4495249581104573E-3</v>
      </c>
      <c r="K34" s="34">
        <f>$I$28/'Fixed data'!$C$7</f>
        <v>1.4495249581104573E-3</v>
      </c>
      <c r="L34" s="34">
        <f>$I$28/'Fixed data'!$C$7</f>
        <v>1.4495249581104573E-3</v>
      </c>
      <c r="M34" s="34">
        <f>$I$28/'Fixed data'!$C$7</f>
        <v>1.4495249581104573E-3</v>
      </c>
      <c r="N34" s="34">
        <f>$I$28/'Fixed data'!$C$7</f>
        <v>1.4495249581104573E-3</v>
      </c>
      <c r="O34" s="34">
        <f>$I$28/'Fixed data'!$C$7</f>
        <v>1.4495249581104573E-3</v>
      </c>
      <c r="P34" s="34">
        <f>$I$28/'Fixed data'!$C$7</f>
        <v>1.4495249581104573E-3</v>
      </c>
      <c r="Q34" s="34">
        <f>$I$28/'Fixed data'!$C$7</f>
        <v>1.4495249581104573E-3</v>
      </c>
      <c r="R34" s="34">
        <f>$I$28/'Fixed data'!$C$7</f>
        <v>1.4495249581104573E-3</v>
      </c>
      <c r="S34" s="34">
        <f>$I$28/'Fixed data'!$C$7</f>
        <v>1.4495249581104573E-3</v>
      </c>
      <c r="T34" s="34">
        <f>$I$28/'Fixed data'!$C$7</f>
        <v>1.4495249581104573E-3</v>
      </c>
      <c r="U34" s="34">
        <f>$I$28/'Fixed data'!$C$7</f>
        <v>1.4495249581104573E-3</v>
      </c>
      <c r="V34" s="34">
        <f>$I$28/'Fixed data'!$C$7</f>
        <v>1.4495249581104573E-3</v>
      </c>
      <c r="W34" s="34">
        <f>$I$28/'Fixed data'!$C$7</f>
        <v>1.4495249581104573E-3</v>
      </c>
      <c r="X34" s="34">
        <f>$I$28/'Fixed data'!$C$7</f>
        <v>1.4495249581104573E-3</v>
      </c>
      <c r="Y34" s="34">
        <f>$I$28/'Fixed data'!$C$7</f>
        <v>1.4495249581104573E-3</v>
      </c>
      <c r="Z34" s="34">
        <f>$I$28/'Fixed data'!$C$7</f>
        <v>1.4495249581104573E-3</v>
      </c>
      <c r="AA34" s="34">
        <f>$I$28/'Fixed data'!$C$7</f>
        <v>1.4495249581104573E-3</v>
      </c>
      <c r="AB34" s="34">
        <f>$I$28/'Fixed data'!$C$7</f>
        <v>1.4495249581104573E-3</v>
      </c>
      <c r="AC34" s="34">
        <f>$I$28/'Fixed data'!$C$7</f>
        <v>1.4495249581104573E-3</v>
      </c>
      <c r="AD34" s="34">
        <f>$I$28/'Fixed data'!$C$7</f>
        <v>1.4495249581104573E-3</v>
      </c>
      <c r="AE34" s="34">
        <f>$I$28/'Fixed data'!$C$7</f>
        <v>1.4495249581104573E-3</v>
      </c>
      <c r="AF34" s="34">
        <f>$I$28/'Fixed data'!$C$7</f>
        <v>1.4495249581104573E-3</v>
      </c>
      <c r="AG34" s="34">
        <f>$I$28/'Fixed data'!$C$7</f>
        <v>1.4495249581104573E-3</v>
      </c>
      <c r="AH34" s="34">
        <f>$I$28/'Fixed data'!$C$7</f>
        <v>1.4495249581104573E-3</v>
      </c>
      <c r="AI34" s="34">
        <f>$I$28/'Fixed data'!$C$7</f>
        <v>1.4495249581104573E-3</v>
      </c>
      <c r="AJ34" s="34">
        <f>$I$28/'Fixed data'!$C$7</f>
        <v>1.4495249581104573E-3</v>
      </c>
      <c r="AK34" s="34">
        <f>$I$28/'Fixed data'!$C$7</f>
        <v>1.4495249581104573E-3</v>
      </c>
      <c r="AL34" s="34">
        <f>$I$28/'Fixed data'!$C$7</f>
        <v>1.4495249581104573E-3</v>
      </c>
      <c r="AM34" s="34">
        <f>$I$28/'Fixed data'!$C$7</f>
        <v>1.4495249581104573E-3</v>
      </c>
      <c r="AN34" s="34">
        <f>$I$28/'Fixed data'!$C$7</f>
        <v>1.4495249581104573E-3</v>
      </c>
      <c r="AO34" s="34">
        <f>$I$28/'Fixed data'!$C$7</f>
        <v>1.4495249581104573E-3</v>
      </c>
      <c r="AP34" s="34">
        <f>$I$28/'Fixed data'!$C$7</f>
        <v>1.4495249581104573E-3</v>
      </c>
      <c r="AQ34" s="34">
        <f>$I$28/'Fixed data'!$C$7</f>
        <v>1.4495249581104573E-3</v>
      </c>
      <c r="AR34" s="34">
        <f>$I$28/'Fixed data'!$C$7</f>
        <v>1.4495249581104573E-3</v>
      </c>
      <c r="AS34" s="34">
        <f>$I$28/'Fixed data'!$C$7</f>
        <v>1.4495249581104573E-3</v>
      </c>
      <c r="AT34" s="34">
        <f>$I$28/'Fixed data'!$C$7</f>
        <v>1.4495249581104573E-3</v>
      </c>
      <c r="AU34" s="34">
        <f>$I$28/'Fixed data'!$C$7</f>
        <v>1.4495249581104573E-3</v>
      </c>
      <c r="AV34" s="34">
        <f>$I$28/'Fixed data'!$C$7</f>
        <v>1.4495249581104573E-3</v>
      </c>
      <c r="AW34" s="34">
        <f>$I$28/'Fixed data'!$C$7</f>
        <v>1.4495249581104573E-3</v>
      </c>
      <c r="AX34" s="34">
        <f>$I$28/'Fixed data'!$C$7</f>
        <v>1.4495249581104573E-3</v>
      </c>
      <c r="AY34" s="34">
        <f>$I$28/'Fixed data'!$C$7</f>
        <v>1.4495249581104573E-3</v>
      </c>
      <c r="AZ34" s="34">
        <f>$I$28/'Fixed data'!$C$7</f>
        <v>1.4495249581104573E-3</v>
      </c>
      <c r="BA34" s="34">
        <f>$I$28/'Fixed data'!$C$7</f>
        <v>1.4495249581104573E-3</v>
      </c>
      <c r="BB34" s="34">
        <f>$I$28/'Fixed data'!$C$7</f>
        <v>1.4495249581104573E-3</v>
      </c>
      <c r="BC34" s="34"/>
      <c r="BD34" s="34"/>
    </row>
    <row r="35" spans="1:57" ht="16.5" hidden="1" customHeight="1" outlineLevel="1" x14ac:dyDescent="0.35">
      <c r="A35" s="115"/>
      <c r="B35" s="9" t="s">
        <v>6</v>
      </c>
      <c r="C35" s="11" t="s">
        <v>58</v>
      </c>
      <c r="D35" s="9" t="s">
        <v>40</v>
      </c>
      <c r="F35" s="34"/>
      <c r="G35" s="34"/>
      <c r="H35" s="34"/>
      <c r="I35" s="34"/>
      <c r="J35" s="34"/>
      <c r="K35" s="34">
        <f>$J$28/'Fixed data'!$C$7</f>
        <v>9.7468101965317473E-3</v>
      </c>
      <c r="L35" s="34">
        <f>$J$28/'Fixed data'!$C$7</f>
        <v>9.7468101965317473E-3</v>
      </c>
      <c r="M35" s="34">
        <f>$J$28/'Fixed data'!$C$7</f>
        <v>9.7468101965317473E-3</v>
      </c>
      <c r="N35" s="34">
        <f>$J$28/'Fixed data'!$C$7</f>
        <v>9.7468101965317473E-3</v>
      </c>
      <c r="O35" s="34">
        <f>$J$28/'Fixed data'!$C$7</f>
        <v>9.7468101965317473E-3</v>
      </c>
      <c r="P35" s="34">
        <f>$J$28/'Fixed data'!$C$7</f>
        <v>9.7468101965317473E-3</v>
      </c>
      <c r="Q35" s="34">
        <f>$J$28/'Fixed data'!$C$7</f>
        <v>9.7468101965317473E-3</v>
      </c>
      <c r="R35" s="34">
        <f>$J$28/'Fixed data'!$C$7</f>
        <v>9.7468101965317473E-3</v>
      </c>
      <c r="S35" s="34">
        <f>$J$28/'Fixed data'!$C$7</f>
        <v>9.7468101965317473E-3</v>
      </c>
      <c r="T35" s="34">
        <f>$J$28/'Fixed data'!$C$7</f>
        <v>9.7468101965317473E-3</v>
      </c>
      <c r="U35" s="34">
        <f>$J$28/'Fixed data'!$C$7</f>
        <v>9.7468101965317473E-3</v>
      </c>
      <c r="V35" s="34">
        <f>$J$28/'Fixed data'!$C$7</f>
        <v>9.7468101965317473E-3</v>
      </c>
      <c r="W35" s="34">
        <f>$J$28/'Fixed data'!$C$7</f>
        <v>9.7468101965317473E-3</v>
      </c>
      <c r="X35" s="34">
        <f>$J$28/'Fixed data'!$C$7</f>
        <v>9.7468101965317473E-3</v>
      </c>
      <c r="Y35" s="34">
        <f>$J$28/'Fixed data'!$C$7</f>
        <v>9.7468101965317473E-3</v>
      </c>
      <c r="Z35" s="34">
        <f>$J$28/'Fixed data'!$C$7</f>
        <v>9.7468101965317473E-3</v>
      </c>
      <c r="AA35" s="34">
        <f>$J$28/'Fixed data'!$C$7</f>
        <v>9.7468101965317473E-3</v>
      </c>
      <c r="AB35" s="34">
        <f>$J$28/'Fixed data'!$C$7</f>
        <v>9.7468101965317473E-3</v>
      </c>
      <c r="AC35" s="34">
        <f>$J$28/'Fixed data'!$C$7</f>
        <v>9.7468101965317473E-3</v>
      </c>
      <c r="AD35" s="34">
        <f>$J$28/'Fixed data'!$C$7</f>
        <v>9.7468101965317473E-3</v>
      </c>
      <c r="AE35" s="34">
        <f>$J$28/'Fixed data'!$C$7</f>
        <v>9.7468101965317473E-3</v>
      </c>
      <c r="AF35" s="34">
        <f>$J$28/'Fixed data'!$C$7</f>
        <v>9.7468101965317473E-3</v>
      </c>
      <c r="AG35" s="34">
        <f>$J$28/'Fixed data'!$C$7</f>
        <v>9.7468101965317473E-3</v>
      </c>
      <c r="AH35" s="34">
        <f>$J$28/'Fixed data'!$C$7</f>
        <v>9.7468101965317473E-3</v>
      </c>
      <c r="AI35" s="34">
        <f>$J$28/'Fixed data'!$C$7</f>
        <v>9.7468101965317473E-3</v>
      </c>
      <c r="AJ35" s="34">
        <f>$J$28/'Fixed data'!$C$7</f>
        <v>9.7468101965317473E-3</v>
      </c>
      <c r="AK35" s="34">
        <f>$J$28/'Fixed data'!$C$7</f>
        <v>9.7468101965317473E-3</v>
      </c>
      <c r="AL35" s="34">
        <f>$J$28/'Fixed data'!$C$7</f>
        <v>9.7468101965317473E-3</v>
      </c>
      <c r="AM35" s="34">
        <f>$J$28/'Fixed data'!$C$7</f>
        <v>9.7468101965317473E-3</v>
      </c>
      <c r="AN35" s="34">
        <f>$J$28/'Fixed data'!$C$7</f>
        <v>9.7468101965317473E-3</v>
      </c>
      <c r="AO35" s="34">
        <f>$J$28/'Fixed data'!$C$7</f>
        <v>9.7468101965317473E-3</v>
      </c>
      <c r="AP35" s="34">
        <f>$J$28/'Fixed data'!$C$7</f>
        <v>9.7468101965317473E-3</v>
      </c>
      <c r="AQ35" s="34">
        <f>$J$28/'Fixed data'!$C$7</f>
        <v>9.7468101965317473E-3</v>
      </c>
      <c r="AR35" s="34">
        <f>$J$28/'Fixed data'!$C$7</f>
        <v>9.7468101965317473E-3</v>
      </c>
      <c r="AS35" s="34">
        <f>$J$28/'Fixed data'!$C$7</f>
        <v>9.7468101965317473E-3</v>
      </c>
      <c r="AT35" s="34">
        <f>$J$28/'Fixed data'!$C$7</f>
        <v>9.7468101965317473E-3</v>
      </c>
      <c r="AU35" s="34">
        <f>$J$28/'Fixed data'!$C$7</f>
        <v>9.7468101965317473E-3</v>
      </c>
      <c r="AV35" s="34">
        <f>$J$28/'Fixed data'!$C$7</f>
        <v>9.7468101965317473E-3</v>
      </c>
      <c r="AW35" s="34">
        <f>$J$28/'Fixed data'!$C$7</f>
        <v>9.7468101965317473E-3</v>
      </c>
      <c r="AX35" s="34">
        <f>$J$28/'Fixed data'!$C$7</f>
        <v>9.7468101965317473E-3</v>
      </c>
      <c r="AY35" s="34">
        <f>$J$28/'Fixed data'!$C$7</f>
        <v>9.7468101965317473E-3</v>
      </c>
      <c r="AZ35" s="34">
        <f>$J$28/'Fixed data'!$C$7</f>
        <v>9.7468101965317473E-3</v>
      </c>
      <c r="BA35" s="34">
        <f>$J$28/'Fixed data'!$C$7</f>
        <v>9.7468101965317473E-3</v>
      </c>
      <c r="BB35" s="34">
        <f>$J$28/'Fixed data'!$C$7</f>
        <v>9.7468101965317473E-3</v>
      </c>
      <c r="BC35" s="34">
        <f>$J$28/'Fixed data'!$C$7</f>
        <v>9.7468101965317473E-3</v>
      </c>
      <c r="BD35" s="34"/>
    </row>
    <row r="36" spans="1:57" ht="16.5" hidden="1" customHeight="1" outlineLevel="1" x14ac:dyDescent="0.35">
      <c r="A36" s="115"/>
      <c r="B36" s="9" t="s">
        <v>32</v>
      </c>
      <c r="C36" s="11" t="s">
        <v>59</v>
      </c>
      <c r="D36" s="9" t="s">
        <v>40</v>
      </c>
      <c r="F36" s="34"/>
      <c r="G36" s="34"/>
      <c r="H36" s="34"/>
      <c r="I36" s="34"/>
      <c r="J36" s="34"/>
      <c r="K36" s="34"/>
      <c r="L36" s="34">
        <f>$K$28/'Fixed data'!$C$7</f>
        <v>1.7221415327465354E-2</v>
      </c>
      <c r="M36" s="34">
        <f>$K$28/'Fixed data'!$C$7</f>
        <v>1.7221415327465354E-2</v>
      </c>
      <c r="N36" s="34">
        <f>$K$28/'Fixed data'!$C$7</f>
        <v>1.7221415327465354E-2</v>
      </c>
      <c r="O36" s="34">
        <f>$K$28/'Fixed data'!$C$7</f>
        <v>1.7221415327465354E-2</v>
      </c>
      <c r="P36" s="34">
        <f>$K$28/'Fixed data'!$C$7</f>
        <v>1.7221415327465354E-2</v>
      </c>
      <c r="Q36" s="34">
        <f>$K$28/'Fixed data'!$C$7</f>
        <v>1.7221415327465354E-2</v>
      </c>
      <c r="R36" s="34">
        <f>$K$28/'Fixed data'!$C$7</f>
        <v>1.7221415327465354E-2</v>
      </c>
      <c r="S36" s="34">
        <f>$K$28/'Fixed data'!$C$7</f>
        <v>1.7221415327465354E-2</v>
      </c>
      <c r="T36" s="34">
        <f>$K$28/'Fixed data'!$C$7</f>
        <v>1.7221415327465354E-2</v>
      </c>
      <c r="U36" s="34">
        <f>$K$28/'Fixed data'!$C$7</f>
        <v>1.7221415327465354E-2</v>
      </c>
      <c r="V36" s="34">
        <f>$K$28/'Fixed data'!$C$7</f>
        <v>1.7221415327465354E-2</v>
      </c>
      <c r="W36" s="34">
        <f>$K$28/'Fixed data'!$C$7</f>
        <v>1.7221415327465354E-2</v>
      </c>
      <c r="X36" s="34">
        <f>$K$28/'Fixed data'!$C$7</f>
        <v>1.7221415327465354E-2</v>
      </c>
      <c r="Y36" s="34">
        <f>$K$28/'Fixed data'!$C$7</f>
        <v>1.7221415327465354E-2</v>
      </c>
      <c r="Z36" s="34">
        <f>$K$28/'Fixed data'!$C$7</f>
        <v>1.7221415327465354E-2</v>
      </c>
      <c r="AA36" s="34">
        <f>$K$28/'Fixed data'!$C$7</f>
        <v>1.7221415327465354E-2</v>
      </c>
      <c r="AB36" s="34">
        <f>$K$28/'Fixed data'!$C$7</f>
        <v>1.7221415327465354E-2</v>
      </c>
      <c r="AC36" s="34">
        <f>$K$28/'Fixed data'!$C$7</f>
        <v>1.7221415327465354E-2</v>
      </c>
      <c r="AD36" s="34">
        <f>$K$28/'Fixed data'!$C$7</f>
        <v>1.7221415327465354E-2</v>
      </c>
      <c r="AE36" s="34">
        <f>$K$28/'Fixed data'!$C$7</f>
        <v>1.7221415327465354E-2</v>
      </c>
      <c r="AF36" s="34">
        <f>$K$28/'Fixed data'!$C$7</f>
        <v>1.7221415327465354E-2</v>
      </c>
      <c r="AG36" s="34">
        <f>$K$28/'Fixed data'!$C$7</f>
        <v>1.7221415327465354E-2</v>
      </c>
      <c r="AH36" s="34">
        <f>$K$28/'Fixed data'!$C$7</f>
        <v>1.7221415327465354E-2</v>
      </c>
      <c r="AI36" s="34">
        <f>$K$28/'Fixed data'!$C$7</f>
        <v>1.7221415327465354E-2</v>
      </c>
      <c r="AJ36" s="34">
        <f>$K$28/'Fixed data'!$C$7</f>
        <v>1.7221415327465354E-2</v>
      </c>
      <c r="AK36" s="34">
        <f>$K$28/'Fixed data'!$C$7</f>
        <v>1.7221415327465354E-2</v>
      </c>
      <c r="AL36" s="34">
        <f>$K$28/'Fixed data'!$C$7</f>
        <v>1.7221415327465354E-2</v>
      </c>
      <c r="AM36" s="34">
        <f>$K$28/'Fixed data'!$C$7</f>
        <v>1.7221415327465354E-2</v>
      </c>
      <c r="AN36" s="34">
        <f>$K$28/'Fixed data'!$C$7</f>
        <v>1.7221415327465354E-2</v>
      </c>
      <c r="AO36" s="34">
        <f>$K$28/'Fixed data'!$C$7</f>
        <v>1.7221415327465354E-2</v>
      </c>
      <c r="AP36" s="34">
        <f>$K$28/'Fixed data'!$C$7</f>
        <v>1.7221415327465354E-2</v>
      </c>
      <c r="AQ36" s="34">
        <f>$K$28/'Fixed data'!$C$7</f>
        <v>1.7221415327465354E-2</v>
      </c>
      <c r="AR36" s="34">
        <f>$K$28/'Fixed data'!$C$7</f>
        <v>1.7221415327465354E-2</v>
      </c>
      <c r="AS36" s="34">
        <f>$K$28/'Fixed data'!$C$7</f>
        <v>1.7221415327465354E-2</v>
      </c>
      <c r="AT36" s="34">
        <f>$K$28/'Fixed data'!$C$7</f>
        <v>1.7221415327465354E-2</v>
      </c>
      <c r="AU36" s="34">
        <f>$K$28/'Fixed data'!$C$7</f>
        <v>1.7221415327465354E-2</v>
      </c>
      <c r="AV36" s="34">
        <f>$K$28/'Fixed data'!$C$7</f>
        <v>1.7221415327465354E-2</v>
      </c>
      <c r="AW36" s="34">
        <f>$K$28/'Fixed data'!$C$7</f>
        <v>1.7221415327465354E-2</v>
      </c>
      <c r="AX36" s="34">
        <f>$K$28/'Fixed data'!$C$7</f>
        <v>1.7221415327465354E-2</v>
      </c>
      <c r="AY36" s="34">
        <f>$K$28/'Fixed data'!$C$7</f>
        <v>1.7221415327465354E-2</v>
      </c>
      <c r="AZ36" s="34">
        <f>$K$28/'Fixed data'!$C$7</f>
        <v>1.7221415327465354E-2</v>
      </c>
      <c r="BA36" s="34">
        <f>$K$28/'Fixed data'!$C$7</f>
        <v>1.7221415327465354E-2</v>
      </c>
      <c r="BB36" s="34">
        <f>$K$28/'Fixed data'!$C$7</f>
        <v>1.7221415327465354E-2</v>
      </c>
      <c r="BC36" s="34">
        <f>$K$28/'Fixed data'!$C$7</f>
        <v>1.7221415327465354E-2</v>
      </c>
      <c r="BD36" s="34">
        <f>$K$28/'Fixed data'!$C$7</f>
        <v>1.7221415327465354E-2</v>
      </c>
    </row>
    <row r="37" spans="1:57" ht="16.5" hidden="1" customHeight="1" outlineLevel="1" x14ac:dyDescent="0.35">
      <c r="A37" s="115"/>
      <c r="B37" s="9" t="s">
        <v>33</v>
      </c>
      <c r="C37" s="11" t="s">
        <v>60</v>
      </c>
      <c r="D37" s="9" t="s">
        <v>40</v>
      </c>
      <c r="F37" s="34"/>
      <c r="G37" s="34"/>
      <c r="H37" s="34"/>
      <c r="I37" s="34"/>
      <c r="J37" s="34"/>
      <c r="K37" s="34"/>
      <c r="L37" s="34"/>
      <c r="M37" s="34">
        <f>$L$28/'Fixed data'!$C$7</f>
        <v>2.4096726777541707E-2</v>
      </c>
      <c r="N37" s="34">
        <f>$L$28/'Fixed data'!$C$7</f>
        <v>2.4096726777541707E-2</v>
      </c>
      <c r="O37" s="34">
        <f>$L$28/'Fixed data'!$C$7</f>
        <v>2.4096726777541707E-2</v>
      </c>
      <c r="P37" s="34">
        <f>$L$28/'Fixed data'!$C$7</f>
        <v>2.4096726777541707E-2</v>
      </c>
      <c r="Q37" s="34">
        <f>$L$28/'Fixed data'!$C$7</f>
        <v>2.4096726777541707E-2</v>
      </c>
      <c r="R37" s="34">
        <f>$L$28/'Fixed data'!$C$7</f>
        <v>2.4096726777541707E-2</v>
      </c>
      <c r="S37" s="34">
        <f>$L$28/'Fixed data'!$C$7</f>
        <v>2.4096726777541707E-2</v>
      </c>
      <c r="T37" s="34">
        <f>$L$28/'Fixed data'!$C$7</f>
        <v>2.4096726777541707E-2</v>
      </c>
      <c r="U37" s="34">
        <f>$L$28/'Fixed data'!$C$7</f>
        <v>2.4096726777541707E-2</v>
      </c>
      <c r="V37" s="34">
        <f>$L$28/'Fixed data'!$C$7</f>
        <v>2.4096726777541707E-2</v>
      </c>
      <c r="W37" s="34">
        <f>$L$28/'Fixed data'!$C$7</f>
        <v>2.4096726777541707E-2</v>
      </c>
      <c r="X37" s="34">
        <f>$L$28/'Fixed data'!$C$7</f>
        <v>2.4096726777541707E-2</v>
      </c>
      <c r="Y37" s="34">
        <f>$L$28/'Fixed data'!$C$7</f>
        <v>2.4096726777541707E-2</v>
      </c>
      <c r="Z37" s="34">
        <f>$L$28/'Fixed data'!$C$7</f>
        <v>2.4096726777541707E-2</v>
      </c>
      <c r="AA37" s="34">
        <f>$L$28/'Fixed data'!$C$7</f>
        <v>2.4096726777541707E-2</v>
      </c>
      <c r="AB37" s="34">
        <f>$L$28/'Fixed data'!$C$7</f>
        <v>2.4096726777541707E-2</v>
      </c>
      <c r="AC37" s="34">
        <f>$L$28/'Fixed data'!$C$7</f>
        <v>2.4096726777541707E-2</v>
      </c>
      <c r="AD37" s="34">
        <f>$L$28/'Fixed data'!$C$7</f>
        <v>2.4096726777541707E-2</v>
      </c>
      <c r="AE37" s="34">
        <f>$L$28/'Fixed data'!$C$7</f>
        <v>2.4096726777541707E-2</v>
      </c>
      <c r="AF37" s="34">
        <f>$L$28/'Fixed data'!$C$7</f>
        <v>2.4096726777541707E-2</v>
      </c>
      <c r="AG37" s="34">
        <f>$L$28/'Fixed data'!$C$7</f>
        <v>2.4096726777541707E-2</v>
      </c>
      <c r="AH37" s="34">
        <f>$L$28/'Fixed data'!$C$7</f>
        <v>2.4096726777541707E-2</v>
      </c>
      <c r="AI37" s="34">
        <f>$L$28/'Fixed data'!$C$7</f>
        <v>2.4096726777541707E-2</v>
      </c>
      <c r="AJ37" s="34">
        <f>$L$28/'Fixed data'!$C$7</f>
        <v>2.4096726777541707E-2</v>
      </c>
      <c r="AK37" s="34">
        <f>$L$28/'Fixed data'!$C$7</f>
        <v>2.4096726777541707E-2</v>
      </c>
      <c r="AL37" s="34">
        <f>$L$28/'Fixed data'!$C$7</f>
        <v>2.4096726777541707E-2</v>
      </c>
      <c r="AM37" s="34">
        <f>$L$28/'Fixed data'!$C$7</f>
        <v>2.4096726777541707E-2</v>
      </c>
      <c r="AN37" s="34">
        <f>$L$28/'Fixed data'!$C$7</f>
        <v>2.4096726777541707E-2</v>
      </c>
      <c r="AO37" s="34">
        <f>$L$28/'Fixed data'!$C$7</f>
        <v>2.4096726777541707E-2</v>
      </c>
      <c r="AP37" s="34">
        <f>$L$28/'Fixed data'!$C$7</f>
        <v>2.4096726777541707E-2</v>
      </c>
      <c r="AQ37" s="34">
        <f>$L$28/'Fixed data'!$C$7</f>
        <v>2.4096726777541707E-2</v>
      </c>
      <c r="AR37" s="34">
        <f>$L$28/'Fixed data'!$C$7</f>
        <v>2.4096726777541707E-2</v>
      </c>
      <c r="AS37" s="34">
        <f>$L$28/'Fixed data'!$C$7</f>
        <v>2.4096726777541707E-2</v>
      </c>
      <c r="AT37" s="34">
        <f>$L$28/'Fixed data'!$C$7</f>
        <v>2.4096726777541707E-2</v>
      </c>
      <c r="AU37" s="34">
        <f>$L$28/'Fixed data'!$C$7</f>
        <v>2.4096726777541707E-2</v>
      </c>
      <c r="AV37" s="34">
        <f>$L$28/'Fixed data'!$C$7</f>
        <v>2.4096726777541707E-2</v>
      </c>
      <c r="AW37" s="34">
        <f>$L$28/'Fixed data'!$C$7</f>
        <v>2.4096726777541707E-2</v>
      </c>
      <c r="AX37" s="34">
        <f>$L$28/'Fixed data'!$C$7</f>
        <v>2.4096726777541707E-2</v>
      </c>
      <c r="AY37" s="34">
        <f>$L$28/'Fixed data'!$C$7</f>
        <v>2.4096726777541707E-2</v>
      </c>
      <c r="AZ37" s="34">
        <f>$L$28/'Fixed data'!$C$7</f>
        <v>2.4096726777541707E-2</v>
      </c>
      <c r="BA37" s="34">
        <f>$L$28/'Fixed data'!$C$7</f>
        <v>2.4096726777541707E-2</v>
      </c>
      <c r="BB37" s="34">
        <f>$L$28/'Fixed data'!$C$7</f>
        <v>2.4096726777541707E-2</v>
      </c>
      <c r="BC37" s="34">
        <f>$L$28/'Fixed data'!$C$7</f>
        <v>2.4096726777541707E-2</v>
      </c>
      <c r="BD37" s="34">
        <f>$L$28/'Fixed data'!$C$7</f>
        <v>2.4096726777541707E-2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6.5687690260003179E-2</v>
      </c>
      <c r="O38" s="34">
        <f>$M$28/'Fixed data'!$C$7</f>
        <v>6.5687690260003179E-2</v>
      </c>
      <c r="P38" s="34">
        <f>$M$28/'Fixed data'!$C$7</f>
        <v>6.5687690260003179E-2</v>
      </c>
      <c r="Q38" s="34">
        <f>$M$28/'Fixed data'!$C$7</f>
        <v>6.5687690260003179E-2</v>
      </c>
      <c r="R38" s="34">
        <f>$M$28/'Fixed data'!$C$7</f>
        <v>6.5687690260003179E-2</v>
      </c>
      <c r="S38" s="34">
        <f>$M$28/'Fixed data'!$C$7</f>
        <v>6.5687690260003179E-2</v>
      </c>
      <c r="T38" s="34">
        <f>$M$28/'Fixed data'!$C$7</f>
        <v>6.5687690260003179E-2</v>
      </c>
      <c r="U38" s="34">
        <f>$M$28/'Fixed data'!$C$7</f>
        <v>6.5687690260003179E-2</v>
      </c>
      <c r="V38" s="34">
        <f>$M$28/'Fixed data'!$C$7</f>
        <v>6.5687690260003179E-2</v>
      </c>
      <c r="W38" s="34">
        <f>$M$28/'Fixed data'!$C$7</f>
        <v>6.5687690260003179E-2</v>
      </c>
      <c r="X38" s="34">
        <f>$M$28/'Fixed data'!$C$7</f>
        <v>6.5687690260003179E-2</v>
      </c>
      <c r="Y38" s="34">
        <f>$M$28/'Fixed data'!$C$7</f>
        <v>6.5687690260003179E-2</v>
      </c>
      <c r="Z38" s="34">
        <f>$M$28/'Fixed data'!$C$7</f>
        <v>6.5687690260003179E-2</v>
      </c>
      <c r="AA38" s="34">
        <f>$M$28/'Fixed data'!$C$7</f>
        <v>6.5687690260003179E-2</v>
      </c>
      <c r="AB38" s="34">
        <f>$M$28/'Fixed data'!$C$7</f>
        <v>6.5687690260003179E-2</v>
      </c>
      <c r="AC38" s="34">
        <f>$M$28/'Fixed data'!$C$7</f>
        <v>6.5687690260003179E-2</v>
      </c>
      <c r="AD38" s="34">
        <f>$M$28/'Fixed data'!$C$7</f>
        <v>6.5687690260003179E-2</v>
      </c>
      <c r="AE38" s="34">
        <f>$M$28/'Fixed data'!$C$7</f>
        <v>6.5687690260003179E-2</v>
      </c>
      <c r="AF38" s="34">
        <f>$M$28/'Fixed data'!$C$7</f>
        <v>6.5687690260003179E-2</v>
      </c>
      <c r="AG38" s="34">
        <f>$M$28/'Fixed data'!$C$7</f>
        <v>6.5687690260003179E-2</v>
      </c>
      <c r="AH38" s="34">
        <f>$M$28/'Fixed data'!$C$7</f>
        <v>6.5687690260003179E-2</v>
      </c>
      <c r="AI38" s="34">
        <f>$M$28/'Fixed data'!$C$7</f>
        <v>6.5687690260003179E-2</v>
      </c>
      <c r="AJ38" s="34">
        <f>$M$28/'Fixed data'!$C$7</f>
        <v>6.5687690260003179E-2</v>
      </c>
      <c r="AK38" s="34">
        <f>$M$28/'Fixed data'!$C$7</f>
        <v>6.5687690260003179E-2</v>
      </c>
      <c r="AL38" s="34">
        <f>$M$28/'Fixed data'!$C$7</f>
        <v>6.5687690260003179E-2</v>
      </c>
      <c r="AM38" s="34">
        <f>$M$28/'Fixed data'!$C$7</f>
        <v>6.5687690260003179E-2</v>
      </c>
      <c r="AN38" s="34">
        <f>$M$28/'Fixed data'!$C$7</f>
        <v>6.5687690260003179E-2</v>
      </c>
      <c r="AO38" s="34">
        <f>$M$28/'Fixed data'!$C$7</f>
        <v>6.5687690260003179E-2</v>
      </c>
      <c r="AP38" s="34">
        <f>$M$28/'Fixed data'!$C$7</f>
        <v>6.5687690260003179E-2</v>
      </c>
      <c r="AQ38" s="34">
        <f>$M$28/'Fixed data'!$C$7</f>
        <v>6.5687690260003179E-2</v>
      </c>
      <c r="AR38" s="34">
        <f>$M$28/'Fixed data'!$C$7</f>
        <v>6.5687690260003179E-2</v>
      </c>
      <c r="AS38" s="34">
        <f>$M$28/'Fixed data'!$C$7</f>
        <v>6.5687690260003179E-2</v>
      </c>
      <c r="AT38" s="34">
        <f>$M$28/'Fixed data'!$C$7</f>
        <v>6.5687690260003179E-2</v>
      </c>
      <c r="AU38" s="34">
        <f>$M$28/'Fixed data'!$C$7</f>
        <v>6.5687690260003179E-2</v>
      </c>
      <c r="AV38" s="34">
        <f>$M$28/'Fixed data'!$C$7</f>
        <v>6.5687690260003179E-2</v>
      </c>
      <c r="AW38" s="34">
        <f>$M$28/'Fixed data'!$C$7</f>
        <v>6.5687690260003179E-2</v>
      </c>
      <c r="AX38" s="34">
        <f>$M$28/'Fixed data'!$C$7</f>
        <v>6.5687690260003179E-2</v>
      </c>
      <c r="AY38" s="34">
        <f>$M$28/'Fixed data'!$C$7</f>
        <v>6.5687690260003179E-2</v>
      </c>
      <c r="AZ38" s="34">
        <f>$M$28/'Fixed data'!$C$7</f>
        <v>6.5687690260003179E-2</v>
      </c>
      <c r="BA38" s="34">
        <f>$M$28/'Fixed data'!$C$7</f>
        <v>6.5687690260003179E-2</v>
      </c>
      <c r="BB38" s="34">
        <f>$M$28/'Fixed data'!$C$7</f>
        <v>6.5687690260003179E-2</v>
      </c>
      <c r="BC38" s="34">
        <f>$M$28/'Fixed data'!$C$7</f>
        <v>6.5687690260003179E-2</v>
      </c>
      <c r="BD38" s="34">
        <f>$M$28/'Fixed data'!$C$7</f>
        <v>6.5687690260003179E-2</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6.7817788387092931E-2</v>
      </c>
      <c r="P39" s="34">
        <f>$N$28/'Fixed data'!$C$7</f>
        <v>6.7817788387092931E-2</v>
      </c>
      <c r="Q39" s="34">
        <f>$N$28/'Fixed data'!$C$7</f>
        <v>6.7817788387092931E-2</v>
      </c>
      <c r="R39" s="34">
        <f>$N$28/'Fixed data'!$C$7</f>
        <v>6.7817788387092931E-2</v>
      </c>
      <c r="S39" s="34">
        <f>$N$28/'Fixed data'!$C$7</f>
        <v>6.7817788387092931E-2</v>
      </c>
      <c r="T39" s="34">
        <f>$N$28/'Fixed data'!$C$7</f>
        <v>6.7817788387092931E-2</v>
      </c>
      <c r="U39" s="34">
        <f>$N$28/'Fixed data'!$C$7</f>
        <v>6.7817788387092931E-2</v>
      </c>
      <c r="V39" s="34">
        <f>$N$28/'Fixed data'!$C$7</f>
        <v>6.7817788387092931E-2</v>
      </c>
      <c r="W39" s="34">
        <f>$N$28/'Fixed data'!$C$7</f>
        <v>6.7817788387092931E-2</v>
      </c>
      <c r="X39" s="34">
        <f>$N$28/'Fixed data'!$C$7</f>
        <v>6.7817788387092931E-2</v>
      </c>
      <c r="Y39" s="34">
        <f>$N$28/'Fixed data'!$C$7</f>
        <v>6.7817788387092931E-2</v>
      </c>
      <c r="Z39" s="34">
        <f>$N$28/'Fixed data'!$C$7</f>
        <v>6.7817788387092931E-2</v>
      </c>
      <c r="AA39" s="34">
        <f>$N$28/'Fixed data'!$C$7</f>
        <v>6.7817788387092931E-2</v>
      </c>
      <c r="AB39" s="34">
        <f>$N$28/'Fixed data'!$C$7</f>
        <v>6.7817788387092931E-2</v>
      </c>
      <c r="AC39" s="34">
        <f>$N$28/'Fixed data'!$C$7</f>
        <v>6.7817788387092931E-2</v>
      </c>
      <c r="AD39" s="34">
        <f>$N$28/'Fixed data'!$C$7</f>
        <v>6.7817788387092931E-2</v>
      </c>
      <c r="AE39" s="34">
        <f>$N$28/'Fixed data'!$C$7</f>
        <v>6.7817788387092931E-2</v>
      </c>
      <c r="AF39" s="34">
        <f>$N$28/'Fixed data'!$C$7</f>
        <v>6.7817788387092931E-2</v>
      </c>
      <c r="AG39" s="34">
        <f>$N$28/'Fixed data'!$C$7</f>
        <v>6.7817788387092931E-2</v>
      </c>
      <c r="AH39" s="34">
        <f>$N$28/'Fixed data'!$C$7</f>
        <v>6.7817788387092931E-2</v>
      </c>
      <c r="AI39" s="34">
        <f>$N$28/'Fixed data'!$C$7</f>
        <v>6.7817788387092931E-2</v>
      </c>
      <c r="AJ39" s="34">
        <f>$N$28/'Fixed data'!$C$7</f>
        <v>6.7817788387092931E-2</v>
      </c>
      <c r="AK39" s="34">
        <f>$N$28/'Fixed data'!$C$7</f>
        <v>6.7817788387092931E-2</v>
      </c>
      <c r="AL39" s="34">
        <f>$N$28/'Fixed data'!$C$7</f>
        <v>6.7817788387092931E-2</v>
      </c>
      <c r="AM39" s="34">
        <f>$N$28/'Fixed data'!$C$7</f>
        <v>6.7817788387092931E-2</v>
      </c>
      <c r="AN39" s="34">
        <f>$N$28/'Fixed data'!$C$7</f>
        <v>6.7817788387092931E-2</v>
      </c>
      <c r="AO39" s="34">
        <f>$N$28/'Fixed data'!$C$7</f>
        <v>6.7817788387092931E-2</v>
      </c>
      <c r="AP39" s="34">
        <f>$N$28/'Fixed data'!$C$7</f>
        <v>6.7817788387092931E-2</v>
      </c>
      <c r="AQ39" s="34">
        <f>$N$28/'Fixed data'!$C$7</f>
        <v>6.7817788387092931E-2</v>
      </c>
      <c r="AR39" s="34">
        <f>$N$28/'Fixed data'!$C$7</f>
        <v>6.7817788387092931E-2</v>
      </c>
      <c r="AS39" s="34">
        <f>$N$28/'Fixed data'!$C$7</f>
        <v>6.7817788387092931E-2</v>
      </c>
      <c r="AT39" s="34">
        <f>$N$28/'Fixed data'!$C$7</f>
        <v>6.7817788387092931E-2</v>
      </c>
      <c r="AU39" s="34">
        <f>$N$28/'Fixed data'!$C$7</f>
        <v>6.7817788387092931E-2</v>
      </c>
      <c r="AV39" s="34">
        <f>$N$28/'Fixed data'!$C$7</f>
        <v>6.7817788387092931E-2</v>
      </c>
      <c r="AW39" s="34">
        <f>$N$28/'Fixed data'!$C$7</f>
        <v>6.7817788387092931E-2</v>
      </c>
      <c r="AX39" s="34">
        <f>$N$28/'Fixed data'!$C$7</f>
        <v>6.7817788387092931E-2</v>
      </c>
      <c r="AY39" s="34">
        <f>$N$28/'Fixed data'!$C$7</f>
        <v>6.7817788387092931E-2</v>
      </c>
      <c r="AZ39" s="34">
        <f>$N$28/'Fixed data'!$C$7</f>
        <v>6.7817788387092931E-2</v>
      </c>
      <c r="BA39" s="34">
        <f>$N$28/'Fixed data'!$C$7</f>
        <v>6.7817788387092931E-2</v>
      </c>
      <c r="BB39" s="34">
        <f>$N$28/'Fixed data'!$C$7</f>
        <v>6.7817788387092931E-2</v>
      </c>
      <c r="BC39" s="34">
        <f>$N$28/'Fixed data'!$C$7</f>
        <v>6.7817788387092931E-2</v>
      </c>
      <c r="BD39" s="34">
        <f>$N$28/'Fixed data'!$C$7</f>
        <v>6.7817788387092931E-2</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6.9720268496294063E-2</v>
      </c>
      <c r="Q40" s="34">
        <f>$O$28/'Fixed data'!$C$7</f>
        <v>6.9720268496294063E-2</v>
      </c>
      <c r="R40" s="34">
        <f>$O$28/'Fixed data'!$C$7</f>
        <v>6.9720268496294063E-2</v>
      </c>
      <c r="S40" s="34">
        <f>$O$28/'Fixed data'!$C$7</f>
        <v>6.9720268496294063E-2</v>
      </c>
      <c r="T40" s="34">
        <f>$O$28/'Fixed data'!$C$7</f>
        <v>6.9720268496294063E-2</v>
      </c>
      <c r="U40" s="34">
        <f>$O$28/'Fixed data'!$C$7</f>
        <v>6.9720268496294063E-2</v>
      </c>
      <c r="V40" s="34">
        <f>$O$28/'Fixed data'!$C$7</f>
        <v>6.9720268496294063E-2</v>
      </c>
      <c r="W40" s="34">
        <f>$O$28/'Fixed data'!$C$7</f>
        <v>6.9720268496294063E-2</v>
      </c>
      <c r="X40" s="34">
        <f>$O$28/'Fixed data'!$C$7</f>
        <v>6.9720268496294063E-2</v>
      </c>
      <c r="Y40" s="34">
        <f>$O$28/'Fixed data'!$C$7</f>
        <v>6.9720268496294063E-2</v>
      </c>
      <c r="Z40" s="34">
        <f>$O$28/'Fixed data'!$C$7</f>
        <v>6.9720268496294063E-2</v>
      </c>
      <c r="AA40" s="34">
        <f>$O$28/'Fixed data'!$C$7</f>
        <v>6.9720268496294063E-2</v>
      </c>
      <c r="AB40" s="34">
        <f>$O$28/'Fixed data'!$C$7</f>
        <v>6.9720268496294063E-2</v>
      </c>
      <c r="AC40" s="34">
        <f>$O$28/'Fixed data'!$C$7</f>
        <v>6.9720268496294063E-2</v>
      </c>
      <c r="AD40" s="34">
        <f>$O$28/'Fixed data'!$C$7</f>
        <v>6.9720268496294063E-2</v>
      </c>
      <c r="AE40" s="34">
        <f>$O$28/'Fixed data'!$C$7</f>
        <v>6.9720268496294063E-2</v>
      </c>
      <c r="AF40" s="34">
        <f>$O$28/'Fixed data'!$C$7</f>
        <v>6.9720268496294063E-2</v>
      </c>
      <c r="AG40" s="34">
        <f>$O$28/'Fixed data'!$C$7</f>
        <v>6.9720268496294063E-2</v>
      </c>
      <c r="AH40" s="34">
        <f>$O$28/'Fixed data'!$C$7</f>
        <v>6.9720268496294063E-2</v>
      </c>
      <c r="AI40" s="34">
        <f>$O$28/'Fixed data'!$C$7</f>
        <v>6.9720268496294063E-2</v>
      </c>
      <c r="AJ40" s="34">
        <f>$O$28/'Fixed data'!$C$7</f>
        <v>6.9720268496294063E-2</v>
      </c>
      <c r="AK40" s="34">
        <f>$O$28/'Fixed data'!$C$7</f>
        <v>6.9720268496294063E-2</v>
      </c>
      <c r="AL40" s="34">
        <f>$O$28/'Fixed data'!$C$7</f>
        <v>6.9720268496294063E-2</v>
      </c>
      <c r="AM40" s="34">
        <f>$O$28/'Fixed data'!$C$7</f>
        <v>6.9720268496294063E-2</v>
      </c>
      <c r="AN40" s="34">
        <f>$O$28/'Fixed data'!$C$7</f>
        <v>6.9720268496294063E-2</v>
      </c>
      <c r="AO40" s="34">
        <f>$O$28/'Fixed data'!$C$7</f>
        <v>6.9720268496294063E-2</v>
      </c>
      <c r="AP40" s="34">
        <f>$O$28/'Fixed data'!$C$7</f>
        <v>6.9720268496294063E-2</v>
      </c>
      <c r="AQ40" s="34">
        <f>$O$28/'Fixed data'!$C$7</f>
        <v>6.9720268496294063E-2</v>
      </c>
      <c r="AR40" s="34">
        <f>$O$28/'Fixed data'!$C$7</f>
        <v>6.9720268496294063E-2</v>
      </c>
      <c r="AS40" s="34">
        <f>$O$28/'Fixed data'!$C$7</f>
        <v>6.9720268496294063E-2</v>
      </c>
      <c r="AT40" s="34">
        <f>$O$28/'Fixed data'!$C$7</f>
        <v>6.9720268496294063E-2</v>
      </c>
      <c r="AU40" s="34">
        <f>$O$28/'Fixed data'!$C$7</f>
        <v>6.9720268496294063E-2</v>
      </c>
      <c r="AV40" s="34">
        <f>$O$28/'Fixed data'!$C$7</f>
        <v>6.9720268496294063E-2</v>
      </c>
      <c r="AW40" s="34">
        <f>$O$28/'Fixed data'!$C$7</f>
        <v>6.9720268496294063E-2</v>
      </c>
      <c r="AX40" s="34">
        <f>$O$28/'Fixed data'!$C$7</f>
        <v>6.9720268496294063E-2</v>
      </c>
      <c r="AY40" s="34">
        <f>$O$28/'Fixed data'!$C$7</f>
        <v>6.9720268496294063E-2</v>
      </c>
      <c r="AZ40" s="34">
        <f>$O$28/'Fixed data'!$C$7</f>
        <v>6.9720268496294063E-2</v>
      </c>
      <c r="BA40" s="34">
        <f>$O$28/'Fixed data'!$C$7</f>
        <v>6.9720268496294063E-2</v>
      </c>
      <c r="BB40" s="34">
        <f>$O$28/'Fixed data'!$C$7</f>
        <v>6.9720268496294063E-2</v>
      </c>
      <c r="BC40" s="34">
        <f>$O$28/'Fixed data'!$C$7</f>
        <v>6.9720268496294063E-2</v>
      </c>
      <c r="BD40" s="34">
        <f>$O$28/'Fixed data'!$C$7</f>
        <v>6.9720268496294063E-2</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7.1428719514583974E-2</v>
      </c>
      <c r="R41" s="34">
        <f>$P$28/'Fixed data'!$C$7</f>
        <v>7.1428719514583974E-2</v>
      </c>
      <c r="S41" s="34">
        <f>$P$28/'Fixed data'!$C$7</f>
        <v>7.1428719514583974E-2</v>
      </c>
      <c r="T41" s="34">
        <f>$P$28/'Fixed data'!$C$7</f>
        <v>7.1428719514583974E-2</v>
      </c>
      <c r="U41" s="34">
        <f>$P$28/'Fixed data'!$C$7</f>
        <v>7.1428719514583974E-2</v>
      </c>
      <c r="V41" s="34">
        <f>$P$28/'Fixed data'!$C$7</f>
        <v>7.1428719514583974E-2</v>
      </c>
      <c r="W41" s="34">
        <f>$P$28/'Fixed data'!$C$7</f>
        <v>7.1428719514583974E-2</v>
      </c>
      <c r="X41" s="34">
        <f>$P$28/'Fixed data'!$C$7</f>
        <v>7.1428719514583974E-2</v>
      </c>
      <c r="Y41" s="34">
        <f>$P$28/'Fixed data'!$C$7</f>
        <v>7.1428719514583974E-2</v>
      </c>
      <c r="Z41" s="34">
        <f>$P$28/'Fixed data'!$C$7</f>
        <v>7.1428719514583974E-2</v>
      </c>
      <c r="AA41" s="34">
        <f>$P$28/'Fixed data'!$C$7</f>
        <v>7.1428719514583974E-2</v>
      </c>
      <c r="AB41" s="34">
        <f>$P$28/'Fixed data'!$C$7</f>
        <v>7.1428719514583974E-2</v>
      </c>
      <c r="AC41" s="34">
        <f>$P$28/'Fixed data'!$C$7</f>
        <v>7.1428719514583974E-2</v>
      </c>
      <c r="AD41" s="34">
        <f>$P$28/'Fixed data'!$C$7</f>
        <v>7.1428719514583974E-2</v>
      </c>
      <c r="AE41" s="34">
        <f>$P$28/'Fixed data'!$C$7</f>
        <v>7.1428719514583974E-2</v>
      </c>
      <c r="AF41" s="34">
        <f>$P$28/'Fixed data'!$C$7</f>
        <v>7.1428719514583974E-2</v>
      </c>
      <c r="AG41" s="34">
        <f>$P$28/'Fixed data'!$C$7</f>
        <v>7.1428719514583974E-2</v>
      </c>
      <c r="AH41" s="34">
        <f>$P$28/'Fixed data'!$C$7</f>
        <v>7.1428719514583974E-2</v>
      </c>
      <c r="AI41" s="34">
        <f>$P$28/'Fixed data'!$C$7</f>
        <v>7.1428719514583974E-2</v>
      </c>
      <c r="AJ41" s="34">
        <f>$P$28/'Fixed data'!$C$7</f>
        <v>7.1428719514583974E-2</v>
      </c>
      <c r="AK41" s="34">
        <f>$P$28/'Fixed data'!$C$7</f>
        <v>7.1428719514583974E-2</v>
      </c>
      <c r="AL41" s="34">
        <f>$P$28/'Fixed data'!$C$7</f>
        <v>7.1428719514583974E-2</v>
      </c>
      <c r="AM41" s="34">
        <f>$P$28/'Fixed data'!$C$7</f>
        <v>7.1428719514583974E-2</v>
      </c>
      <c r="AN41" s="34">
        <f>$P$28/'Fixed data'!$C$7</f>
        <v>7.1428719514583974E-2</v>
      </c>
      <c r="AO41" s="34">
        <f>$P$28/'Fixed data'!$C$7</f>
        <v>7.1428719514583974E-2</v>
      </c>
      <c r="AP41" s="34">
        <f>$P$28/'Fixed data'!$C$7</f>
        <v>7.1428719514583974E-2</v>
      </c>
      <c r="AQ41" s="34">
        <f>$P$28/'Fixed data'!$C$7</f>
        <v>7.1428719514583974E-2</v>
      </c>
      <c r="AR41" s="34">
        <f>$P$28/'Fixed data'!$C$7</f>
        <v>7.1428719514583974E-2</v>
      </c>
      <c r="AS41" s="34">
        <f>$P$28/'Fixed data'!$C$7</f>
        <v>7.1428719514583974E-2</v>
      </c>
      <c r="AT41" s="34">
        <f>$P$28/'Fixed data'!$C$7</f>
        <v>7.1428719514583974E-2</v>
      </c>
      <c r="AU41" s="34">
        <f>$P$28/'Fixed data'!$C$7</f>
        <v>7.1428719514583974E-2</v>
      </c>
      <c r="AV41" s="34">
        <f>$P$28/'Fixed data'!$C$7</f>
        <v>7.1428719514583974E-2</v>
      </c>
      <c r="AW41" s="34">
        <f>$P$28/'Fixed data'!$C$7</f>
        <v>7.1428719514583974E-2</v>
      </c>
      <c r="AX41" s="34">
        <f>$P$28/'Fixed data'!$C$7</f>
        <v>7.1428719514583974E-2</v>
      </c>
      <c r="AY41" s="34">
        <f>$P$28/'Fixed data'!$C$7</f>
        <v>7.1428719514583974E-2</v>
      </c>
      <c r="AZ41" s="34">
        <f>$P$28/'Fixed data'!$C$7</f>
        <v>7.1428719514583974E-2</v>
      </c>
      <c r="BA41" s="34">
        <f>$P$28/'Fixed data'!$C$7</f>
        <v>7.1428719514583974E-2</v>
      </c>
      <c r="BB41" s="34">
        <f>$P$28/'Fixed data'!$C$7</f>
        <v>7.1428719514583974E-2</v>
      </c>
      <c r="BC41" s="34">
        <f>$P$28/'Fixed data'!$C$7</f>
        <v>7.1428719514583974E-2</v>
      </c>
      <c r="BD41" s="34">
        <f>$P$28/'Fixed data'!$C$7</f>
        <v>7.1428719514583974E-2</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7.2902375832870001E-2</v>
      </c>
      <c r="S42" s="34">
        <f>$Q$28/'Fixed data'!$C$7</f>
        <v>7.2902375832870001E-2</v>
      </c>
      <c r="T42" s="34">
        <f>$Q$28/'Fixed data'!$C$7</f>
        <v>7.2902375832870001E-2</v>
      </c>
      <c r="U42" s="34">
        <f>$Q$28/'Fixed data'!$C$7</f>
        <v>7.2902375832870001E-2</v>
      </c>
      <c r="V42" s="34">
        <f>$Q$28/'Fixed data'!$C$7</f>
        <v>7.2902375832870001E-2</v>
      </c>
      <c r="W42" s="34">
        <f>$Q$28/'Fixed data'!$C$7</f>
        <v>7.2902375832870001E-2</v>
      </c>
      <c r="X42" s="34">
        <f>$Q$28/'Fixed data'!$C$7</f>
        <v>7.2902375832870001E-2</v>
      </c>
      <c r="Y42" s="34">
        <f>$Q$28/'Fixed data'!$C$7</f>
        <v>7.2902375832870001E-2</v>
      </c>
      <c r="Z42" s="34">
        <f>$Q$28/'Fixed data'!$C$7</f>
        <v>7.2902375832870001E-2</v>
      </c>
      <c r="AA42" s="34">
        <f>$Q$28/'Fixed data'!$C$7</f>
        <v>7.2902375832870001E-2</v>
      </c>
      <c r="AB42" s="34">
        <f>$Q$28/'Fixed data'!$C$7</f>
        <v>7.2902375832870001E-2</v>
      </c>
      <c r="AC42" s="34">
        <f>$Q$28/'Fixed data'!$C$7</f>
        <v>7.2902375832870001E-2</v>
      </c>
      <c r="AD42" s="34">
        <f>$Q$28/'Fixed data'!$C$7</f>
        <v>7.2902375832870001E-2</v>
      </c>
      <c r="AE42" s="34">
        <f>$Q$28/'Fixed data'!$C$7</f>
        <v>7.2902375832870001E-2</v>
      </c>
      <c r="AF42" s="34">
        <f>$Q$28/'Fixed data'!$C$7</f>
        <v>7.2902375832870001E-2</v>
      </c>
      <c r="AG42" s="34">
        <f>$Q$28/'Fixed data'!$C$7</f>
        <v>7.2902375832870001E-2</v>
      </c>
      <c r="AH42" s="34">
        <f>$Q$28/'Fixed data'!$C$7</f>
        <v>7.2902375832870001E-2</v>
      </c>
      <c r="AI42" s="34">
        <f>$Q$28/'Fixed data'!$C$7</f>
        <v>7.2902375832870001E-2</v>
      </c>
      <c r="AJ42" s="34">
        <f>$Q$28/'Fixed data'!$C$7</f>
        <v>7.2902375832870001E-2</v>
      </c>
      <c r="AK42" s="34">
        <f>$Q$28/'Fixed data'!$C$7</f>
        <v>7.2902375832870001E-2</v>
      </c>
      <c r="AL42" s="34">
        <f>$Q$28/'Fixed data'!$C$7</f>
        <v>7.2902375832870001E-2</v>
      </c>
      <c r="AM42" s="34">
        <f>$Q$28/'Fixed data'!$C$7</f>
        <v>7.2902375832870001E-2</v>
      </c>
      <c r="AN42" s="34">
        <f>$Q$28/'Fixed data'!$C$7</f>
        <v>7.2902375832870001E-2</v>
      </c>
      <c r="AO42" s="34">
        <f>$Q$28/'Fixed data'!$C$7</f>
        <v>7.2902375832870001E-2</v>
      </c>
      <c r="AP42" s="34">
        <f>$Q$28/'Fixed data'!$C$7</f>
        <v>7.2902375832870001E-2</v>
      </c>
      <c r="AQ42" s="34">
        <f>$Q$28/'Fixed data'!$C$7</f>
        <v>7.2902375832870001E-2</v>
      </c>
      <c r="AR42" s="34">
        <f>$Q$28/'Fixed data'!$C$7</f>
        <v>7.2902375832870001E-2</v>
      </c>
      <c r="AS42" s="34">
        <f>$Q$28/'Fixed data'!$C$7</f>
        <v>7.2902375832870001E-2</v>
      </c>
      <c r="AT42" s="34">
        <f>$Q$28/'Fixed data'!$C$7</f>
        <v>7.2902375832870001E-2</v>
      </c>
      <c r="AU42" s="34">
        <f>$Q$28/'Fixed data'!$C$7</f>
        <v>7.2902375832870001E-2</v>
      </c>
      <c r="AV42" s="34">
        <f>$Q$28/'Fixed data'!$C$7</f>
        <v>7.2902375832870001E-2</v>
      </c>
      <c r="AW42" s="34">
        <f>$Q$28/'Fixed data'!$C$7</f>
        <v>7.2902375832870001E-2</v>
      </c>
      <c r="AX42" s="34">
        <f>$Q$28/'Fixed data'!$C$7</f>
        <v>7.2902375832870001E-2</v>
      </c>
      <c r="AY42" s="34">
        <f>$Q$28/'Fixed data'!$C$7</f>
        <v>7.2902375832870001E-2</v>
      </c>
      <c r="AZ42" s="34">
        <f>$Q$28/'Fixed data'!$C$7</f>
        <v>7.2902375832870001E-2</v>
      </c>
      <c r="BA42" s="34">
        <f>$Q$28/'Fixed data'!$C$7</f>
        <v>7.2902375832870001E-2</v>
      </c>
      <c r="BB42" s="34">
        <f>$Q$28/'Fixed data'!$C$7</f>
        <v>7.2902375832870001E-2</v>
      </c>
      <c r="BC42" s="34">
        <f>$Q$28/'Fixed data'!$C$7</f>
        <v>7.2902375832870001E-2</v>
      </c>
      <c r="BD42" s="34">
        <f>$Q$28/'Fixed data'!$C$7</f>
        <v>7.2902375832870001E-2</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7.4139354191087747E-2</v>
      </c>
      <c r="T43" s="34">
        <f>$R$28/'Fixed data'!$C$7</f>
        <v>7.4139354191087747E-2</v>
      </c>
      <c r="U43" s="34">
        <f>$R$28/'Fixed data'!$C$7</f>
        <v>7.4139354191087747E-2</v>
      </c>
      <c r="V43" s="34">
        <f>$R$28/'Fixed data'!$C$7</f>
        <v>7.4139354191087747E-2</v>
      </c>
      <c r="W43" s="34">
        <f>$R$28/'Fixed data'!$C$7</f>
        <v>7.4139354191087747E-2</v>
      </c>
      <c r="X43" s="34">
        <f>$R$28/'Fixed data'!$C$7</f>
        <v>7.4139354191087747E-2</v>
      </c>
      <c r="Y43" s="34">
        <f>$R$28/'Fixed data'!$C$7</f>
        <v>7.4139354191087747E-2</v>
      </c>
      <c r="Z43" s="34">
        <f>$R$28/'Fixed data'!$C$7</f>
        <v>7.4139354191087747E-2</v>
      </c>
      <c r="AA43" s="34">
        <f>$R$28/'Fixed data'!$C$7</f>
        <v>7.4139354191087747E-2</v>
      </c>
      <c r="AB43" s="34">
        <f>$R$28/'Fixed data'!$C$7</f>
        <v>7.4139354191087747E-2</v>
      </c>
      <c r="AC43" s="34">
        <f>$R$28/'Fixed data'!$C$7</f>
        <v>7.4139354191087747E-2</v>
      </c>
      <c r="AD43" s="34">
        <f>$R$28/'Fixed data'!$C$7</f>
        <v>7.4139354191087747E-2</v>
      </c>
      <c r="AE43" s="34">
        <f>$R$28/'Fixed data'!$C$7</f>
        <v>7.4139354191087747E-2</v>
      </c>
      <c r="AF43" s="34">
        <f>$R$28/'Fixed data'!$C$7</f>
        <v>7.4139354191087747E-2</v>
      </c>
      <c r="AG43" s="34">
        <f>$R$28/'Fixed data'!$C$7</f>
        <v>7.4139354191087747E-2</v>
      </c>
      <c r="AH43" s="34">
        <f>$R$28/'Fixed data'!$C$7</f>
        <v>7.4139354191087747E-2</v>
      </c>
      <c r="AI43" s="34">
        <f>$R$28/'Fixed data'!$C$7</f>
        <v>7.4139354191087747E-2</v>
      </c>
      <c r="AJ43" s="34">
        <f>$R$28/'Fixed data'!$C$7</f>
        <v>7.4139354191087747E-2</v>
      </c>
      <c r="AK43" s="34">
        <f>$R$28/'Fixed data'!$C$7</f>
        <v>7.4139354191087747E-2</v>
      </c>
      <c r="AL43" s="34">
        <f>$R$28/'Fixed data'!$C$7</f>
        <v>7.4139354191087747E-2</v>
      </c>
      <c r="AM43" s="34">
        <f>$R$28/'Fixed data'!$C$7</f>
        <v>7.4139354191087747E-2</v>
      </c>
      <c r="AN43" s="34">
        <f>$R$28/'Fixed data'!$C$7</f>
        <v>7.4139354191087747E-2</v>
      </c>
      <c r="AO43" s="34">
        <f>$R$28/'Fixed data'!$C$7</f>
        <v>7.4139354191087747E-2</v>
      </c>
      <c r="AP43" s="34">
        <f>$R$28/'Fixed data'!$C$7</f>
        <v>7.4139354191087747E-2</v>
      </c>
      <c r="AQ43" s="34">
        <f>$R$28/'Fixed data'!$C$7</f>
        <v>7.4139354191087747E-2</v>
      </c>
      <c r="AR43" s="34">
        <f>$R$28/'Fixed data'!$C$7</f>
        <v>7.4139354191087747E-2</v>
      </c>
      <c r="AS43" s="34">
        <f>$R$28/'Fixed data'!$C$7</f>
        <v>7.4139354191087747E-2</v>
      </c>
      <c r="AT43" s="34">
        <f>$R$28/'Fixed data'!$C$7</f>
        <v>7.4139354191087747E-2</v>
      </c>
      <c r="AU43" s="34">
        <f>$R$28/'Fixed data'!$C$7</f>
        <v>7.4139354191087747E-2</v>
      </c>
      <c r="AV43" s="34">
        <f>$R$28/'Fixed data'!$C$7</f>
        <v>7.4139354191087747E-2</v>
      </c>
      <c r="AW43" s="34">
        <f>$R$28/'Fixed data'!$C$7</f>
        <v>7.4139354191087747E-2</v>
      </c>
      <c r="AX43" s="34">
        <f>$R$28/'Fixed data'!$C$7</f>
        <v>7.4139354191087747E-2</v>
      </c>
      <c r="AY43" s="34">
        <f>$R$28/'Fixed data'!$C$7</f>
        <v>7.4139354191087747E-2</v>
      </c>
      <c r="AZ43" s="34">
        <f>$R$28/'Fixed data'!$C$7</f>
        <v>7.4139354191087747E-2</v>
      </c>
      <c r="BA43" s="34">
        <f>$R$28/'Fixed data'!$C$7</f>
        <v>7.4139354191087747E-2</v>
      </c>
      <c r="BB43" s="34">
        <f>$R$28/'Fixed data'!$C$7</f>
        <v>7.4139354191087747E-2</v>
      </c>
      <c r="BC43" s="34">
        <f>$R$28/'Fixed data'!$C$7</f>
        <v>7.4139354191087747E-2</v>
      </c>
      <c r="BD43" s="34">
        <f>$R$28/'Fixed data'!$C$7</f>
        <v>7.4139354191087747E-2</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7.5177989582853419E-2</v>
      </c>
      <c r="U44" s="34">
        <f>$S$28/'Fixed data'!$C$7</f>
        <v>7.5177989582853419E-2</v>
      </c>
      <c r="V44" s="34">
        <f>$S$28/'Fixed data'!$C$7</f>
        <v>7.5177989582853419E-2</v>
      </c>
      <c r="W44" s="34">
        <f>$S$28/'Fixed data'!$C$7</f>
        <v>7.5177989582853419E-2</v>
      </c>
      <c r="X44" s="34">
        <f>$S$28/'Fixed data'!$C$7</f>
        <v>7.5177989582853419E-2</v>
      </c>
      <c r="Y44" s="34">
        <f>$S$28/'Fixed data'!$C$7</f>
        <v>7.5177989582853419E-2</v>
      </c>
      <c r="Z44" s="34">
        <f>$S$28/'Fixed data'!$C$7</f>
        <v>7.5177989582853419E-2</v>
      </c>
      <c r="AA44" s="34">
        <f>$S$28/'Fixed data'!$C$7</f>
        <v>7.5177989582853419E-2</v>
      </c>
      <c r="AB44" s="34">
        <f>$S$28/'Fixed data'!$C$7</f>
        <v>7.5177989582853419E-2</v>
      </c>
      <c r="AC44" s="34">
        <f>$S$28/'Fixed data'!$C$7</f>
        <v>7.5177989582853419E-2</v>
      </c>
      <c r="AD44" s="34">
        <f>$S$28/'Fixed data'!$C$7</f>
        <v>7.5177989582853419E-2</v>
      </c>
      <c r="AE44" s="34">
        <f>$S$28/'Fixed data'!$C$7</f>
        <v>7.5177989582853419E-2</v>
      </c>
      <c r="AF44" s="34">
        <f>$S$28/'Fixed data'!$C$7</f>
        <v>7.5177989582853419E-2</v>
      </c>
      <c r="AG44" s="34">
        <f>$S$28/'Fixed data'!$C$7</f>
        <v>7.5177989582853419E-2</v>
      </c>
      <c r="AH44" s="34">
        <f>$S$28/'Fixed data'!$C$7</f>
        <v>7.5177989582853419E-2</v>
      </c>
      <c r="AI44" s="34">
        <f>$S$28/'Fixed data'!$C$7</f>
        <v>7.5177989582853419E-2</v>
      </c>
      <c r="AJ44" s="34">
        <f>$S$28/'Fixed data'!$C$7</f>
        <v>7.5177989582853419E-2</v>
      </c>
      <c r="AK44" s="34">
        <f>$S$28/'Fixed data'!$C$7</f>
        <v>7.5177989582853419E-2</v>
      </c>
      <c r="AL44" s="34">
        <f>$S$28/'Fixed data'!$C$7</f>
        <v>7.5177989582853419E-2</v>
      </c>
      <c r="AM44" s="34">
        <f>$S$28/'Fixed data'!$C$7</f>
        <v>7.5177989582853419E-2</v>
      </c>
      <c r="AN44" s="34">
        <f>$S$28/'Fixed data'!$C$7</f>
        <v>7.5177989582853419E-2</v>
      </c>
      <c r="AO44" s="34">
        <f>$S$28/'Fixed data'!$C$7</f>
        <v>7.5177989582853419E-2</v>
      </c>
      <c r="AP44" s="34">
        <f>$S$28/'Fixed data'!$C$7</f>
        <v>7.5177989582853419E-2</v>
      </c>
      <c r="AQ44" s="34">
        <f>$S$28/'Fixed data'!$C$7</f>
        <v>7.5177989582853419E-2</v>
      </c>
      <c r="AR44" s="34">
        <f>$S$28/'Fixed data'!$C$7</f>
        <v>7.5177989582853419E-2</v>
      </c>
      <c r="AS44" s="34">
        <f>$S$28/'Fixed data'!$C$7</f>
        <v>7.5177989582853419E-2</v>
      </c>
      <c r="AT44" s="34">
        <f>$S$28/'Fixed data'!$C$7</f>
        <v>7.5177989582853419E-2</v>
      </c>
      <c r="AU44" s="34">
        <f>$S$28/'Fixed data'!$C$7</f>
        <v>7.5177989582853419E-2</v>
      </c>
      <c r="AV44" s="34">
        <f>$S$28/'Fixed data'!$C$7</f>
        <v>7.5177989582853419E-2</v>
      </c>
      <c r="AW44" s="34">
        <f>$S$28/'Fixed data'!$C$7</f>
        <v>7.5177989582853419E-2</v>
      </c>
      <c r="AX44" s="34">
        <f>$S$28/'Fixed data'!$C$7</f>
        <v>7.5177989582853419E-2</v>
      </c>
      <c r="AY44" s="34">
        <f>$S$28/'Fixed data'!$C$7</f>
        <v>7.5177989582853419E-2</v>
      </c>
      <c r="AZ44" s="34">
        <f>$S$28/'Fixed data'!$C$7</f>
        <v>7.5177989582853419E-2</v>
      </c>
      <c r="BA44" s="34">
        <f>$S$28/'Fixed data'!$C$7</f>
        <v>7.5177989582853419E-2</v>
      </c>
      <c r="BB44" s="34">
        <f>$S$28/'Fixed data'!$C$7</f>
        <v>7.5177989582853419E-2</v>
      </c>
      <c r="BC44" s="34">
        <f>$S$28/'Fixed data'!$C$7</f>
        <v>7.5177989582853419E-2</v>
      </c>
      <c r="BD44" s="34">
        <f>$S$28/'Fixed data'!$C$7</f>
        <v>7.5177989582853419E-2</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7.5995148672854229E-2</v>
      </c>
      <c r="V45" s="34">
        <f>$T$28/'Fixed data'!$C$7</f>
        <v>7.5995148672854229E-2</v>
      </c>
      <c r="W45" s="34">
        <f>$T$28/'Fixed data'!$C$7</f>
        <v>7.5995148672854229E-2</v>
      </c>
      <c r="X45" s="34">
        <f>$T$28/'Fixed data'!$C$7</f>
        <v>7.5995148672854229E-2</v>
      </c>
      <c r="Y45" s="34">
        <f>$T$28/'Fixed data'!$C$7</f>
        <v>7.5995148672854229E-2</v>
      </c>
      <c r="Z45" s="34">
        <f>$T$28/'Fixed data'!$C$7</f>
        <v>7.5995148672854229E-2</v>
      </c>
      <c r="AA45" s="34">
        <f>$T$28/'Fixed data'!$C$7</f>
        <v>7.5995148672854229E-2</v>
      </c>
      <c r="AB45" s="34">
        <f>$T$28/'Fixed data'!$C$7</f>
        <v>7.5995148672854229E-2</v>
      </c>
      <c r="AC45" s="34">
        <f>$T$28/'Fixed data'!$C$7</f>
        <v>7.5995148672854229E-2</v>
      </c>
      <c r="AD45" s="34">
        <f>$T$28/'Fixed data'!$C$7</f>
        <v>7.5995148672854229E-2</v>
      </c>
      <c r="AE45" s="34">
        <f>$T$28/'Fixed data'!$C$7</f>
        <v>7.5995148672854229E-2</v>
      </c>
      <c r="AF45" s="34">
        <f>$T$28/'Fixed data'!$C$7</f>
        <v>7.5995148672854229E-2</v>
      </c>
      <c r="AG45" s="34">
        <f>$T$28/'Fixed data'!$C$7</f>
        <v>7.5995148672854229E-2</v>
      </c>
      <c r="AH45" s="34">
        <f>$T$28/'Fixed data'!$C$7</f>
        <v>7.5995148672854229E-2</v>
      </c>
      <c r="AI45" s="34">
        <f>$T$28/'Fixed data'!$C$7</f>
        <v>7.5995148672854229E-2</v>
      </c>
      <c r="AJ45" s="34">
        <f>$T$28/'Fixed data'!$C$7</f>
        <v>7.5995148672854229E-2</v>
      </c>
      <c r="AK45" s="34">
        <f>$T$28/'Fixed data'!$C$7</f>
        <v>7.5995148672854229E-2</v>
      </c>
      <c r="AL45" s="34">
        <f>$T$28/'Fixed data'!$C$7</f>
        <v>7.5995148672854229E-2</v>
      </c>
      <c r="AM45" s="34">
        <f>$T$28/'Fixed data'!$C$7</f>
        <v>7.5995148672854229E-2</v>
      </c>
      <c r="AN45" s="34">
        <f>$T$28/'Fixed data'!$C$7</f>
        <v>7.5995148672854229E-2</v>
      </c>
      <c r="AO45" s="34">
        <f>$T$28/'Fixed data'!$C$7</f>
        <v>7.5995148672854229E-2</v>
      </c>
      <c r="AP45" s="34">
        <f>$T$28/'Fixed data'!$C$7</f>
        <v>7.5995148672854229E-2</v>
      </c>
      <c r="AQ45" s="34">
        <f>$T$28/'Fixed data'!$C$7</f>
        <v>7.5995148672854229E-2</v>
      </c>
      <c r="AR45" s="34">
        <f>$T$28/'Fixed data'!$C$7</f>
        <v>7.5995148672854229E-2</v>
      </c>
      <c r="AS45" s="34">
        <f>$T$28/'Fixed data'!$C$7</f>
        <v>7.5995148672854229E-2</v>
      </c>
      <c r="AT45" s="34">
        <f>$T$28/'Fixed data'!$C$7</f>
        <v>7.5995148672854229E-2</v>
      </c>
      <c r="AU45" s="34">
        <f>$T$28/'Fixed data'!$C$7</f>
        <v>7.5995148672854229E-2</v>
      </c>
      <c r="AV45" s="34">
        <f>$T$28/'Fixed data'!$C$7</f>
        <v>7.5995148672854229E-2</v>
      </c>
      <c r="AW45" s="34">
        <f>$T$28/'Fixed data'!$C$7</f>
        <v>7.5995148672854229E-2</v>
      </c>
      <c r="AX45" s="34">
        <f>$T$28/'Fixed data'!$C$7</f>
        <v>7.5995148672854229E-2</v>
      </c>
      <c r="AY45" s="34">
        <f>$T$28/'Fixed data'!$C$7</f>
        <v>7.5995148672854229E-2</v>
      </c>
      <c r="AZ45" s="34">
        <f>$T$28/'Fixed data'!$C$7</f>
        <v>7.5995148672854229E-2</v>
      </c>
      <c r="BA45" s="34">
        <f>$T$28/'Fixed data'!$C$7</f>
        <v>7.5995148672854229E-2</v>
      </c>
      <c r="BB45" s="34">
        <f>$T$28/'Fixed data'!$C$7</f>
        <v>7.5995148672854229E-2</v>
      </c>
      <c r="BC45" s="34">
        <f>$T$28/'Fixed data'!$C$7</f>
        <v>7.5995148672854229E-2</v>
      </c>
      <c r="BD45" s="34">
        <f>$T$28/'Fixed data'!$C$7</f>
        <v>7.5995148672854229E-2</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7.6702948390747913E-2</v>
      </c>
      <c r="W46" s="34">
        <f>$U$28/'Fixed data'!$C$7</f>
        <v>7.6702948390747913E-2</v>
      </c>
      <c r="X46" s="34">
        <f>$U$28/'Fixed data'!$C$7</f>
        <v>7.6702948390747913E-2</v>
      </c>
      <c r="Y46" s="34">
        <f>$U$28/'Fixed data'!$C$7</f>
        <v>7.6702948390747913E-2</v>
      </c>
      <c r="Z46" s="34">
        <f>$U$28/'Fixed data'!$C$7</f>
        <v>7.6702948390747913E-2</v>
      </c>
      <c r="AA46" s="34">
        <f>$U$28/'Fixed data'!$C$7</f>
        <v>7.6702948390747913E-2</v>
      </c>
      <c r="AB46" s="34">
        <f>$U$28/'Fixed data'!$C$7</f>
        <v>7.6702948390747913E-2</v>
      </c>
      <c r="AC46" s="34">
        <f>$U$28/'Fixed data'!$C$7</f>
        <v>7.6702948390747913E-2</v>
      </c>
      <c r="AD46" s="34">
        <f>$U$28/'Fixed data'!$C$7</f>
        <v>7.6702948390747913E-2</v>
      </c>
      <c r="AE46" s="34">
        <f>$U$28/'Fixed data'!$C$7</f>
        <v>7.6702948390747913E-2</v>
      </c>
      <c r="AF46" s="34">
        <f>$U$28/'Fixed data'!$C$7</f>
        <v>7.6702948390747913E-2</v>
      </c>
      <c r="AG46" s="34">
        <f>$U$28/'Fixed data'!$C$7</f>
        <v>7.6702948390747913E-2</v>
      </c>
      <c r="AH46" s="34">
        <f>$U$28/'Fixed data'!$C$7</f>
        <v>7.6702948390747913E-2</v>
      </c>
      <c r="AI46" s="34">
        <f>$U$28/'Fixed data'!$C$7</f>
        <v>7.6702948390747913E-2</v>
      </c>
      <c r="AJ46" s="34">
        <f>$U$28/'Fixed data'!$C$7</f>
        <v>7.6702948390747913E-2</v>
      </c>
      <c r="AK46" s="34">
        <f>$U$28/'Fixed data'!$C$7</f>
        <v>7.6702948390747913E-2</v>
      </c>
      <c r="AL46" s="34">
        <f>$U$28/'Fixed data'!$C$7</f>
        <v>7.6702948390747913E-2</v>
      </c>
      <c r="AM46" s="34">
        <f>$U$28/'Fixed data'!$C$7</f>
        <v>7.6702948390747913E-2</v>
      </c>
      <c r="AN46" s="34">
        <f>$U$28/'Fixed data'!$C$7</f>
        <v>7.6702948390747913E-2</v>
      </c>
      <c r="AO46" s="34">
        <f>$U$28/'Fixed data'!$C$7</f>
        <v>7.6702948390747913E-2</v>
      </c>
      <c r="AP46" s="34">
        <f>$U$28/'Fixed data'!$C$7</f>
        <v>7.6702948390747913E-2</v>
      </c>
      <c r="AQ46" s="34">
        <f>$U$28/'Fixed data'!$C$7</f>
        <v>7.6702948390747913E-2</v>
      </c>
      <c r="AR46" s="34">
        <f>$U$28/'Fixed data'!$C$7</f>
        <v>7.6702948390747913E-2</v>
      </c>
      <c r="AS46" s="34">
        <f>$U$28/'Fixed data'!$C$7</f>
        <v>7.6702948390747913E-2</v>
      </c>
      <c r="AT46" s="34">
        <f>$U$28/'Fixed data'!$C$7</f>
        <v>7.6702948390747913E-2</v>
      </c>
      <c r="AU46" s="34">
        <f>$U$28/'Fixed data'!$C$7</f>
        <v>7.6702948390747913E-2</v>
      </c>
      <c r="AV46" s="34">
        <f>$U$28/'Fixed data'!$C$7</f>
        <v>7.6702948390747913E-2</v>
      </c>
      <c r="AW46" s="34">
        <f>$U$28/'Fixed data'!$C$7</f>
        <v>7.6702948390747913E-2</v>
      </c>
      <c r="AX46" s="34">
        <f>$U$28/'Fixed data'!$C$7</f>
        <v>7.6702948390747913E-2</v>
      </c>
      <c r="AY46" s="34">
        <f>$U$28/'Fixed data'!$C$7</f>
        <v>7.6702948390747913E-2</v>
      </c>
      <c r="AZ46" s="34">
        <f>$U$28/'Fixed data'!$C$7</f>
        <v>7.6702948390747913E-2</v>
      </c>
      <c r="BA46" s="34">
        <f>$U$28/'Fixed data'!$C$7</f>
        <v>7.6702948390747913E-2</v>
      </c>
      <c r="BB46" s="34">
        <f>$U$28/'Fixed data'!$C$7</f>
        <v>7.6702948390747913E-2</v>
      </c>
      <c r="BC46" s="34">
        <f>$U$28/'Fixed data'!$C$7</f>
        <v>7.6702948390747913E-2</v>
      </c>
      <c r="BD46" s="34">
        <f>$U$28/'Fixed data'!$C$7</f>
        <v>7.6702948390747913E-2</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7.7240423379334108E-2</v>
      </c>
      <c r="X47" s="34">
        <f>$V$28/'Fixed data'!$C$7</f>
        <v>7.7240423379334108E-2</v>
      </c>
      <c r="Y47" s="34">
        <f>$V$28/'Fixed data'!$C$7</f>
        <v>7.7240423379334108E-2</v>
      </c>
      <c r="Z47" s="34">
        <f>$V$28/'Fixed data'!$C$7</f>
        <v>7.7240423379334108E-2</v>
      </c>
      <c r="AA47" s="34">
        <f>$V$28/'Fixed data'!$C$7</f>
        <v>7.7240423379334108E-2</v>
      </c>
      <c r="AB47" s="34">
        <f>$V$28/'Fixed data'!$C$7</f>
        <v>7.7240423379334108E-2</v>
      </c>
      <c r="AC47" s="34">
        <f>$V$28/'Fixed data'!$C$7</f>
        <v>7.7240423379334108E-2</v>
      </c>
      <c r="AD47" s="34">
        <f>$V$28/'Fixed data'!$C$7</f>
        <v>7.7240423379334108E-2</v>
      </c>
      <c r="AE47" s="34">
        <f>$V$28/'Fixed data'!$C$7</f>
        <v>7.7240423379334108E-2</v>
      </c>
      <c r="AF47" s="34">
        <f>$V$28/'Fixed data'!$C$7</f>
        <v>7.7240423379334108E-2</v>
      </c>
      <c r="AG47" s="34">
        <f>$V$28/'Fixed data'!$C$7</f>
        <v>7.7240423379334108E-2</v>
      </c>
      <c r="AH47" s="34">
        <f>$V$28/'Fixed data'!$C$7</f>
        <v>7.7240423379334108E-2</v>
      </c>
      <c r="AI47" s="34">
        <f>$V$28/'Fixed data'!$C$7</f>
        <v>7.7240423379334108E-2</v>
      </c>
      <c r="AJ47" s="34">
        <f>$V$28/'Fixed data'!$C$7</f>
        <v>7.7240423379334108E-2</v>
      </c>
      <c r="AK47" s="34">
        <f>$V$28/'Fixed data'!$C$7</f>
        <v>7.7240423379334108E-2</v>
      </c>
      <c r="AL47" s="34">
        <f>$V$28/'Fixed data'!$C$7</f>
        <v>7.7240423379334108E-2</v>
      </c>
      <c r="AM47" s="34">
        <f>$V$28/'Fixed data'!$C$7</f>
        <v>7.7240423379334108E-2</v>
      </c>
      <c r="AN47" s="34">
        <f>$V$28/'Fixed data'!$C$7</f>
        <v>7.7240423379334108E-2</v>
      </c>
      <c r="AO47" s="34">
        <f>$V$28/'Fixed data'!$C$7</f>
        <v>7.7240423379334108E-2</v>
      </c>
      <c r="AP47" s="34">
        <f>$V$28/'Fixed data'!$C$7</f>
        <v>7.7240423379334108E-2</v>
      </c>
      <c r="AQ47" s="34">
        <f>$V$28/'Fixed data'!$C$7</f>
        <v>7.7240423379334108E-2</v>
      </c>
      <c r="AR47" s="34">
        <f>$V$28/'Fixed data'!$C$7</f>
        <v>7.7240423379334108E-2</v>
      </c>
      <c r="AS47" s="34">
        <f>$V$28/'Fixed data'!$C$7</f>
        <v>7.7240423379334108E-2</v>
      </c>
      <c r="AT47" s="34">
        <f>$V$28/'Fixed data'!$C$7</f>
        <v>7.7240423379334108E-2</v>
      </c>
      <c r="AU47" s="34">
        <f>$V$28/'Fixed data'!$C$7</f>
        <v>7.7240423379334108E-2</v>
      </c>
      <c r="AV47" s="34">
        <f>$V$28/'Fixed data'!$C$7</f>
        <v>7.7240423379334108E-2</v>
      </c>
      <c r="AW47" s="34">
        <f>$V$28/'Fixed data'!$C$7</f>
        <v>7.7240423379334108E-2</v>
      </c>
      <c r="AX47" s="34">
        <f>$V$28/'Fixed data'!$C$7</f>
        <v>7.7240423379334108E-2</v>
      </c>
      <c r="AY47" s="34">
        <f>$V$28/'Fixed data'!$C$7</f>
        <v>7.7240423379334108E-2</v>
      </c>
      <c r="AZ47" s="34">
        <f>$V$28/'Fixed data'!$C$7</f>
        <v>7.7240423379334108E-2</v>
      </c>
      <c r="BA47" s="34">
        <f>$V$28/'Fixed data'!$C$7</f>
        <v>7.7240423379334108E-2</v>
      </c>
      <c r="BB47" s="34">
        <f>$V$28/'Fixed data'!$C$7</f>
        <v>7.7240423379334108E-2</v>
      </c>
      <c r="BC47" s="34">
        <f>$V$28/'Fixed data'!$C$7</f>
        <v>7.7240423379334108E-2</v>
      </c>
      <c r="BD47" s="34">
        <f>$V$28/'Fixed data'!$C$7</f>
        <v>7.7240423379334108E-2</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7.7663500270431951E-2</v>
      </c>
      <c r="Y48" s="34">
        <f>$W$28/'Fixed data'!$C$7</f>
        <v>7.7663500270431951E-2</v>
      </c>
      <c r="Z48" s="34">
        <f>$W$28/'Fixed data'!$C$7</f>
        <v>7.7663500270431951E-2</v>
      </c>
      <c r="AA48" s="34">
        <f>$W$28/'Fixed data'!$C$7</f>
        <v>7.7663500270431951E-2</v>
      </c>
      <c r="AB48" s="34">
        <f>$W$28/'Fixed data'!$C$7</f>
        <v>7.7663500270431951E-2</v>
      </c>
      <c r="AC48" s="34">
        <f>$W$28/'Fixed data'!$C$7</f>
        <v>7.7663500270431951E-2</v>
      </c>
      <c r="AD48" s="34">
        <f>$W$28/'Fixed data'!$C$7</f>
        <v>7.7663500270431951E-2</v>
      </c>
      <c r="AE48" s="34">
        <f>$W$28/'Fixed data'!$C$7</f>
        <v>7.7663500270431951E-2</v>
      </c>
      <c r="AF48" s="34">
        <f>$W$28/'Fixed data'!$C$7</f>
        <v>7.7663500270431951E-2</v>
      </c>
      <c r="AG48" s="34">
        <f>$W$28/'Fixed data'!$C$7</f>
        <v>7.7663500270431951E-2</v>
      </c>
      <c r="AH48" s="34">
        <f>$W$28/'Fixed data'!$C$7</f>
        <v>7.7663500270431951E-2</v>
      </c>
      <c r="AI48" s="34">
        <f>$W$28/'Fixed data'!$C$7</f>
        <v>7.7663500270431951E-2</v>
      </c>
      <c r="AJ48" s="34">
        <f>$W$28/'Fixed data'!$C$7</f>
        <v>7.7663500270431951E-2</v>
      </c>
      <c r="AK48" s="34">
        <f>$W$28/'Fixed data'!$C$7</f>
        <v>7.7663500270431951E-2</v>
      </c>
      <c r="AL48" s="34">
        <f>$W$28/'Fixed data'!$C$7</f>
        <v>7.7663500270431951E-2</v>
      </c>
      <c r="AM48" s="34">
        <f>$W$28/'Fixed data'!$C$7</f>
        <v>7.7663500270431951E-2</v>
      </c>
      <c r="AN48" s="34">
        <f>$W$28/'Fixed data'!$C$7</f>
        <v>7.7663500270431951E-2</v>
      </c>
      <c r="AO48" s="34">
        <f>$W$28/'Fixed data'!$C$7</f>
        <v>7.7663500270431951E-2</v>
      </c>
      <c r="AP48" s="34">
        <f>$W$28/'Fixed data'!$C$7</f>
        <v>7.7663500270431951E-2</v>
      </c>
      <c r="AQ48" s="34">
        <f>$W$28/'Fixed data'!$C$7</f>
        <v>7.7663500270431951E-2</v>
      </c>
      <c r="AR48" s="34">
        <f>$W$28/'Fixed data'!$C$7</f>
        <v>7.7663500270431951E-2</v>
      </c>
      <c r="AS48" s="34">
        <f>$W$28/'Fixed data'!$C$7</f>
        <v>7.7663500270431951E-2</v>
      </c>
      <c r="AT48" s="34">
        <f>$W$28/'Fixed data'!$C$7</f>
        <v>7.7663500270431951E-2</v>
      </c>
      <c r="AU48" s="34">
        <f>$W$28/'Fixed data'!$C$7</f>
        <v>7.7663500270431951E-2</v>
      </c>
      <c r="AV48" s="34">
        <f>$W$28/'Fixed data'!$C$7</f>
        <v>7.7663500270431951E-2</v>
      </c>
      <c r="AW48" s="34">
        <f>$W$28/'Fixed data'!$C$7</f>
        <v>7.7663500270431951E-2</v>
      </c>
      <c r="AX48" s="34">
        <f>$W$28/'Fixed data'!$C$7</f>
        <v>7.7663500270431951E-2</v>
      </c>
      <c r="AY48" s="34">
        <f>$W$28/'Fixed data'!$C$7</f>
        <v>7.7663500270431951E-2</v>
      </c>
      <c r="AZ48" s="34">
        <f>$W$28/'Fixed data'!$C$7</f>
        <v>7.7663500270431951E-2</v>
      </c>
      <c r="BA48" s="34">
        <f>$W$28/'Fixed data'!$C$7</f>
        <v>7.7663500270431951E-2</v>
      </c>
      <c r="BB48" s="34">
        <f>$W$28/'Fixed data'!$C$7</f>
        <v>7.7663500270431951E-2</v>
      </c>
      <c r="BC48" s="34">
        <f>$W$28/'Fixed data'!$C$7</f>
        <v>7.7663500270431951E-2</v>
      </c>
      <c r="BD48" s="34">
        <f>$W$28/'Fixed data'!$C$7</f>
        <v>7.7663500270431951E-2</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7.7973044333092378E-2</v>
      </c>
      <c r="Z49" s="34">
        <f>$X$28/'Fixed data'!$C$7</f>
        <v>7.7973044333092378E-2</v>
      </c>
      <c r="AA49" s="34">
        <f>$X$28/'Fixed data'!$C$7</f>
        <v>7.7973044333092378E-2</v>
      </c>
      <c r="AB49" s="34">
        <f>$X$28/'Fixed data'!$C$7</f>
        <v>7.7973044333092378E-2</v>
      </c>
      <c r="AC49" s="34">
        <f>$X$28/'Fixed data'!$C$7</f>
        <v>7.7973044333092378E-2</v>
      </c>
      <c r="AD49" s="34">
        <f>$X$28/'Fixed data'!$C$7</f>
        <v>7.7973044333092378E-2</v>
      </c>
      <c r="AE49" s="34">
        <f>$X$28/'Fixed data'!$C$7</f>
        <v>7.7973044333092378E-2</v>
      </c>
      <c r="AF49" s="34">
        <f>$X$28/'Fixed data'!$C$7</f>
        <v>7.7973044333092378E-2</v>
      </c>
      <c r="AG49" s="34">
        <f>$X$28/'Fixed data'!$C$7</f>
        <v>7.7973044333092378E-2</v>
      </c>
      <c r="AH49" s="34">
        <f>$X$28/'Fixed data'!$C$7</f>
        <v>7.7973044333092378E-2</v>
      </c>
      <c r="AI49" s="34">
        <f>$X$28/'Fixed data'!$C$7</f>
        <v>7.7973044333092378E-2</v>
      </c>
      <c r="AJ49" s="34">
        <f>$X$28/'Fixed data'!$C$7</f>
        <v>7.7973044333092378E-2</v>
      </c>
      <c r="AK49" s="34">
        <f>$X$28/'Fixed data'!$C$7</f>
        <v>7.7973044333092378E-2</v>
      </c>
      <c r="AL49" s="34">
        <f>$X$28/'Fixed data'!$C$7</f>
        <v>7.7973044333092378E-2</v>
      </c>
      <c r="AM49" s="34">
        <f>$X$28/'Fixed data'!$C$7</f>
        <v>7.7973044333092378E-2</v>
      </c>
      <c r="AN49" s="34">
        <f>$X$28/'Fixed data'!$C$7</f>
        <v>7.7973044333092378E-2</v>
      </c>
      <c r="AO49" s="34">
        <f>$X$28/'Fixed data'!$C$7</f>
        <v>7.7973044333092378E-2</v>
      </c>
      <c r="AP49" s="34">
        <f>$X$28/'Fixed data'!$C$7</f>
        <v>7.7973044333092378E-2</v>
      </c>
      <c r="AQ49" s="34">
        <f>$X$28/'Fixed data'!$C$7</f>
        <v>7.7973044333092378E-2</v>
      </c>
      <c r="AR49" s="34">
        <f>$X$28/'Fixed data'!$C$7</f>
        <v>7.7973044333092378E-2</v>
      </c>
      <c r="AS49" s="34">
        <f>$X$28/'Fixed data'!$C$7</f>
        <v>7.7973044333092378E-2</v>
      </c>
      <c r="AT49" s="34">
        <f>$X$28/'Fixed data'!$C$7</f>
        <v>7.7973044333092378E-2</v>
      </c>
      <c r="AU49" s="34">
        <f>$X$28/'Fixed data'!$C$7</f>
        <v>7.7973044333092378E-2</v>
      </c>
      <c r="AV49" s="34">
        <f>$X$28/'Fixed data'!$C$7</f>
        <v>7.7973044333092378E-2</v>
      </c>
      <c r="AW49" s="34">
        <f>$X$28/'Fixed data'!$C$7</f>
        <v>7.7973044333092378E-2</v>
      </c>
      <c r="AX49" s="34">
        <f>$X$28/'Fixed data'!$C$7</f>
        <v>7.7973044333092378E-2</v>
      </c>
      <c r="AY49" s="34">
        <f>$X$28/'Fixed data'!$C$7</f>
        <v>7.7973044333092378E-2</v>
      </c>
      <c r="AZ49" s="34">
        <f>$X$28/'Fixed data'!$C$7</f>
        <v>7.7973044333092378E-2</v>
      </c>
      <c r="BA49" s="34">
        <f>$X$28/'Fixed data'!$C$7</f>
        <v>7.7973044333092378E-2</v>
      </c>
      <c r="BB49" s="34">
        <f>$X$28/'Fixed data'!$C$7</f>
        <v>7.7973044333092378E-2</v>
      </c>
      <c r="BC49" s="34">
        <f>$X$28/'Fixed data'!$C$7</f>
        <v>7.7973044333092378E-2</v>
      </c>
      <c r="BD49" s="34">
        <f>$X$28/'Fixed data'!$C$7</f>
        <v>7.7973044333092378E-2</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7.8169682660128775E-2</v>
      </c>
      <c r="AA50" s="34">
        <f>$Y$28/'Fixed data'!$C$7</f>
        <v>7.8169682660128775E-2</v>
      </c>
      <c r="AB50" s="34">
        <f>$Y$28/'Fixed data'!$C$7</f>
        <v>7.8169682660128775E-2</v>
      </c>
      <c r="AC50" s="34">
        <f>$Y$28/'Fixed data'!$C$7</f>
        <v>7.8169682660128775E-2</v>
      </c>
      <c r="AD50" s="34">
        <f>$Y$28/'Fixed data'!$C$7</f>
        <v>7.8169682660128775E-2</v>
      </c>
      <c r="AE50" s="34">
        <f>$Y$28/'Fixed data'!$C$7</f>
        <v>7.8169682660128775E-2</v>
      </c>
      <c r="AF50" s="34">
        <f>$Y$28/'Fixed data'!$C$7</f>
        <v>7.8169682660128775E-2</v>
      </c>
      <c r="AG50" s="34">
        <f>$Y$28/'Fixed data'!$C$7</f>
        <v>7.8169682660128775E-2</v>
      </c>
      <c r="AH50" s="34">
        <f>$Y$28/'Fixed data'!$C$7</f>
        <v>7.8169682660128775E-2</v>
      </c>
      <c r="AI50" s="34">
        <f>$Y$28/'Fixed data'!$C$7</f>
        <v>7.8169682660128775E-2</v>
      </c>
      <c r="AJ50" s="34">
        <f>$Y$28/'Fixed data'!$C$7</f>
        <v>7.8169682660128775E-2</v>
      </c>
      <c r="AK50" s="34">
        <f>$Y$28/'Fixed data'!$C$7</f>
        <v>7.8169682660128775E-2</v>
      </c>
      <c r="AL50" s="34">
        <f>$Y$28/'Fixed data'!$C$7</f>
        <v>7.8169682660128775E-2</v>
      </c>
      <c r="AM50" s="34">
        <f>$Y$28/'Fixed data'!$C$7</f>
        <v>7.8169682660128775E-2</v>
      </c>
      <c r="AN50" s="34">
        <f>$Y$28/'Fixed data'!$C$7</f>
        <v>7.8169682660128775E-2</v>
      </c>
      <c r="AO50" s="34">
        <f>$Y$28/'Fixed data'!$C$7</f>
        <v>7.8169682660128775E-2</v>
      </c>
      <c r="AP50" s="34">
        <f>$Y$28/'Fixed data'!$C$7</f>
        <v>7.8169682660128775E-2</v>
      </c>
      <c r="AQ50" s="34">
        <f>$Y$28/'Fixed data'!$C$7</f>
        <v>7.8169682660128775E-2</v>
      </c>
      <c r="AR50" s="34">
        <f>$Y$28/'Fixed data'!$C$7</f>
        <v>7.8169682660128775E-2</v>
      </c>
      <c r="AS50" s="34">
        <f>$Y$28/'Fixed data'!$C$7</f>
        <v>7.8169682660128775E-2</v>
      </c>
      <c r="AT50" s="34">
        <f>$Y$28/'Fixed data'!$C$7</f>
        <v>7.8169682660128775E-2</v>
      </c>
      <c r="AU50" s="34">
        <f>$Y$28/'Fixed data'!$C$7</f>
        <v>7.8169682660128775E-2</v>
      </c>
      <c r="AV50" s="34">
        <f>$Y$28/'Fixed data'!$C$7</f>
        <v>7.8169682660128775E-2</v>
      </c>
      <c r="AW50" s="34">
        <f>$Y$28/'Fixed data'!$C$7</f>
        <v>7.8169682660128775E-2</v>
      </c>
      <c r="AX50" s="34">
        <f>$Y$28/'Fixed data'!$C$7</f>
        <v>7.8169682660128775E-2</v>
      </c>
      <c r="AY50" s="34">
        <f>$Y$28/'Fixed data'!$C$7</f>
        <v>7.8169682660128775E-2</v>
      </c>
      <c r="AZ50" s="34">
        <f>$Y$28/'Fixed data'!$C$7</f>
        <v>7.8169682660128775E-2</v>
      </c>
      <c r="BA50" s="34">
        <f>$Y$28/'Fixed data'!$C$7</f>
        <v>7.8169682660128775E-2</v>
      </c>
      <c r="BB50" s="34">
        <f>$Y$28/'Fixed data'!$C$7</f>
        <v>7.8169682660128775E-2</v>
      </c>
      <c r="BC50" s="34">
        <f>$Y$28/'Fixed data'!$C$7</f>
        <v>7.8169682660128775E-2</v>
      </c>
      <c r="BD50" s="34">
        <f>$Y$28/'Fixed data'!$C$7</f>
        <v>7.8169682660128775E-2</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7.8319079782367365E-2</v>
      </c>
      <c r="AB51" s="34">
        <f>$Z$28/'Fixed data'!$C$7</f>
        <v>7.8319079782367365E-2</v>
      </c>
      <c r="AC51" s="34">
        <f>$Z$28/'Fixed data'!$C$7</f>
        <v>7.8319079782367365E-2</v>
      </c>
      <c r="AD51" s="34">
        <f>$Z$28/'Fixed data'!$C$7</f>
        <v>7.8319079782367365E-2</v>
      </c>
      <c r="AE51" s="34">
        <f>$Z$28/'Fixed data'!$C$7</f>
        <v>7.8319079782367365E-2</v>
      </c>
      <c r="AF51" s="34">
        <f>$Z$28/'Fixed data'!$C$7</f>
        <v>7.8319079782367365E-2</v>
      </c>
      <c r="AG51" s="34">
        <f>$Z$28/'Fixed data'!$C$7</f>
        <v>7.8319079782367365E-2</v>
      </c>
      <c r="AH51" s="34">
        <f>$Z$28/'Fixed data'!$C$7</f>
        <v>7.8319079782367365E-2</v>
      </c>
      <c r="AI51" s="34">
        <f>$Z$28/'Fixed data'!$C$7</f>
        <v>7.8319079782367365E-2</v>
      </c>
      <c r="AJ51" s="34">
        <f>$Z$28/'Fixed data'!$C$7</f>
        <v>7.8319079782367365E-2</v>
      </c>
      <c r="AK51" s="34">
        <f>$Z$28/'Fixed data'!$C$7</f>
        <v>7.8319079782367365E-2</v>
      </c>
      <c r="AL51" s="34">
        <f>$Z$28/'Fixed data'!$C$7</f>
        <v>7.8319079782367365E-2</v>
      </c>
      <c r="AM51" s="34">
        <f>$Z$28/'Fixed data'!$C$7</f>
        <v>7.8319079782367365E-2</v>
      </c>
      <c r="AN51" s="34">
        <f>$Z$28/'Fixed data'!$C$7</f>
        <v>7.8319079782367365E-2</v>
      </c>
      <c r="AO51" s="34">
        <f>$Z$28/'Fixed data'!$C$7</f>
        <v>7.8319079782367365E-2</v>
      </c>
      <c r="AP51" s="34">
        <f>$Z$28/'Fixed data'!$C$7</f>
        <v>7.8319079782367365E-2</v>
      </c>
      <c r="AQ51" s="34">
        <f>$Z$28/'Fixed data'!$C$7</f>
        <v>7.8319079782367365E-2</v>
      </c>
      <c r="AR51" s="34">
        <f>$Z$28/'Fixed data'!$C$7</f>
        <v>7.8319079782367365E-2</v>
      </c>
      <c r="AS51" s="34">
        <f>$Z$28/'Fixed data'!$C$7</f>
        <v>7.8319079782367365E-2</v>
      </c>
      <c r="AT51" s="34">
        <f>$Z$28/'Fixed data'!$C$7</f>
        <v>7.8319079782367365E-2</v>
      </c>
      <c r="AU51" s="34">
        <f>$Z$28/'Fixed data'!$C$7</f>
        <v>7.8319079782367365E-2</v>
      </c>
      <c r="AV51" s="34">
        <f>$Z$28/'Fixed data'!$C$7</f>
        <v>7.8319079782367365E-2</v>
      </c>
      <c r="AW51" s="34">
        <f>$Z$28/'Fixed data'!$C$7</f>
        <v>7.8319079782367365E-2</v>
      </c>
      <c r="AX51" s="34">
        <f>$Z$28/'Fixed data'!$C$7</f>
        <v>7.8319079782367365E-2</v>
      </c>
      <c r="AY51" s="34">
        <f>$Z$28/'Fixed data'!$C$7</f>
        <v>7.8319079782367365E-2</v>
      </c>
      <c r="AZ51" s="34">
        <f>$Z$28/'Fixed data'!$C$7</f>
        <v>7.8319079782367365E-2</v>
      </c>
      <c r="BA51" s="34">
        <f>$Z$28/'Fixed data'!$C$7</f>
        <v>7.8319079782367365E-2</v>
      </c>
      <c r="BB51" s="34">
        <f>$Z$28/'Fixed data'!$C$7</f>
        <v>7.8319079782367365E-2</v>
      </c>
      <c r="BC51" s="34">
        <f>$Z$28/'Fixed data'!$C$7</f>
        <v>7.8319079782367365E-2</v>
      </c>
      <c r="BD51" s="34">
        <f>$Z$28/'Fixed data'!$C$7</f>
        <v>7.8319079782367365E-2</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7.842509925289444E-2</v>
      </c>
      <c r="AC52" s="34">
        <f>$AA$28/'Fixed data'!$C$7</f>
        <v>7.842509925289444E-2</v>
      </c>
      <c r="AD52" s="34">
        <f>$AA$28/'Fixed data'!$C$7</f>
        <v>7.842509925289444E-2</v>
      </c>
      <c r="AE52" s="34">
        <f>$AA$28/'Fixed data'!$C$7</f>
        <v>7.842509925289444E-2</v>
      </c>
      <c r="AF52" s="34">
        <f>$AA$28/'Fixed data'!$C$7</f>
        <v>7.842509925289444E-2</v>
      </c>
      <c r="AG52" s="34">
        <f>$AA$28/'Fixed data'!$C$7</f>
        <v>7.842509925289444E-2</v>
      </c>
      <c r="AH52" s="34">
        <f>$AA$28/'Fixed data'!$C$7</f>
        <v>7.842509925289444E-2</v>
      </c>
      <c r="AI52" s="34">
        <f>$AA$28/'Fixed data'!$C$7</f>
        <v>7.842509925289444E-2</v>
      </c>
      <c r="AJ52" s="34">
        <f>$AA$28/'Fixed data'!$C$7</f>
        <v>7.842509925289444E-2</v>
      </c>
      <c r="AK52" s="34">
        <f>$AA$28/'Fixed data'!$C$7</f>
        <v>7.842509925289444E-2</v>
      </c>
      <c r="AL52" s="34">
        <f>$AA$28/'Fixed data'!$C$7</f>
        <v>7.842509925289444E-2</v>
      </c>
      <c r="AM52" s="34">
        <f>$AA$28/'Fixed data'!$C$7</f>
        <v>7.842509925289444E-2</v>
      </c>
      <c r="AN52" s="34">
        <f>$AA$28/'Fixed data'!$C$7</f>
        <v>7.842509925289444E-2</v>
      </c>
      <c r="AO52" s="34">
        <f>$AA$28/'Fixed data'!$C$7</f>
        <v>7.842509925289444E-2</v>
      </c>
      <c r="AP52" s="34">
        <f>$AA$28/'Fixed data'!$C$7</f>
        <v>7.842509925289444E-2</v>
      </c>
      <c r="AQ52" s="34">
        <f>$AA$28/'Fixed data'!$C$7</f>
        <v>7.842509925289444E-2</v>
      </c>
      <c r="AR52" s="34">
        <f>$AA$28/'Fixed data'!$C$7</f>
        <v>7.842509925289444E-2</v>
      </c>
      <c r="AS52" s="34">
        <f>$AA$28/'Fixed data'!$C$7</f>
        <v>7.842509925289444E-2</v>
      </c>
      <c r="AT52" s="34">
        <f>$AA$28/'Fixed data'!$C$7</f>
        <v>7.842509925289444E-2</v>
      </c>
      <c r="AU52" s="34">
        <f>$AA$28/'Fixed data'!$C$7</f>
        <v>7.842509925289444E-2</v>
      </c>
      <c r="AV52" s="34">
        <f>$AA$28/'Fixed data'!$C$7</f>
        <v>7.842509925289444E-2</v>
      </c>
      <c r="AW52" s="34">
        <f>$AA$28/'Fixed data'!$C$7</f>
        <v>7.842509925289444E-2</v>
      </c>
      <c r="AX52" s="34">
        <f>$AA$28/'Fixed data'!$C$7</f>
        <v>7.842509925289444E-2</v>
      </c>
      <c r="AY52" s="34">
        <f>$AA$28/'Fixed data'!$C$7</f>
        <v>7.842509925289444E-2</v>
      </c>
      <c r="AZ52" s="34">
        <f>$AA$28/'Fixed data'!$C$7</f>
        <v>7.842509925289444E-2</v>
      </c>
      <c r="BA52" s="34">
        <f>$AA$28/'Fixed data'!$C$7</f>
        <v>7.842509925289444E-2</v>
      </c>
      <c r="BB52" s="34">
        <f>$AA$28/'Fixed data'!$C$7</f>
        <v>7.842509925289444E-2</v>
      </c>
      <c r="BC52" s="34">
        <f>$AA$28/'Fixed data'!$C$7</f>
        <v>7.842509925289444E-2</v>
      </c>
      <c r="BD52" s="34">
        <f>$AA$28/'Fixed data'!$C$7</f>
        <v>7.842509925289444E-2</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7.8507340379744051E-2</v>
      </c>
      <c r="AD53" s="34">
        <f>$AB$28/'Fixed data'!$C$7</f>
        <v>7.8507340379744051E-2</v>
      </c>
      <c r="AE53" s="34">
        <f>$AB$28/'Fixed data'!$C$7</f>
        <v>7.8507340379744051E-2</v>
      </c>
      <c r="AF53" s="34">
        <f>$AB$28/'Fixed data'!$C$7</f>
        <v>7.8507340379744051E-2</v>
      </c>
      <c r="AG53" s="34">
        <f>$AB$28/'Fixed data'!$C$7</f>
        <v>7.8507340379744051E-2</v>
      </c>
      <c r="AH53" s="34">
        <f>$AB$28/'Fixed data'!$C$7</f>
        <v>7.8507340379744051E-2</v>
      </c>
      <c r="AI53" s="34">
        <f>$AB$28/'Fixed data'!$C$7</f>
        <v>7.8507340379744051E-2</v>
      </c>
      <c r="AJ53" s="34">
        <f>$AB$28/'Fixed data'!$C$7</f>
        <v>7.8507340379744051E-2</v>
      </c>
      <c r="AK53" s="34">
        <f>$AB$28/'Fixed data'!$C$7</f>
        <v>7.8507340379744051E-2</v>
      </c>
      <c r="AL53" s="34">
        <f>$AB$28/'Fixed data'!$C$7</f>
        <v>7.8507340379744051E-2</v>
      </c>
      <c r="AM53" s="34">
        <f>$AB$28/'Fixed data'!$C$7</f>
        <v>7.8507340379744051E-2</v>
      </c>
      <c r="AN53" s="34">
        <f>$AB$28/'Fixed data'!$C$7</f>
        <v>7.8507340379744051E-2</v>
      </c>
      <c r="AO53" s="34">
        <f>$AB$28/'Fixed data'!$C$7</f>
        <v>7.8507340379744051E-2</v>
      </c>
      <c r="AP53" s="34">
        <f>$AB$28/'Fixed data'!$C$7</f>
        <v>7.8507340379744051E-2</v>
      </c>
      <c r="AQ53" s="34">
        <f>$AB$28/'Fixed data'!$C$7</f>
        <v>7.8507340379744051E-2</v>
      </c>
      <c r="AR53" s="34">
        <f>$AB$28/'Fixed data'!$C$7</f>
        <v>7.8507340379744051E-2</v>
      </c>
      <c r="AS53" s="34">
        <f>$AB$28/'Fixed data'!$C$7</f>
        <v>7.8507340379744051E-2</v>
      </c>
      <c r="AT53" s="34">
        <f>$AB$28/'Fixed data'!$C$7</f>
        <v>7.8507340379744051E-2</v>
      </c>
      <c r="AU53" s="34">
        <f>$AB$28/'Fixed data'!$C$7</f>
        <v>7.8507340379744051E-2</v>
      </c>
      <c r="AV53" s="34">
        <f>$AB$28/'Fixed data'!$C$7</f>
        <v>7.8507340379744051E-2</v>
      </c>
      <c r="AW53" s="34">
        <f>$AB$28/'Fixed data'!$C$7</f>
        <v>7.8507340379744051E-2</v>
      </c>
      <c r="AX53" s="34">
        <f>$AB$28/'Fixed data'!$C$7</f>
        <v>7.8507340379744051E-2</v>
      </c>
      <c r="AY53" s="34">
        <f>$AB$28/'Fixed data'!$C$7</f>
        <v>7.8507340379744051E-2</v>
      </c>
      <c r="AZ53" s="34">
        <f>$AB$28/'Fixed data'!$C$7</f>
        <v>7.8507340379744051E-2</v>
      </c>
      <c r="BA53" s="34">
        <f>$AB$28/'Fixed data'!$C$7</f>
        <v>7.8507340379744051E-2</v>
      </c>
      <c r="BB53" s="34">
        <f>$AB$28/'Fixed data'!$C$7</f>
        <v>7.8507340379744051E-2</v>
      </c>
      <c r="BC53" s="34">
        <f>$AB$28/'Fixed data'!$C$7</f>
        <v>7.8507340379744051E-2</v>
      </c>
      <c r="BD53" s="34">
        <f>$AB$28/'Fixed data'!$C$7</f>
        <v>7.8507340379744051E-2</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7.8537442708294922E-2</v>
      </c>
      <c r="AE54" s="34">
        <f>$AC$28/'Fixed data'!$C$7</f>
        <v>7.8537442708294922E-2</v>
      </c>
      <c r="AF54" s="34">
        <f>$AC$28/'Fixed data'!$C$7</f>
        <v>7.8537442708294922E-2</v>
      </c>
      <c r="AG54" s="34">
        <f>$AC$28/'Fixed data'!$C$7</f>
        <v>7.8537442708294922E-2</v>
      </c>
      <c r="AH54" s="34">
        <f>$AC$28/'Fixed data'!$C$7</f>
        <v>7.8537442708294922E-2</v>
      </c>
      <c r="AI54" s="34">
        <f>$AC$28/'Fixed data'!$C$7</f>
        <v>7.8537442708294922E-2</v>
      </c>
      <c r="AJ54" s="34">
        <f>$AC$28/'Fixed data'!$C$7</f>
        <v>7.8537442708294922E-2</v>
      </c>
      <c r="AK54" s="34">
        <f>$AC$28/'Fixed data'!$C$7</f>
        <v>7.8537442708294922E-2</v>
      </c>
      <c r="AL54" s="34">
        <f>$AC$28/'Fixed data'!$C$7</f>
        <v>7.8537442708294922E-2</v>
      </c>
      <c r="AM54" s="34">
        <f>$AC$28/'Fixed data'!$C$7</f>
        <v>7.8537442708294922E-2</v>
      </c>
      <c r="AN54" s="34">
        <f>$AC$28/'Fixed data'!$C$7</f>
        <v>7.8537442708294922E-2</v>
      </c>
      <c r="AO54" s="34">
        <f>$AC$28/'Fixed data'!$C$7</f>
        <v>7.8537442708294922E-2</v>
      </c>
      <c r="AP54" s="34">
        <f>$AC$28/'Fixed data'!$C$7</f>
        <v>7.8537442708294922E-2</v>
      </c>
      <c r="AQ54" s="34">
        <f>$AC$28/'Fixed data'!$C$7</f>
        <v>7.8537442708294922E-2</v>
      </c>
      <c r="AR54" s="34">
        <f>$AC$28/'Fixed data'!$C$7</f>
        <v>7.8537442708294922E-2</v>
      </c>
      <c r="AS54" s="34">
        <f>$AC$28/'Fixed data'!$C$7</f>
        <v>7.8537442708294922E-2</v>
      </c>
      <c r="AT54" s="34">
        <f>$AC$28/'Fixed data'!$C$7</f>
        <v>7.8537442708294922E-2</v>
      </c>
      <c r="AU54" s="34">
        <f>$AC$28/'Fixed data'!$C$7</f>
        <v>7.8537442708294922E-2</v>
      </c>
      <c r="AV54" s="34">
        <f>$AC$28/'Fixed data'!$C$7</f>
        <v>7.8537442708294922E-2</v>
      </c>
      <c r="AW54" s="34">
        <f>$AC$28/'Fixed data'!$C$7</f>
        <v>7.8537442708294922E-2</v>
      </c>
      <c r="AX54" s="34">
        <f>$AC$28/'Fixed data'!$C$7</f>
        <v>7.8537442708294922E-2</v>
      </c>
      <c r="AY54" s="34">
        <f>$AC$28/'Fixed data'!$C$7</f>
        <v>7.8537442708294922E-2</v>
      </c>
      <c r="AZ54" s="34">
        <f>$AC$28/'Fixed data'!$C$7</f>
        <v>7.8537442708294922E-2</v>
      </c>
      <c r="BA54" s="34">
        <f>$AC$28/'Fixed data'!$C$7</f>
        <v>7.8537442708294922E-2</v>
      </c>
      <c r="BB54" s="34">
        <f>$AC$28/'Fixed data'!$C$7</f>
        <v>7.8537442708294922E-2</v>
      </c>
      <c r="BC54" s="34">
        <f>$AC$28/'Fixed data'!$C$7</f>
        <v>7.8537442708294922E-2</v>
      </c>
      <c r="BD54" s="34">
        <f>$AC$28/'Fixed data'!$C$7</f>
        <v>7.8537442708294922E-2</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7.8547725536569274E-2</v>
      </c>
      <c r="AF55" s="34">
        <f>$AD$28/'Fixed data'!$C$7</f>
        <v>7.8547725536569274E-2</v>
      </c>
      <c r="AG55" s="34">
        <f>$AD$28/'Fixed data'!$C$7</f>
        <v>7.8547725536569274E-2</v>
      </c>
      <c r="AH55" s="34">
        <f>$AD$28/'Fixed data'!$C$7</f>
        <v>7.8547725536569274E-2</v>
      </c>
      <c r="AI55" s="34">
        <f>$AD$28/'Fixed data'!$C$7</f>
        <v>7.8547725536569274E-2</v>
      </c>
      <c r="AJ55" s="34">
        <f>$AD$28/'Fixed data'!$C$7</f>
        <v>7.8547725536569274E-2</v>
      </c>
      <c r="AK55" s="34">
        <f>$AD$28/'Fixed data'!$C$7</f>
        <v>7.8547725536569274E-2</v>
      </c>
      <c r="AL55" s="34">
        <f>$AD$28/'Fixed data'!$C$7</f>
        <v>7.8547725536569274E-2</v>
      </c>
      <c r="AM55" s="34">
        <f>$AD$28/'Fixed data'!$C$7</f>
        <v>7.8547725536569274E-2</v>
      </c>
      <c r="AN55" s="34">
        <f>$AD$28/'Fixed data'!$C$7</f>
        <v>7.8547725536569274E-2</v>
      </c>
      <c r="AO55" s="34">
        <f>$AD$28/'Fixed data'!$C$7</f>
        <v>7.8547725536569274E-2</v>
      </c>
      <c r="AP55" s="34">
        <f>$AD$28/'Fixed data'!$C$7</f>
        <v>7.8547725536569274E-2</v>
      </c>
      <c r="AQ55" s="34">
        <f>$AD$28/'Fixed data'!$C$7</f>
        <v>7.8547725536569274E-2</v>
      </c>
      <c r="AR55" s="34">
        <f>$AD$28/'Fixed data'!$C$7</f>
        <v>7.8547725536569274E-2</v>
      </c>
      <c r="AS55" s="34">
        <f>$AD$28/'Fixed data'!$C$7</f>
        <v>7.8547725536569274E-2</v>
      </c>
      <c r="AT55" s="34">
        <f>$AD$28/'Fixed data'!$C$7</f>
        <v>7.8547725536569274E-2</v>
      </c>
      <c r="AU55" s="34">
        <f>$AD$28/'Fixed data'!$C$7</f>
        <v>7.8547725536569274E-2</v>
      </c>
      <c r="AV55" s="34">
        <f>$AD$28/'Fixed data'!$C$7</f>
        <v>7.8547725536569274E-2</v>
      </c>
      <c r="AW55" s="34">
        <f>$AD$28/'Fixed data'!$C$7</f>
        <v>7.8547725536569274E-2</v>
      </c>
      <c r="AX55" s="34">
        <f>$AD$28/'Fixed data'!$C$7</f>
        <v>7.8547725536569274E-2</v>
      </c>
      <c r="AY55" s="34">
        <f>$AD$28/'Fixed data'!$C$7</f>
        <v>7.8547725536569274E-2</v>
      </c>
      <c r="AZ55" s="34">
        <f>$AD$28/'Fixed data'!$C$7</f>
        <v>7.8547725536569274E-2</v>
      </c>
      <c r="BA55" s="34">
        <f>$AD$28/'Fixed data'!$C$7</f>
        <v>7.8547725536569274E-2</v>
      </c>
      <c r="BB55" s="34">
        <f>$AD$28/'Fixed data'!$C$7</f>
        <v>7.8547725536569274E-2</v>
      </c>
      <c r="BC55" s="34">
        <f>$AD$28/'Fixed data'!$C$7</f>
        <v>7.8547725536569274E-2</v>
      </c>
      <c r="BD55" s="34">
        <f>$AD$28/'Fixed data'!$C$7</f>
        <v>7.8547725536569274E-2</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7.8547725536569274E-2</v>
      </c>
      <c r="AG56" s="34">
        <f>$AE$28/'Fixed data'!$C$7</f>
        <v>7.8547725536569274E-2</v>
      </c>
      <c r="AH56" s="34">
        <f>$AE$28/'Fixed data'!$C$7</f>
        <v>7.8547725536569274E-2</v>
      </c>
      <c r="AI56" s="34">
        <f>$AE$28/'Fixed data'!$C$7</f>
        <v>7.8547725536569274E-2</v>
      </c>
      <c r="AJ56" s="34">
        <f>$AE$28/'Fixed data'!$C$7</f>
        <v>7.8547725536569274E-2</v>
      </c>
      <c r="AK56" s="34">
        <f>$AE$28/'Fixed data'!$C$7</f>
        <v>7.8547725536569274E-2</v>
      </c>
      <c r="AL56" s="34">
        <f>$AE$28/'Fixed data'!$C$7</f>
        <v>7.8547725536569274E-2</v>
      </c>
      <c r="AM56" s="34">
        <f>$AE$28/'Fixed data'!$C$7</f>
        <v>7.8547725536569274E-2</v>
      </c>
      <c r="AN56" s="34">
        <f>$AE$28/'Fixed data'!$C$7</f>
        <v>7.8547725536569274E-2</v>
      </c>
      <c r="AO56" s="34">
        <f>$AE$28/'Fixed data'!$C$7</f>
        <v>7.8547725536569274E-2</v>
      </c>
      <c r="AP56" s="34">
        <f>$AE$28/'Fixed data'!$C$7</f>
        <v>7.8547725536569274E-2</v>
      </c>
      <c r="AQ56" s="34">
        <f>$AE$28/'Fixed data'!$C$7</f>
        <v>7.8547725536569274E-2</v>
      </c>
      <c r="AR56" s="34">
        <f>$AE$28/'Fixed data'!$C$7</f>
        <v>7.8547725536569274E-2</v>
      </c>
      <c r="AS56" s="34">
        <f>$AE$28/'Fixed data'!$C$7</f>
        <v>7.8547725536569274E-2</v>
      </c>
      <c r="AT56" s="34">
        <f>$AE$28/'Fixed data'!$C$7</f>
        <v>7.8547725536569274E-2</v>
      </c>
      <c r="AU56" s="34">
        <f>$AE$28/'Fixed data'!$C$7</f>
        <v>7.8547725536569274E-2</v>
      </c>
      <c r="AV56" s="34">
        <f>$AE$28/'Fixed data'!$C$7</f>
        <v>7.8547725536569274E-2</v>
      </c>
      <c r="AW56" s="34">
        <f>$AE$28/'Fixed data'!$C$7</f>
        <v>7.8547725536569274E-2</v>
      </c>
      <c r="AX56" s="34">
        <f>$AE$28/'Fixed data'!$C$7</f>
        <v>7.8547725536569274E-2</v>
      </c>
      <c r="AY56" s="34">
        <f>$AE$28/'Fixed data'!$C$7</f>
        <v>7.8547725536569274E-2</v>
      </c>
      <c r="AZ56" s="34">
        <f>$AE$28/'Fixed data'!$C$7</f>
        <v>7.8547725536569274E-2</v>
      </c>
      <c r="BA56" s="34">
        <f>$AE$28/'Fixed data'!$C$7</f>
        <v>7.8547725536569274E-2</v>
      </c>
      <c r="BB56" s="34">
        <f>$AE$28/'Fixed data'!$C$7</f>
        <v>7.8547725536569274E-2</v>
      </c>
      <c r="BC56" s="34">
        <f>$AE$28/'Fixed data'!$C$7</f>
        <v>7.8547725536569274E-2</v>
      </c>
      <c r="BD56" s="34">
        <f>$AE$28/'Fixed data'!$C$7</f>
        <v>7.8547725536569274E-2</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7.8547725536569274E-2</v>
      </c>
      <c r="AH57" s="34">
        <f>$AF$28/'Fixed data'!$C$7</f>
        <v>7.8547725536569274E-2</v>
      </c>
      <c r="AI57" s="34">
        <f>$AF$28/'Fixed data'!$C$7</f>
        <v>7.8547725536569274E-2</v>
      </c>
      <c r="AJ57" s="34">
        <f>$AF$28/'Fixed data'!$C$7</f>
        <v>7.8547725536569274E-2</v>
      </c>
      <c r="AK57" s="34">
        <f>$AF$28/'Fixed data'!$C$7</f>
        <v>7.8547725536569274E-2</v>
      </c>
      <c r="AL57" s="34">
        <f>$AF$28/'Fixed data'!$C$7</f>
        <v>7.8547725536569274E-2</v>
      </c>
      <c r="AM57" s="34">
        <f>$AF$28/'Fixed data'!$C$7</f>
        <v>7.8547725536569274E-2</v>
      </c>
      <c r="AN57" s="34">
        <f>$AF$28/'Fixed data'!$C$7</f>
        <v>7.8547725536569274E-2</v>
      </c>
      <c r="AO57" s="34">
        <f>$AF$28/'Fixed data'!$C$7</f>
        <v>7.8547725536569274E-2</v>
      </c>
      <c r="AP57" s="34">
        <f>$AF$28/'Fixed data'!$C$7</f>
        <v>7.8547725536569274E-2</v>
      </c>
      <c r="AQ57" s="34">
        <f>$AF$28/'Fixed data'!$C$7</f>
        <v>7.8547725536569274E-2</v>
      </c>
      <c r="AR57" s="34">
        <f>$AF$28/'Fixed data'!$C$7</f>
        <v>7.8547725536569274E-2</v>
      </c>
      <c r="AS57" s="34">
        <f>$AF$28/'Fixed data'!$C$7</f>
        <v>7.8547725536569274E-2</v>
      </c>
      <c r="AT57" s="34">
        <f>$AF$28/'Fixed data'!$C$7</f>
        <v>7.8547725536569274E-2</v>
      </c>
      <c r="AU57" s="34">
        <f>$AF$28/'Fixed data'!$C$7</f>
        <v>7.8547725536569274E-2</v>
      </c>
      <c r="AV57" s="34">
        <f>$AF$28/'Fixed data'!$C$7</f>
        <v>7.8547725536569274E-2</v>
      </c>
      <c r="AW57" s="34">
        <f>$AF$28/'Fixed data'!$C$7</f>
        <v>7.8547725536569274E-2</v>
      </c>
      <c r="AX57" s="34">
        <f>$AF$28/'Fixed data'!$C$7</f>
        <v>7.8547725536569274E-2</v>
      </c>
      <c r="AY57" s="34">
        <f>$AF$28/'Fixed data'!$C$7</f>
        <v>7.8547725536569274E-2</v>
      </c>
      <c r="AZ57" s="34">
        <f>$AF$28/'Fixed data'!$C$7</f>
        <v>7.8547725536569274E-2</v>
      </c>
      <c r="BA57" s="34">
        <f>$AF$28/'Fixed data'!$C$7</f>
        <v>7.8547725536569274E-2</v>
      </c>
      <c r="BB57" s="34">
        <f>$AF$28/'Fixed data'!$C$7</f>
        <v>7.8547725536569274E-2</v>
      </c>
      <c r="BC57" s="34">
        <f>$AF$28/'Fixed data'!$C$7</f>
        <v>7.8547725536569274E-2</v>
      </c>
      <c r="BD57" s="34">
        <f>$AF$28/'Fixed data'!$C$7</f>
        <v>7.8547725536569274E-2</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7.8547725536569274E-2</v>
      </c>
      <c r="AI58" s="34">
        <f>$AG$28/'Fixed data'!$C$7</f>
        <v>7.8547725536569274E-2</v>
      </c>
      <c r="AJ58" s="34">
        <f>$AG$28/'Fixed data'!$C$7</f>
        <v>7.8547725536569274E-2</v>
      </c>
      <c r="AK58" s="34">
        <f>$AG$28/'Fixed data'!$C$7</f>
        <v>7.8547725536569274E-2</v>
      </c>
      <c r="AL58" s="34">
        <f>$AG$28/'Fixed data'!$C$7</f>
        <v>7.8547725536569274E-2</v>
      </c>
      <c r="AM58" s="34">
        <f>$AG$28/'Fixed data'!$C$7</f>
        <v>7.8547725536569274E-2</v>
      </c>
      <c r="AN58" s="34">
        <f>$AG$28/'Fixed data'!$C$7</f>
        <v>7.8547725536569274E-2</v>
      </c>
      <c r="AO58" s="34">
        <f>$AG$28/'Fixed data'!$C$7</f>
        <v>7.8547725536569274E-2</v>
      </c>
      <c r="AP58" s="34">
        <f>$AG$28/'Fixed data'!$C$7</f>
        <v>7.8547725536569274E-2</v>
      </c>
      <c r="AQ58" s="34">
        <f>$AG$28/'Fixed data'!$C$7</f>
        <v>7.8547725536569274E-2</v>
      </c>
      <c r="AR58" s="34">
        <f>$AG$28/'Fixed data'!$C$7</f>
        <v>7.8547725536569274E-2</v>
      </c>
      <c r="AS58" s="34">
        <f>$AG$28/'Fixed data'!$C$7</f>
        <v>7.8547725536569274E-2</v>
      </c>
      <c r="AT58" s="34">
        <f>$AG$28/'Fixed data'!$C$7</f>
        <v>7.8547725536569274E-2</v>
      </c>
      <c r="AU58" s="34">
        <f>$AG$28/'Fixed data'!$C$7</f>
        <v>7.8547725536569274E-2</v>
      </c>
      <c r="AV58" s="34">
        <f>$AG$28/'Fixed data'!$C$7</f>
        <v>7.8547725536569274E-2</v>
      </c>
      <c r="AW58" s="34">
        <f>$AG$28/'Fixed data'!$C$7</f>
        <v>7.8547725536569274E-2</v>
      </c>
      <c r="AX58" s="34">
        <f>$AG$28/'Fixed data'!$C$7</f>
        <v>7.8547725536569274E-2</v>
      </c>
      <c r="AY58" s="34">
        <f>$AG$28/'Fixed data'!$C$7</f>
        <v>7.8547725536569274E-2</v>
      </c>
      <c r="AZ58" s="34">
        <f>$AG$28/'Fixed data'!$C$7</f>
        <v>7.8547725536569274E-2</v>
      </c>
      <c r="BA58" s="34">
        <f>$AG$28/'Fixed data'!$C$7</f>
        <v>7.8547725536569274E-2</v>
      </c>
      <c r="BB58" s="34">
        <f>$AG$28/'Fixed data'!$C$7</f>
        <v>7.8547725536569274E-2</v>
      </c>
      <c r="BC58" s="34">
        <f>$AG$28/'Fixed data'!$C$7</f>
        <v>7.8547725536569274E-2</v>
      </c>
      <c r="BD58" s="34">
        <f>$AG$28/'Fixed data'!$C$7</f>
        <v>7.8547725536569274E-2</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7.8547725536569274E-2</v>
      </c>
      <c r="AJ59" s="34">
        <f>$AH$28/'Fixed data'!$C$7</f>
        <v>7.8547725536569274E-2</v>
      </c>
      <c r="AK59" s="34">
        <f>$AH$28/'Fixed data'!$C$7</f>
        <v>7.8547725536569274E-2</v>
      </c>
      <c r="AL59" s="34">
        <f>$AH$28/'Fixed data'!$C$7</f>
        <v>7.8547725536569274E-2</v>
      </c>
      <c r="AM59" s="34">
        <f>$AH$28/'Fixed data'!$C$7</f>
        <v>7.8547725536569274E-2</v>
      </c>
      <c r="AN59" s="34">
        <f>$AH$28/'Fixed data'!$C$7</f>
        <v>7.8547725536569274E-2</v>
      </c>
      <c r="AO59" s="34">
        <f>$AH$28/'Fixed data'!$C$7</f>
        <v>7.8547725536569274E-2</v>
      </c>
      <c r="AP59" s="34">
        <f>$AH$28/'Fixed data'!$C$7</f>
        <v>7.8547725536569274E-2</v>
      </c>
      <c r="AQ59" s="34">
        <f>$AH$28/'Fixed data'!$C$7</f>
        <v>7.8547725536569274E-2</v>
      </c>
      <c r="AR59" s="34">
        <f>$AH$28/'Fixed data'!$C$7</f>
        <v>7.8547725536569274E-2</v>
      </c>
      <c r="AS59" s="34">
        <f>$AH$28/'Fixed data'!$C$7</f>
        <v>7.8547725536569274E-2</v>
      </c>
      <c r="AT59" s="34">
        <f>$AH$28/'Fixed data'!$C$7</f>
        <v>7.8547725536569274E-2</v>
      </c>
      <c r="AU59" s="34">
        <f>$AH$28/'Fixed data'!$C$7</f>
        <v>7.8547725536569274E-2</v>
      </c>
      <c r="AV59" s="34">
        <f>$AH$28/'Fixed data'!$C$7</f>
        <v>7.8547725536569274E-2</v>
      </c>
      <c r="AW59" s="34">
        <f>$AH$28/'Fixed data'!$C$7</f>
        <v>7.8547725536569274E-2</v>
      </c>
      <c r="AX59" s="34">
        <f>$AH$28/'Fixed data'!$C$7</f>
        <v>7.8547725536569274E-2</v>
      </c>
      <c r="AY59" s="34">
        <f>$AH$28/'Fixed data'!$C$7</f>
        <v>7.8547725536569274E-2</v>
      </c>
      <c r="AZ59" s="34">
        <f>$AH$28/'Fixed data'!$C$7</f>
        <v>7.8547725536569274E-2</v>
      </c>
      <c r="BA59" s="34">
        <f>$AH$28/'Fixed data'!$C$7</f>
        <v>7.8547725536569274E-2</v>
      </c>
      <c r="BB59" s="34">
        <f>$AH$28/'Fixed data'!$C$7</f>
        <v>7.8547725536569274E-2</v>
      </c>
      <c r="BC59" s="34">
        <f>$AH$28/'Fixed data'!$C$7</f>
        <v>7.8547725536569274E-2</v>
      </c>
      <c r="BD59" s="34">
        <f>$AH$28/'Fixed data'!$C$7</f>
        <v>7.8547725536569274E-2</v>
      </c>
    </row>
    <row r="60" spans="1:56" ht="16.5" collapsed="1" x14ac:dyDescent="0.35">
      <c r="A60" s="115"/>
      <c r="B60" s="9" t="s">
        <v>7</v>
      </c>
      <c r="C60" s="9" t="s">
        <v>61</v>
      </c>
      <c r="D60" s="9" t="s">
        <v>40</v>
      </c>
      <c r="E60" s="34">
        <f>SUM(E30:E59)</f>
        <v>0</v>
      </c>
      <c r="F60" s="34">
        <f t="shared" ref="F60:BD60" si="6">SUM(F30:F59)</f>
        <v>-3.8186133333333344E-2</v>
      </c>
      <c r="G60" s="34">
        <f t="shared" si="6"/>
        <v>-6.6317450811150008E-2</v>
      </c>
      <c r="H60" s="34">
        <f t="shared" si="6"/>
        <v>-8.4452409807663581E-2</v>
      </c>
      <c r="I60" s="34">
        <f t="shared" si="6"/>
        <v>-9.2311253897782941E-2</v>
      </c>
      <c r="J60" s="34">
        <f t="shared" si="6"/>
        <v>-9.0861728939672481E-2</v>
      </c>
      <c r="K60" s="34">
        <f t="shared" si="6"/>
        <v>-8.1114918743140738E-2</v>
      </c>
      <c r="L60" s="34">
        <f t="shared" si="6"/>
        <v>-6.3893503415675387E-2</v>
      </c>
      <c r="M60" s="34">
        <f t="shared" si="6"/>
        <v>-3.9796776638133677E-2</v>
      </c>
      <c r="N60" s="34">
        <f t="shared" si="6"/>
        <v>2.5890913621869502E-2</v>
      </c>
      <c r="O60" s="34">
        <f t="shared" si="6"/>
        <v>9.3708702008962433E-2</v>
      </c>
      <c r="P60" s="34">
        <f t="shared" si="6"/>
        <v>0.16342897050525651</v>
      </c>
      <c r="Q60" s="34">
        <f t="shared" si="6"/>
        <v>0.23485769001984047</v>
      </c>
      <c r="R60" s="34">
        <f t="shared" si="6"/>
        <v>0.30776006585271048</v>
      </c>
      <c r="S60" s="34">
        <f t="shared" si="6"/>
        <v>0.38189942004379823</v>
      </c>
      <c r="T60" s="34">
        <f t="shared" si="6"/>
        <v>0.45707740962665167</v>
      </c>
      <c r="U60" s="34">
        <f t="shared" si="6"/>
        <v>0.53307255829950595</v>
      </c>
      <c r="V60" s="34">
        <f t="shared" si="6"/>
        <v>0.60977550669025382</v>
      </c>
      <c r="W60" s="34">
        <f t="shared" si="6"/>
        <v>0.68701593006958794</v>
      </c>
      <c r="X60" s="34">
        <f t="shared" si="6"/>
        <v>0.76467943034001995</v>
      </c>
      <c r="Y60" s="34">
        <f t="shared" si="6"/>
        <v>0.84265247467311233</v>
      </c>
      <c r="Z60" s="34">
        <f t="shared" si="6"/>
        <v>0.92082215733324113</v>
      </c>
      <c r="AA60" s="34">
        <f t="shared" si="6"/>
        <v>0.99914123711560854</v>
      </c>
      <c r="AB60" s="34">
        <f t="shared" si="6"/>
        <v>1.0775663363685031</v>
      </c>
      <c r="AC60" s="34">
        <f t="shared" si="6"/>
        <v>1.1560736767482471</v>
      </c>
      <c r="AD60" s="34">
        <f t="shared" si="6"/>
        <v>1.2346111194565421</v>
      </c>
      <c r="AE60" s="34">
        <f t="shared" si="6"/>
        <v>1.3131588449931113</v>
      </c>
      <c r="AF60" s="34">
        <f t="shared" si="6"/>
        <v>1.3917065705296805</v>
      </c>
      <c r="AG60" s="34">
        <f t="shared" si="6"/>
        <v>1.4702542960662497</v>
      </c>
      <c r="AH60" s="34">
        <f t="shared" si="6"/>
        <v>1.5488020216028189</v>
      </c>
      <c r="AI60" s="34">
        <f t="shared" si="6"/>
        <v>1.6273497471393881</v>
      </c>
      <c r="AJ60" s="34">
        <f t="shared" si="6"/>
        <v>1.6273497471393881</v>
      </c>
      <c r="AK60" s="34">
        <f t="shared" si="6"/>
        <v>1.6273497471393881</v>
      </c>
      <c r="AL60" s="34">
        <f t="shared" si="6"/>
        <v>1.6273497471393881</v>
      </c>
      <c r="AM60" s="34">
        <f t="shared" si="6"/>
        <v>1.6273497471393881</v>
      </c>
      <c r="AN60" s="34">
        <f t="shared" si="6"/>
        <v>1.6273497471393881</v>
      </c>
      <c r="AO60" s="34">
        <f t="shared" si="6"/>
        <v>1.6273497471393881</v>
      </c>
      <c r="AP60" s="34">
        <f t="shared" si="6"/>
        <v>1.6273497471393881</v>
      </c>
      <c r="AQ60" s="34">
        <f t="shared" si="6"/>
        <v>1.6273497471393881</v>
      </c>
      <c r="AR60" s="34">
        <f t="shared" si="6"/>
        <v>1.6273497471393881</v>
      </c>
      <c r="AS60" s="34">
        <f t="shared" si="6"/>
        <v>1.6273497471393881</v>
      </c>
      <c r="AT60" s="34">
        <f t="shared" si="6"/>
        <v>1.6273497471393881</v>
      </c>
      <c r="AU60" s="34">
        <f t="shared" si="6"/>
        <v>1.6273497471393881</v>
      </c>
      <c r="AV60" s="34">
        <f t="shared" si="6"/>
        <v>1.6273497471393881</v>
      </c>
      <c r="AW60" s="34">
        <f t="shared" si="6"/>
        <v>1.6273497471393881</v>
      </c>
      <c r="AX60" s="34">
        <f t="shared" si="6"/>
        <v>1.6273497471393881</v>
      </c>
      <c r="AY60" s="34">
        <f t="shared" si="6"/>
        <v>1.6655358804727214</v>
      </c>
      <c r="AZ60" s="34">
        <f t="shared" si="6"/>
        <v>1.693667197950538</v>
      </c>
      <c r="BA60" s="34">
        <f t="shared" si="6"/>
        <v>1.7118021569470516</v>
      </c>
      <c r="BB60" s="34">
        <f t="shared" si="6"/>
        <v>1.7196610010371709</v>
      </c>
      <c r="BC60" s="34">
        <f t="shared" si="6"/>
        <v>1.7182114760790606</v>
      </c>
      <c r="BD60" s="34">
        <f t="shared" si="6"/>
        <v>1.7084646658825287</v>
      </c>
    </row>
    <row r="61" spans="1:56" ht="17.25" hidden="1" customHeight="1" outlineLevel="1" x14ac:dyDescent="0.35">
      <c r="A61" s="115"/>
      <c r="B61" s="9" t="s">
        <v>35</v>
      </c>
      <c r="C61" s="9" t="s">
        <v>62</v>
      </c>
      <c r="D61" s="9" t="s">
        <v>40</v>
      </c>
      <c r="E61" s="34">
        <v>0</v>
      </c>
      <c r="F61" s="34">
        <f>E62</f>
        <v>-1.7183760000000003</v>
      </c>
      <c r="G61" s="34">
        <f t="shared" ref="G61:BD61" si="7">F62</f>
        <v>-2.9460991531684169</v>
      </c>
      <c r="H61" s="34">
        <f t="shared" si="7"/>
        <v>-3.6958548572003775</v>
      </c>
      <c r="I61" s="34">
        <f t="shared" si="7"/>
        <v>-3.965050431448085</v>
      </c>
      <c r="J61" s="34">
        <f t="shared" si="7"/>
        <v>-3.8075105544353316</v>
      </c>
      <c r="K61" s="34">
        <f t="shared" si="7"/>
        <v>-3.2780423666517304</v>
      </c>
      <c r="L61" s="34">
        <f t="shared" si="7"/>
        <v>-2.421963758172649</v>
      </c>
      <c r="M61" s="34">
        <f t="shared" si="7"/>
        <v>-1.2737175497675968</v>
      </c>
      <c r="N61" s="34">
        <f t="shared" si="7"/>
        <v>1.7220252885706797</v>
      </c>
      <c r="O61" s="34">
        <f t="shared" si="7"/>
        <v>4.7479348523679921</v>
      </c>
      <c r="P61" s="34">
        <f t="shared" si="7"/>
        <v>7.7916382326922626</v>
      </c>
      <c r="Q61" s="34">
        <f t="shared" si="7"/>
        <v>10.842501640343285</v>
      </c>
      <c r="R61" s="34">
        <f t="shared" si="7"/>
        <v>13.888250862802593</v>
      </c>
      <c r="S61" s="34">
        <f t="shared" si="7"/>
        <v>16.916761735548832</v>
      </c>
      <c r="T61" s="34">
        <f t="shared" si="7"/>
        <v>19.917871846733437</v>
      </c>
      <c r="U61" s="34">
        <f t="shared" si="7"/>
        <v>22.880576127385226</v>
      </c>
      <c r="V61" s="34">
        <f t="shared" si="7"/>
        <v>25.799136246669377</v>
      </c>
      <c r="W61" s="34">
        <f t="shared" si="7"/>
        <v>28.665179792049159</v>
      </c>
      <c r="X61" s="34">
        <f t="shared" si="7"/>
        <v>31.47302137414901</v>
      </c>
      <c r="Y61" s="34">
        <f t="shared" si="7"/>
        <v>34.217128938798147</v>
      </c>
      <c r="Z61" s="34">
        <f t="shared" si="7"/>
        <v>36.892112183830832</v>
      </c>
      <c r="AA61" s="34">
        <f t="shared" si="7"/>
        <v>39.495648616704123</v>
      </c>
      <c r="AB61" s="34">
        <f t="shared" si="7"/>
        <v>42.025636845968762</v>
      </c>
      <c r="AC61" s="34">
        <f t="shared" si="7"/>
        <v>44.480900826688739</v>
      </c>
      <c r="AD61" s="34">
        <f t="shared" si="7"/>
        <v>46.859012071813765</v>
      </c>
      <c r="AE61" s="34">
        <f t="shared" si="7"/>
        <v>49.159048601502839</v>
      </c>
      <c r="AF61" s="34">
        <f t="shared" si="7"/>
        <v>51.380537405655346</v>
      </c>
      <c r="AG61" s="34">
        <f t="shared" si="7"/>
        <v>53.52347848427128</v>
      </c>
      <c r="AH61" s="34">
        <f t="shared" si="7"/>
        <v>55.587871837350647</v>
      </c>
      <c r="AI61" s="34">
        <f t="shared" si="7"/>
        <v>57.573717464893448</v>
      </c>
      <c r="AJ61" s="34">
        <f t="shared" si="7"/>
        <v>59.481015366899676</v>
      </c>
      <c r="AK61" s="34">
        <f t="shared" si="7"/>
        <v>61.388313268905904</v>
      </c>
      <c r="AL61" s="34">
        <f t="shared" si="7"/>
        <v>63.295611170912132</v>
      </c>
      <c r="AM61" s="34">
        <f t="shared" si="7"/>
        <v>65.202909072918359</v>
      </c>
      <c r="AN61" s="34">
        <f t="shared" si="7"/>
        <v>67.110206974924594</v>
      </c>
      <c r="AO61" s="34">
        <f t="shared" si="7"/>
        <v>69.017504876930829</v>
      </c>
      <c r="AP61" s="34">
        <f t="shared" si="7"/>
        <v>70.924802778937064</v>
      </c>
      <c r="AQ61" s="34">
        <f t="shared" si="7"/>
        <v>72.832100680943299</v>
      </c>
      <c r="AR61" s="34">
        <f t="shared" si="7"/>
        <v>74.739398582949534</v>
      </c>
      <c r="AS61" s="34">
        <f t="shared" si="7"/>
        <v>76.646696484955768</v>
      </c>
      <c r="AT61" s="34">
        <f t="shared" si="7"/>
        <v>78.553994386962003</v>
      </c>
      <c r="AU61" s="34">
        <f t="shared" si="7"/>
        <v>80.461292288968238</v>
      </c>
      <c r="AV61" s="34">
        <f t="shared" si="7"/>
        <v>82.368590190974473</v>
      </c>
      <c r="AW61" s="34">
        <f t="shared" si="7"/>
        <v>84.275888092980708</v>
      </c>
      <c r="AX61" s="34">
        <f t="shared" si="7"/>
        <v>86.183185994986943</v>
      </c>
      <c r="AY61" s="34">
        <f t="shared" si="7"/>
        <v>84.555836247847552</v>
      </c>
      <c r="AZ61" s="34">
        <f t="shared" si="7"/>
        <v>82.890300367374834</v>
      </c>
      <c r="BA61" s="34">
        <f t="shared" si="7"/>
        <v>81.196633169424302</v>
      </c>
      <c r="BB61" s="34">
        <f t="shared" si="7"/>
        <v>79.484831012477244</v>
      </c>
      <c r="BC61" s="34">
        <f t="shared" si="7"/>
        <v>77.765170011440077</v>
      </c>
      <c r="BD61" s="34">
        <f t="shared" si="7"/>
        <v>76.046958535361014</v>
      </c>
    </row>
    <row r="62" spans="1:56" ht="16.5" hidden="1" customHeight="1" outlineLevel="1" x14ac:dyDescent="0.3">
      <c r="A62" s="115"/>
      <c r="B62" s="9" t="s">
        <v>34</v>
      </c>
      <c r="C62" s="9" t="s">
        <v>68</v>
      </c>
      <c r="D62" s="9" t="s">
        <v>40</v>
      </c>
      <c r="E62" s="34">
        <f t="shared" ref="E62:BD62" si="8">E28-E60+E61</f>
        <v>-1.7183760000000003</v>
      </c>
      <c r="F62" s="34">
        <f t="shared" si="8"/>
        <v>-2.9460991531684169</v>
      </c>
      <c r="G62" s="34">
        <f t="shared" si="8"/>
        <v>-3.6958548572003775</v>
      </c>
      <c r="H62" s="34">
        <f t="shared" si="8"/>
        <v>-3.965050431448085</v>
      </c>
      <c r="I62" s="34">
        <f t="shared" si="8"/>
        <v>-3.8075105544353316</v>
      </c>
      <c r="J62" s="34">
        <f t="shared" si="8"/>
        <v>-3.2780423666517304</v>
      </c>
      <c r="K62" s="34">
        <f t="shared" si="8"/>
        <v>-2.421963758172649</v>
      </c>
      <c r="L62" s="34">
        <f t="shared" si="8"/>
        <v>-1.2737175497675968</v>
      </c>
      <c r="M62" s="34">
        <f t="shared" si="8"/>
        <v>1.7220252885706797</v>
      </c>
      <c r="N62" s="34">
        <f t="shared" si="8"/>
        <v>4.7479348523679921</v>
      </c>
      <c r="O62" s="34">
        <f t="shared" si="8"/>
        <v>7.7916382326922626</v>
      </c>
      <c r="P62" s="34">
        <f t="shared" si="8"/>
        <v>10.842501640343285</v>
      </c>
      <c r="Q62" s="34">
        <f t="shared" si="8"/>
        <v>13.888250862802593</v>
      </c>
      <c r="R62" s="34">
        <f t="shared" si="8"/>
        <v>16.916761735548832</v>
      </c>
      <c r="S62" s="34">
        <f t="shared" si="8"/>
        <v>19.917871846733437</v>
      </c>
      <c r="T62" s="34">
        <f t="shared" si="8"/>
        <v>22.880576127385226</v>
      </c>
      <c r="U62" s="34">
        <f t="shared" si="8"/>
        <v>25.799136246669377</v>
      </c>
      <c r="V62" s="34">
        <f t="shared" si="8"/>
        <v>28.665179792049159</v>
      </c>
      <c r="W62" s="34">
        <f t="shared" si="8"/>
        <v>31.47302137414901</v>
      </c>
      <c r="X62" s="34">
        <f t="shared" si="8"/>
        <v>34.217128938798147</v>
      </c>
      <c r="Y62" s="34">
        <f t="shared" si="8"/>
        <v>36.892112183830832</v>
      </c>
      <c r="Z62" s="34">
        <f t="shared" si="8"/>
        <v>39.495648616704123</v>
      </c>
      <c r="AA62" s="34">
        <f t="shared" si="8"/>
        <v>42.025636845968762</v>
      </c>
      <c r="AB62" s="34">
        <f t="shared" si="8"/>
        <v>44.480900826688739</v>
      </c>
      <c r="AC62" s="34">
        <f t="shared" si="8"/>
        <v>46.859012071813765</v>
      </c>
      <c r="AD62" s="34">
        <f t="shared" si="8"/>
        <v>49.159048601502839</v>
      </c>
      <c r="AE62" s="34">
        <f t="shared" si="8"/>
        <v>51.380537405655346</v>
      </c>
      <c r="AF62" s="34">
        <f t="shared" si="8"/>
        <v>53.52347848427128</v>
      </c>
      <c r="AG62" s="34">
        <f t="shared" si="8"/>
        <v>55.587871837350647</v>
      </c>
      <c r="AH62" s="34">
        <f t="shared" si="8"/>
        <v>57.573717464893448</v>
      </c>
      <c r="AI62" s="34">
        <f t="shared" si="8"/>
        <v>59.481015366899676</v>
      </c>
      <c r="AJ62" s="34">
        <f t="shared" si="8"/>
        <v>61.388313268905904</v>
      </c>
      <c r="AK62" s="34">
        <f t="shared" si="8"/>
        <v>63.295611170912132</v>
      </c>
      <c r="AL62" s="34">
        <f t="shared" si="8"/>
        <v>65.202909072918359</v>
      </c>
      <c r="AM62" s="34">
        <f t="shared" si="8"/>
        <v>67.110206974924594</v>
      </c>
      <c r="AN62" s="34">
        <f t="shared" si="8"/>
        <v>69.017504876930829</v>
      </c>
      <c r="AO62" s="34">
        <f t="shared" si="8"/>
        <v>70.924802778937064</v>
      </c>
      <c r="AP62" s="34">
        <f t="shared" si="8"/>
        <v>72.832100680943299</v>
      </c>
      <c r="AQ62" s="34">
        <f t="shared" si="8"/>
        <v>74.739398582949534</v>
      </c>
      <c r="AR62" s="34">
        <f t="shared" si="8"/>
        <v>76.646696484955768</v>
      </c>
      <c r="AS62" s="34">
        <f t="shared" si="8"/>
        <v>78.553994386962003</v>
      </c>
      <c r="AT62" s="34">
        <f t="shared" si="8"/>
        <v>80.461292288968238</v>
      </c>
      <c r="AU62" s="34">
        <f t="shared" si="8"/>
        <v>82.368590190974473</v>
      </c>
      <c r="AV62" s="34">
        <f t="shared" si="8"/>
        <v>84.275888092980708</v>
      </c>
      <c r="AW62" s="34">
        <f t="shared" si="8"/>
        <v>86.183185994986943</v>
      </c>
      <c r="AX62" s="34">
        <f t="shared" si="8"/>
        <v>84.555836247847552</v>
      </c>
      <c r="AY62" s="34">
        <f t="shared" si="8"/>
        <v>82.890300367374834</v>
      </c>
      <c r="AZ62" s="34">
        <f t="shared" si="8"/>
        <v>81.196633169424302</v>
      </c>
      <c r="BA62" s="34">
        <f t="shared" si="8"/>
        <v>79.484831012477244</v>
      </c>
      <c r="BB62" s="34">
        <f t="shared" si="8"/>
        <v>77.765170011440077</v>
      </c>
      <c r="BC62" s="34">
        <f t="shared" si="8"/>
        <v>76.046958535361014</v>
      </c>
      <c r="BD62" s="34">
        <f t="shared" si="8"/>
        <v>74.338493869478484</v>
      </c>
    </row>
    <row r="63" spans="1:56" ht="16.5" collapsed="1" x14ac:dyDescent="0.3">
      <c r="A63" s="115"/>
      <c r="B63" s="9" t="s">
        <v>8</v>
      </c>
      <c r="C63" s="11" t="s">
        <v>67</v>
      </c>
      <c r="D63" s="9" t="s">
        <v>40</v>
      </c>
      <c r="E63" s="34">
        <f>AVERAGE(E61:E62)*'Fixed data'!$C$3</f>
        <v>-4.1498780400000011E-2</v>
      </c>
      <c r="F63" s="34">
        <f>AVERAGE(F61:F62)*'Fixed data'!$C$3</f>
        <v>-0.11264707494901728</v>
      </c>
      <c r="G63" s="34">
        <f>AVERAGE(G61:G62)*'Fixed data'!$C$3</f>
        <v>-0.16040318935040637</v>
      </c>
      <c r="H63" s="34">
        <f>AVERAGE(H61:H62)*'Fixed data'!$C$3</f>
        <v>-0.1850108627208604</v>
      </c>
      <c r="I63" s="34">
        <f>AVERAGE(I61:I62)*'Fixed data'!$C$3</f>
        <v>-0.18770734780908452</v>
      </c>
      <c r="J63" s="34">
        <f>AVERAGE(J61:J62)*'Fixed data'!$C$3</f>
        <v>-0.17111610304425257</v>
      </c>
      <c r="K63" s="34">
        <f>AVERAGE(K61:K62)*'Fixed data'!$C$3</f>
        <v>-0.13765514791450878</v>
      </c>
      <c r="L63" s="34">
        <f>AVERAGE(L61:L62)*'Fixed data'!$C$3</f>
        <v>-8.9250703586756935E-2</v>
      </c>
      <c r="M63" s="34">
        <f>AVERAGE(M61:M62)*'Fixed data'!$C$3</f>
        <v>1.0826631892094454E-2</v>
      </c>
      <c r="N63" s="34">
        <f>AVERAGE(N61:N62)*'Fixed data'!$C$3</f>
        <v>0.15624953740366893</v>
      </c>
      <c r="O63" s="34">
        <f>AVERAGE(O61:O62)*'Fixed data'!$C$3</f>
        <v>0.30283069000420515</v>
      </c>
      <c r="P63" s="34">
        <f>AVERAGE(P61:P62)*'Fixed data'!$C$3</f>
        <v>0.4500144779338085</v>
      </c>
      <c r="Q63" s="34">
        <f>AVERAGE(Q61:Q62)*'Fixed data'!$C$3</f>
        <v>0.59724767295097303</v>
      </c>
      <c r="R63" s="34">
        <f>AVERAGE(R61:R62)*'Fixed data'!$C$3</f>
        <v>0.74394105425018697</v>
      </c>
      <c r="S63" s="34">
        <f>AVERAGE(S61:S62)*'Fixed data'!$C$3</f>
        <v>0.88955640101211675</v>
      </c>
      <c r="T63" s="34">
        <f>AVERAGE(T61:T62)*'Fixed data'!$C$3</f>
        <v>1.0335825185749656</v>
      </c>
      <c r="U63" s="34">
        <f>AVERAGE(U61:U62)*'Fixed data'!$C$3</f>
        <v>1.1756150538334187</v>
      </c>
      <c r="V63" s="34">
        <f>AVERAGE(V61:V62)*'Fixed data'!$C$3</f>
        <v>1.3153132323350527</v>
      </c>
      <c r="W63" s="34">
        <f>AVERAGE(W61:W62)*'Fixed data'!$C$3</f>
        <v>1.4523375581636859</v>
      </c>
      <c r="X63" s="34">
        <f>AVERAGE(X61:X62)*'Fixed data'!$C$3</f>
        <v>1.5864171300576739</v>
      </c>
      <c r="Y63" s="34">
        <f>AVERAGE(Y61:Y62)*'Fixed data'!$C$3</f>
        <v>1.7172881731114902</v>
      </c>
      <c r="Z63" s="34">
        <f>AVERAGE(Z61:Z62)*'Fixed data'!$C$3</f>
        <v>1.844764423332919</v>
      </c>
      <c r="AA63" s="34">
        <f>AVERAGE(AA61:AA62)*'Fixed data'!$C$3</f>
        <v>1.9687390439235504</v>
      </c>
      <c r="AB63" s="34">
        <f>AVERAGE(AB61:AB62)*'Fixed data'!$C$3</f>
        <v>2.0891328847946786</v>
      </c>
      <c r="AC63" s="34">
        <f>AVERAGE(AC61:AC62)*'Fixed data'!$C$3</f>
        <v>2.2058588964988357</v>
      </c>
      <c r="AD63" s="34">
        <f>AVERAGE(AD61:AD62)*'Fixed data'!$C$3</f>
        <v>2.318836165260596</v>
      </c>
      <c r="AE63" s="34">
        <f>AVERAGE(AE61:AE62)*'Fixed data'!$C$3</f>
        <v>2.4280310020728706</v>
      </c>
      <c r="AF63" s="34">
        <f>AVERAGE(AF61:AF62)*'Fixed data'!$C$3</f>
        <v>2.5334319837417283</v>
      </c>
      <c r="AG63" s="34">
        <f>AVERAGE(AG61:AG62)*'Fixed data'!$C$3</f>
        <v>2.6350391102671695</v>
      </c>
      <c r="AH63" s="34">
        <f>AVERAGE(AH61:AH62)*'Fixed data'!$C$3</f>
        <v>2.7328523816491952</v>
      </c>
      <c r="AI63" s="34">
        <f>AVERAGE(AI61:AI62)*'Fixed data'!$C$3</f>
        <v>2.8268717978878044</v>
      </c>
      <c r="AJ63" s="34">
        <f>AVERAGE(AJ61:AJ62)*'Fixed data'!$C$3</f>
        <v>2.9189942865547049</v>
      </c>
      <c r="AK63" s="34">
        <f>AVERAGE(AK61:AK62)*'Fixed data'!$C$3</f>
        <v>3.0111167752216059</v>
      </c>
      <c r="AL63" s="34">
        <f>AVERAGE(AL61:AL62)*'Fixed data'!$C$3</f>
        <v>3.1032392638885065</v>
      </c>
      <c r="AM63" s="34">
        <f>AVERAGE(AM61:AM62)*'Fixed data'!$C$3</f>
        <v>3.1953617525554074</v>
      </c>
      <c r="AN63" s="34">
        <f>AVERAGE(AN61:AN62)*'Fixed data'!$C$3</f>
        <v>3.2874842412223089</v>
      </c>
      <c r="AO63" s="34">
        <f>AVERAGE(AO61:AO62)*'Fixed data'!$C$3</f>
        <v>3.3796067298892098</v>
      </c>
      <c r="AP63" s="34">
        <f>AVERAGE(AP61:AP62)*'Fixed data'!$C$3</f>
        <v>3.4717292185561108</v>
      </c>
      <c r="AQ63" s="34">
        <f>AVERAGE(AQ61:AQ62)*'Fixed data'!$C$3</f>
        <v>3.5638517072230123</v>
      </c>
      <c r="AR63" s="34">
        <f>AVERAGE(AR61:AR62)*'Fixed data'!$C$3</f>
        <v>3.6559741958899132</v>
      </c>
      <c r="AS63" s="34">
        <f>AVERAGE(AS61:AS62)*'Fixed data'!$C$3</f>
        <v>3.7480966845568142</v>
      </c>
      <c r="AT63" s="34">
        <f>AVERAGE(AT61:AT62)*'Fixed data'!$C$3</f>
        <v>3.8402191732237156</v>
      </c>
      <c r="AU63" s="34">
        <f>AVERAGE(AU61:AU62)*'Fixed data'!$C$3</f>
        <v>3.9323416618906166</v>
      </c>
      <c r="AV63" s="34">
        <f>AVERAGE(AV61:AV62)*'Fixed data'!$C$3</f>
        <v>4.0244641505575176</v>
      </c>
      <c r="AW63" s="34">
        <f>AVERAGE(AW61:AW62)*'Fixed data'!$C$3</f>
        <v>4.116586639224419</v>
      </c>
      <c r="AX63" s="34">
        <f>AVERAGE(AX61:AX62)*'Fixed data'!$C$3</f>
        <v>4.1233473871644533</v>
      </c>
      <c r="AY63" s="34">
        <f>AVERAGE(AY61:AY62)*'Fixed data'!$C$3</f>
        <v>4.0438241992576209</v>
      </c>
      <c r="AZ63" s="34">
        <f>AVERAGE(AZ61:AZ62)*'Fixed data'!$C$3</f>
        <v>3.9626994449136994</v>
      </c>
      <c r="BA63" s="34">
        <f>AVERAGE(BA61:BA62)*'Fixed data'!$C$3</f>
        <v>3.8804573599929229</v>
      </c>
      <c r="BB63" s="34">
        <f>AVERAGE(BB61:BB62)*'Fixed data'!$C$3</f>
        <v>3.7975875247276036</v>
      </c>
      <c r="BC63" s="34">
        <f>AVERAGE(BC61:BC62)*'Fixed data'!$C$3</f>
        <v>3.7145629044052466</v>
      </c>
      <c r="BD63" s="34">
        <f>AVERAGE(BD61:BD62)*'Fixed data'!$C$3</f>
        <v>3.6318086755768739</v>
      </c>
    </row>
    <row r="64" spans="1:56" ht="15.75" thickBot="1" x14ac:dyDescent="0.35">
      <c r="A64" s="114"/>
      <c r="B64" s="12" t="s">
        <v>94</v>
      </c>
      <c r="C64" s="12" t="s">
        <v>45</v>
      </c>
      <c r="D64" s="12" t="s">
        <v>40</v>
      </c>
      <c r="E64" s="53">
        <f t="shared" ref="E64:BD64" si="9">E29+E60+E63</f>
        <v>-0.47109278040000002</v>
      </c>
      <c r="F64" s="53">
        <f t="shared" si="9"/>
        <v>-0.46731052990778787</v>
      </c>
      <c r="G64" s="53">
        <f t="shared" si="9"/>
        <v>-0.43073892887233395</v>
      </c>
      <c r="H64" s="53">
        <f t="shared" si="9"/>
        <v>-0.35787526854236673</v>
      </c>
      <c r="I64" s="53">
        <f t="shared" si="9"/>
        <v>-0.26371144592812479</v>
      </c>
      <c r="J64" s="53">
        <f t="shared" si="9"/>
        <v>-0.15232621727294293</v>
      </c>
      <c r="K64" s="53">
        <f t="shared" si="9"/>
        <v>-2.5029144223664299E-2</v>
      </c>
      <c r="L64" s="53">
        <f t="shared" si="9"/>
        <v>0.11794396924491193</v>
      </c>
      <c r="M64" s="53">
        <f t="shared" si="9"/>
        <v>0.71001637067899648</v>
      </c>
      <c r="N64" s="53">
        <f t="shared" si="9"/>
        <v>0.94509057038033384</v>
      </c>
      <c r="O64" s="53">
        <f t="shared" si="9"/>
        <v>1.1808924125964753</v>
      </c>
      <c r="P64" s="53">
        <f t="shared" si="9"/>
        <v>1.4170165429781345</v>
      </c>
      <c r="Q64" s="53">
        <f t="shared" si="9"/>
        <v>1.6522570910906007</v>
      </c>
      <c r="R64" s="53">
        <f t="shared" si="9"/>
        <v>1.8857688547526341</v>
      </c>
      <c r="S64" s="53">
        <f t="shared" si="9"/>
        <v>2.1172082038630156</v>
      </c>
      <c r="T64" s="53">
        <f t="shared" si="9"/>
        <v>2.3456053507712271</v>
      </c>
      <c r="U64" s="53">
        <f t="shared" si="9"/>
        <v>2.5715957815288384</v>
      </c>
      <c r="V64" s="53">
        <f t="shared" si="9"/>
        <v>2.7940435020428147</v>
      </c>
      <c r="W64" s="53">
        <f t="shared" si="9"/>
        <v>3.0130678662756329</v>
      </c>
      <c r="X64" s="53">
        <f t="shared" si="9"/>
        <v>3.2282933091449832</v>
      </c>
      <c r="Y64" s="53">
        <f t="shared" si="9"/>
        <v>3.439349577711051</v>
      </c>
      <c r="Z64" s="53">
        <f t="shared" si="9"/>
        <v>3.6466762282177925</v>
      </c>
      <c r="AA64" s="53">
        <f t="shared" si="9"/>
        <v>3.850162647634221</v>
      </c>
      <c r="AB64" s="53">
        <f t="shared" si="9"/>
        <v>4.049906800435302</v>
      </c>
      <c r="AC64" s="53">
        <f t="shared" si="9"/>
        <v>4.2454788037154003</v>
      </c>
      <c r="AD64" s="53">
        <f t="shared" si="9"/>
        <v>4.4371091970035419</v>
      </c>
      <c r="AE64" s="53">
        <f t="shared" si="9"/>
        <v>4.6248517593523859</v>
      </c>
      <c r="AF64" s="53">
        <f t="shared" si="9"/>
        <v>4.8088004665578126</v>
      </c>
      <c r="AG64" s="53">
        <f t="shared" si="9"/>
        <v>4.9889553186198237</v>
      </c>
      <c r="AH64" s="53">
        <f t="shared" si="9"/>
        <v>5.1653163155384183</v>
      </c>
      <c r="AI64" s="53">
        <f t="shared" si="9"/>
        <v>5.3378834573135965</v>
      </c>
      <c r="AJ64" s="53">
        <f t="shared" si="9"/>
        <v>5.430005945980497</v>
      </c>
      <c r="AK64" s="53">
        <f t="shared" si="9"/>
        <v>5.5221284346473976</v>
      </c>
      <c r="AL64" s="53">
        <f t="shared" si="9"/>
        <v>5.6142509233142981</v>
      </c>
      <c r="AM64" s="53">
        <f t="shared" si="9"/>
        <v>5.7063734119811995</v>
      </c>
      <c r="AN64" s="53">
        <f t="shared" si="9"/>
        <v>5.7984959006481009</v>
      </c>
      <c r="AO64" s="53">
        <f t="shared" si="9"/>
        <v>5.8906183893150015</v>
      </c>
      <c r="AP64" s="53">
        <f t="shared" si="9"/>
        <v>5.9827408779819029</v>
      </c>
      <c r="AQ64" s="53">
        <f t="shared" si="9"/>
        <v>6.0748633666488043</v>
      </c>
      <c r="AR64" s="53">
        <f t="shared" si="9"/>
        <v>6.1669858553157049</v>
      </c>
      <c r="AS64" s="53">
        <f t="shared" si="9"/>
        <v>6.2591083439826063</v>
      </c>
      <c r="AT64" s="53">
        <f t="shared" si="9"/>
        <v>6.3512308326495077</v>
      </c>
      <c r="AU64" s="53">
        <f t="shared" si="9"/>
        <v>6.4433533213164083</v>
      </c>
      <c r="AV64" s="53">
        <f t="shared" si="9"/>
        <v>6.5354758099833097</v>
      </c>
      <c r="AW64" s="53">
        <f t="shared" si="9"/>
        <v>6.6275982986502111</v>
      </c>
      <c r="AX64" s="53">
        <f t="shared" si="9"/>
        <v>5.7506971343038416</v>
      </c>
      <c r="AY64" s="53">
        <f t="shared" si="9"/>
        <v>5.7093600797303425</v>
      </c>
      <c r="AZ64" s="53">
        <f t="shared" si="9"/>
        <v>5.6563666428642376</v>
      </c>
      <c r="BA64" s="53">
        <f t="shared" si="9"/>
        <v>5.5922595169399747</v>
      </c>
      <c r="BB64" s="53">
        <f t="shared" si="9"/>
        <v>5.5172485257647743</v>
      </c>
      <c r="BC64" s="53">
        <f t="shared" si="9"/>
        <v>5.4327743804843074</v>
      </c>
      <c r="BD64" s="53">
        <f t="shared" si="9"/>
        <v>5.3402733414594028</v>
      </c>
    </row>
    <row r="65" spans="1:56" ht="12.75" customHeight="1" x14ac:dyDescent="0.3">
      <c r="A65" s="169"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0"/>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0"/>
      <c r="B67" s="9" t="s">
        <v>297</v>
      </c>
      <c r="C67" s="11"/>
      <c r="D67" s="11" t="s">
        <v>40</v>
      </c>
      <c r="E67" s="81">
        <f>'Fixed data'!$G$7*E$88/1000000</f>
        <v>0</v>
      </c>
      <c r="F67" s="81">
        <f>'Fixed data'!$G$7*F$88/1000000</f>
        <v>0.88061316051243588</v>
      </c>
      <c r="G67" s="81">
        <f>'Fixed data'!$G$7*G$88/1000000</f>
        <v>1.7915137934460879</v>
      </c>
      <c r="H67" s="81">
        <f>'Fixed data'!$G$7*H$88/1000000</f>
        <v>2.7569742253142637</v>
      </c>
      <c r="I67" s="81">
        <f>'Fixed data'!$G$7*I$88/1000000</f>
        <v>3.5837415219130597</v>
      </c>
      <c r="J67" s="81">
        <f>'Fixed data'!$G$7*J$88/1000000</f>
        <v>4.3069654590537381</v>
      </c>
      <c r="K67" s="81">
        <f>'Fixed data'!$G$7*K$88/1000000</f>
        <v>4.972461696490158</v>
      </c>
      <c r="L67" s="81">
        <f>'Fixed data'!$G$7*L$88/1000000</f>
        <v>5.5769891327094081</v>
      </c>
      <c r="M67" s="81">
        <f>'Fixed data'!$G$7*M$88/1000000</f>
        <v>6.1440707712718394</v>
      </c>
      <c r="N67" s="81">
        <f>'Fixed data'!$G$7*N$88/1000000</f>
        <v>6.3430433084924545</v>
      </c>
      <c r="O67" s="81">
        <f>'Fixed data'!$G$7*O$88/1000000</f>
        <v>6.519837621565638</v>
      </c>
      <c r="P67" s="81">
        <f>'Fixed data'!$G$7*P$88/1000000</f>
        <v>6.6777914380499048</v>
      </c>
      <c r="Q67" s="81">
        <f>'Fixed data'!$G$7*Q$88/1000000</f>
        <v>6.8137551041616691</v>
      </c>
      <c r="R67" s="81">
        <f>'Fixed data'!$G$7*R$88/1000000</f>
        <v>6.9276118470721775</v>
      </c>
      <c r="S67" s="81">
        <f>'Fixed data'!$G$7*S$88/1000000</f>
        <v>7.0227246980788038</v>
      </c>
      <c r="T67" s="81">
        <f>'Fixed data'!$G$7*T$88/1000000</f>
        <v>7.0960697061734477</v>
      </c>
      <c r="U67" s="81">
        <f>'Fixed data'!$G$7*U$88/1000000</f>
        <v>7.15906792508523</v>
      </c>
      <c r="V67" s="81">
        <f>'Fixed data'!$G$7*V$88/1000000</f>
        <v>7.2054542194027968</v>
      </c>
      <c r="W67" s="81">
        <f>'Fixed data'!$G$7*W$88/1000000</f>
        <v>7.2416529056415886</v>
      </c>
      <c r="X67" s="81">
        <f>'Fixed data'!$G$7*X$88/1000000</f>
        <v>7.2677516652889143</v>
      </c>
      <c r="Y67" s="81">
        <f>'Fixed data'!$G$7*Y$88/1000000</f>
        <v>7.2837551522797632</v>
      </c>
      <c r="Z67" s="81">
        <f>'Fixed data'!$G$7*Z$88/1000000</f>
        <v>7.2955947537277073</v>
      </c>
      <c r="AA67" s="81">
        <f>'Fixed data'!$G$7*AA$88/1000000</f>
        <v>7.3040585140123415</v>
      </c>
      <c r="AB67" s="81">
        <f>'Fixed data'!$G$7*AB$88/1000000</f>
        <v>7.3105901563695044</v>
      </c>
      <c r="AC67" s="81">
        <f>'Fixed data'!$G$7*AC$88/1000000</f>
        <v>7.3130671140838395</v>
      </c>
      <c r="AD67" s="81">
        <f>'Fixed data'!$G$7*AD$88/1000000</f>
        <v>7.313976884573786</v>
      </c>
      <c r="AE67" s="81">
        <f>'Fixed data'!$G$7*AE$88/1000000</f>
        <v>7.313976884573786</v>
      </c>
      <c r="AF67" s="81">
        <f>'Fixed data'!$G$7*AF$88/1000000</f>
        <v>7.313976884573786</v>
      </c>
      <c r="AG67" s="81">
        <f>'Fixed data'!$G$7*AG$88/1000000</f>
        <v>7.313976884573786</v>
      </c>
      <c r="AH67" s="81">
        <f>'Fixed data'!$G$7*AH$88/1000000</f>
        <v>7.313976884573786</v>
      </c>
      <c r="AI67" s="81">
        <f>'Fixed data'!$G$7*AI$88/1000000</f>
        <v>7.313976884573786</v>
      </c>
      <c r="AJ67" s="81">
        <f>'Fixed data'!$G$7*AJ$88/1000000</f>
        <v>7.313976884573786</v>
      </c>
      <c r="AK67" s="81">
        <f>'Fixed data'!$G$7*AK$88/1000000</f>
        <v>7.313976884573786</v>
      </c>
      <c r="AL67" s="81">
        <f>'Fixed data'!$G$7*AL$88/1000000</f>
        <v>7.313976884573786</v>
      </c>
      <c r="AM67" s="81">
        <f>'Fixed data'!$G$7*AM$88/1000000</f>
        <v>7.313976884573786</v>
      </c>
      <c r="AN67" s="81">
        <f>'Fixed data'!$G$7*AN$88/1000000</f>
        <v>7.313976884573786</v>
      </c>
      <c r="AO67" s="81">
        <f>'Fixed data'!$G$7*AO$88/1000000</f>
        <v>7.313976884573786</v>
      </c>
      <c r="AP67" s="81">
        <f>'Fixed data'!$G$7*AP$88/1000000</f>
        <v>7.313976884573786</v>
      </c>
      <c r="AQ67" s="81">
        <f>'Fixed data'!$G$7*AQ$88/1000000</f>
        <v>7.313976884573786</v>
      </c>
      <c r="AR67" s="81">
        <f>'Fixed data'!$G$7*AR$88/1000000</f>
        <v>7.313976884573786</v>
      </c>
      <c r="AS67" s="81">
        <f>'Fixed data'!$G$7*AS$88/1000000</f>
        <v>7.313976884573786</v>
      </c>
      <c r="AT67" s="81">
        <f>'Fixed data'!$G$7*AT$88/1000000</f>
        <v>7.313976884573786</v>
      </c>
      <c r="AU67" s="81">
        <f>'Fixed data'!$G$7*AU$88/1000000</f>
        <v>7.313976884573786</v>
      </c>
      <c r="AV67" s="81">
        <f>'Fixed data'!$G$7*AV$88/1000000</f>
        <v>7.313976884573786</v>
      </c>
      <c r="AW67" s="81">
        <f>'Fixed data'!$G$7*AW$88/1000000</f>
        <v>7.313976884573786</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0"/>
      <c r="B68" s="9" t="s">
        <v>298</v>
      </c>
      <c r="C68" s="9"/>
      <c r="D68" s="9" t="s">
        <v>40</v>
      </c>
      <c r="E68" s="81">
        <f>'Fixed data'!$G$8*E89/1000000</f>
        <v>0</v>
      </c>
      <c r="F68" s="81">
        <f>'Fixed data'!$G$8*F89/1000000</f>
        <v>0.49473981717844734</v>
      </c>
      <c r="G68" s="81">
        <f>'Fixed data'!$G$8*G89/1000000</f>
        <v>1.0064943512753839</v>
      </c>
      <c r="H68" s="81">
        <f>'Fixed data'!$G$8*H89/1000000</f>
        <v>1.548887631045452</v>
      </c>
      <c r="I68" s="81">
        <f>'Fixed data'!$G$8*I89/1000000</f>
        <v>2.0133737907002538</v>
      </c>
      <c r="J68" s="81">
        <f>'Fixed data'!$G$8*J89/1000000</f>
        <v>2.4196866199016696</v>
      </c>
      <c r="K68" s="81">
        <f>'Fixed data'!$G$8*K89/1000000</f>
        <v>2.7935681885821251</v>
      </c>
      <c r="L68" s="81">
        <f>'Fixed data'!$G$8*L89/1000000</f>
        <v>3.133196735187914</v>
      </c>
      <c r="M68" s="81">
        <f>'Fixed data'!$G$8*M89/1000000</f>
        <v>3.4517889301276075</v>
      </c>
      <c r="N68" s="81">
        <f>'Fixed data'!$G$8*N89/1000000</f>
        <v>3.5635733677907506</v>
      </c>
      <c r="O68" s="81">
        <f>'Fixed data'!$G$8*O89/1000000</f>
        <v>3.6628982238774728</v>
      </c>
      <c r="P68" s="81">
        <f>'Fixed data'!$G$8*P89/1000000</f>
        <v>3.7516378644585235</v>
      </c>
      <c r="Q68" s="81">
        <f>'Fixed data'!$G$8*Q89/1000000</f>
        <v>3.828023390773267</v>
      </c>
      <c r="R68" s="81">
        <f>'Fixed data'!$G$8*R89/1000000</f>
        <v>3.891989328171201</v>
      </c>
      <c r="S68" s="81">
        <f>'Fixed data'!$G$8*S89/1000000</f>
        <v>3.945424345895133</v>
      </c>
      <c r="T68" s="81">
        <f>'Fixed data'!$G$8*T89/1000000</f>
        <v>3.9866296005038215</v>
      </c>
      <c r="U68" s="81">
        <f>'Fixed data'!$G$8*U89/1000000</f>
        <v>4.0220220826140149</v>
      </c>
      <c r="V68" s="81">
        <f>'Fixed data'!$G$8*V89/1000000</f>
        <v>4.0480816389692507</v>
      </c>
      <c r="W68" s="81">
        <f>'Fixed data'!$G$8*W89/1000000</f>
        <v>4.0684179324808802</v>
      </c>
      <c r="X68" s="81">
        <f>'Fixed data'!$G$8*X89/1000000</f>
        <v>4.0830801968857884</v>
      </c>
      <c r="Y68" s="81">
        <f>'Fixed data'!$G$8*Y89/1000000</f>
        <v>4.0920710431997609</v>
      </c>
      <c r="Z68" s="81">
        <f>'Fixed data'!$G$8*Z89/1000000</f>
        <v>4.0987227336611527</v>
      </c>
      <c r="AA68" s="81">
        <f>'Fixed data'!$G$8*AA89/1000000</f>
        <v>4.1034779816977851</v>
      </c>
      <c r="AB68" s="81">
        <f>'Fixed data'!$G$8*AB89/1000000</f>
        <v>4.1071477843205484</v>
      </c>
      <c r="AC68" s="81">
        <f>'Fixed data'!$G$8*AC89/1000000</f>
        <v>4.1085393732338833</v>
      </c>
      <c r="AD68" s="81">
        <f>'Fixed data'!$G$8*AD89/1000000</f>
        <v>4.1090504288945819</v>
      </c>
      <c r="AE68" s="81">
        <f>'Fixed data'!$G$8*AE89/1000000</f>
        <v>4.1090504288945819</v>
      </c>
      <c r="AF68" s="81">
        <f>'Fixed data'!$G$8*AF89/1000000</f>
        <v>4.1090504288945819</v>
      </c>
      <c r="AG68" s="81">
        <f>'Fixed data'!$G$8*AG89/1000000</f>
        <v>4.1090504288945819</v>
      </c>
      <c r="AH68" s="81">
        <f>'Fixed data'!$G$8*AH89/1000000</f>
        <v>4.1090504288945819</v>
      </c>
      <c r="AI68" s="81">
        <f>'Fixed data'!$G$8*AI89/1000000</f>
        <v>4.1090504288945819</v>
      </c>
      <c r="AJ68" s="81">
        <f>'Fixed data'!$G$8*AJ89/1000000</f>
        <v>4.1090504288945819</v>
      </c>
      <c r="AK68" s="81">
        <f>'Fixed data'!$G$8*AK89/1000000</f>
        <v>4.1090504288945819</v>
      </c>
      <c r="AL68" s="81">
        <f>'Fixed data'!$G$8*AL89/1000000</f>
        <v>4.1090504288945819</v>
      </c>
      <c r="AM68" s="81">
        <f>'Fixed data'!$G$8*AM89/1000000</f>
        <v>4.1090504288945819</v>
      </c>
      <c r="AN68" s="81">
        <f>'Fixed data'!$G$8*AN89/1000000</f>
        <v>4.1090504288945819</v>
      </c>
      <c r="AO68" s="81">
        <f>'Fixed data'!$G$8*AO89/1000000</f>
        <v>4.1090504288945819</v>
      </c>
      <c r="AP68" s="81">
        <f>'Fixed data'!$G$8*AP89/1000000</f>
        <v>4.1090504288945819</v>
      </c>
      <c r="AQ68" s="81">
        <f>'Fixed data'!$G$8*AQ89/1000000</f>
        <v>4.1090504288945819</v>
      </c>
      <c r="AR68" s="81">
        <f>'Fixed data'!$G$8*AR89/1000000</f>
        <v>4.1090504288945819</v>
      </c>
      <c r="AS68" s="81">
        <f>'Fixed data'!$G$8*AS89/1000000</f>
        <v>4.1090504288945819</v>
      </c>
      <c r="AT68" s="81">
        <f>'Fixed data'!$G$8*AT89/1000000</f>
        <v>4.1090504288945819</v>
      </c>
      <c r="AU68" s="81">
        <f>'Fixed data'!$G$8*AU89/1000000</f>
        <v>4.1090504288945819</v>
      </c>
      <c r="AV68" s="81">
        <f>'Fixed data'!$G$8*AV89/1000000</f>
        <v>4.1090504288945819</v>
      </c>
      <c r="AW68" s="81">
        <f>'Fixed data'!$G$8*AW89/1000000</f>
        <v>4.1090504288945819</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0"/>
      <c r="B69" s="4" t="s">
        <v>202</v>
      </c>
      <c r="D69" s="9" t="s">
        <v>40</v>
      </c>
      <c r="E69" s="34">
        <f>E90*'Fixed data'!H$5/1000000</f>
        <v>0</v>
      </c>
      <c r="F69" s="34">
        <f>F90*'Fixed data'!I$5/1000000</f>
        <v>2.420118398401952E-4</v>
      </c>
      <c r="G69" s="34">
        <f>G90*'Fixed data'!J$5/1000000</f>
        <v>5.1470123684326755E-4</v>
      </c>
      <c r="H69" s="34">
        <f>H90*'Fixed data'!K$5/1000000</f>
        <v>8.2061454217196694E-4</v>
      </c>
      <c r="I69" s="34">
        <f>I90*'Fixed data'!L$5/1000000</f>
        <v>1.137747261536922E-3</v>
      </c>
      <c r="J69" s="34">
        <f>J90*'Fixed data'!M$5/1000000</f>
        <v>2.4469219796566508E-3</v>
      </c>
      <c r="K69" s="34">
        <f>K90*'Fixed data'!N$5/1000000</f>
        <v>4.0614031738227703E-3</v>
      </c>
      <c r="L69" s="34">
        <f>L90*'Fixed data'!O$5/1000000</f>
        <v>5.9418257257247663E-3</v>
      </c>
      <c r="M69" s="34">
        <f>M90*'Fixed data'!P$5/1000000</f>
        <v>8.0926792887882192E-3</v>
      </c>
      <c r="N69" s="34">
        <f>N90*'Fixed data'!Q$5/1000000</f>
        <v>9.9369799071697528E-3</v>
      </c>
      <c r="O69" s="34">
        <f>O90*'Fixed data'!R$5/1000000</f>
        <v>1.1841471963588007E-2</v>
      </c>
      <c r="P69" s="34">
        <f>P90*'Fixed data'!S$5/1000000</f>
        <v>1.3796252859649631E-2</v>
      </c>
      <c r="Q69" s="34">
        <f>Q90*'Fixed data'!T$5/1000000</f>
        <v>1.5778826591022106E-2</v>
      </c>
      <c r="R69" s="34">
        <f>R90*'Fixed data'!U$5/1000000</f>
        <v>1.7773384462853072E-2</v>
      </c>
      <c r="S69" s="34">
        <f>S90*'Fixed data'!V$5/1000000</f>
        <v>1.9773359275658865E-2</v>
      </c>
      <c r="T69" s="34">
        <f>T90*'Fixed data'!W$5/1000000</f>
        <v>2.1399367215540796E-2</v>
      </c>
      <c r="U69" s="34">
        <f>U90*'Fixed data'!X$5/1000000</f>
        <v>2.3463018418431032E-2</v>
      </c>
      <c r="V69" s="34">
        <f>V90*'Fixed data'!Y$5/1000000</f>
        <v>2.5504895849192501E-2</v>
      </c>
      <c r="W69" s="34">
        <f>W90*'Fixed data'!Z$5/1000000</f>
        <v>2.7532617382434531E-2</v>
      </c>
      <c r="X69" s="34">
        <f>X90*'Fixed data'!AA$5/1000000</f>
        <v>2.9538069834248039E-2</v>
      </c>
      <c r="Y69" s="34">
        <f>Y90*'Fixed data'!AB$5/1000000</f>
        <v>3.1513631084724304E-2</v>
      </c>
      <c r="Z69" s="34">
        <f>Z90*'Fixed data'!AC$5/1000000</f>
        <v>3.3207038233119747E-2</v>
      </c>
      <c r="AA69" s="34">
        <f>AA90*'Fixed data'!AD$5/1000000</f>
        <v>3.5159956613603445E-2</v>
      </c>
      <c r="AB69" s="34">
        <f>AB90*'Fixed data'!AE$5/1000000</f>
        <v>3.7106794392502425E-2</v>
      </c>
      <c r="AC69" s="34">
        <f>AC90*'Fixed data'!AF$5/1000000</f>
        <v>3.9031597271698977E-2</v>
      </c>
      <c r="AD69" s="34">
        <f>AD90*'Fixed data'!AG$5/1000000</f>
        <v>4.0947452604788756E-2</v>
      </c>
      <c r="AE69" s="34">
        <f>AE90*'Fixed data'!AH$5/1000000</f>
        <v>4.2858333726345559E-2</v>
      </c>
      <c r="AF69" s="34">
        <f>AF90*'Fixed data'!AI$5/1000000</f>
        <v>4.4769214847902375E-2</v>
      </c>
      <c r="AG69" s="34">
        <f>AG90*'Fixed data'!AJ$5/1000000</f>
        <v>4.6680095969459177E-2</v>
      </c>
      <c r="AH69" s="34">
        <f>AH90*'Fixed data'!AK$5/1000000</f>
        <v>4.8590977091015987E-2</v>
      </c>
      <c r="AI69" s="34">
        <f>AI90*'Fixed data'!AL$5/1000000</f>
        <v>5.0228875195207537E-2</v>
      </c>
      <c r="AJ69" s="34">
        <f>AJ90*'Fixed data'!AM$5/1000000</f>
        <v>5.2139756316764346E-2</v>
      </c>
      <c r="AK69" s="34">
        <f>AK90*'Fixed data'!AN$5/1000000</f>
        <v>5.4050637438321149E-2</v>
      </c>
      <c r="AL69" s="34">
        <f>AL90*'Fixed data'!AO$5/1000000</f>
        <v>5.5961518559877965E-2</v>
      </c>
      <c r="AM69" s="34">
        <f>AM90*'Fixed data'!AP$5/1000000</f>
        <v>5.7872399681434775E-2</v>
      </c>
      <c r="AN69" s="34">
        <f>AN90*'Fixed data'!AQ$5/1000000</f>
        <v>6.0056263820356844E-2</v>
      </c>
      <c r="AO69" s="34">
        <f>AO90*'Fixed data'!AR$5/1000000</f>
        <v>6.1967144941913646E-2</v>
      </c>
      <c r="AP69" s="34">
        <f>AP90*'Fixed data'!AS$5/1000000</f>
        <v>6.3878026063470456E-2</v>
      </c>
      <c r="AQ69" s="34">
        <f>AQ90*'Fixed data'!AT$5/1000000</f>
        <v>6.5788907185027265E-2</v>
      </c>
      <c r="AR69" s="34">
        <f>AR90*'Fixed data'!AU$5/1000000</f>
        <v>6.7699788306584074E-2</v>
      </c>
      <c r="AS69" s="34">
        <f>AS90*'Fixed data'!AV$5/1000000</f>
        <v>6.988365244550615E-2</v>
      </c>
      <c r="AT69" s="34">
        <f>AT90*'Fixed data'!AW$5/1000000</f>
        <v>7.1521550549697679E-2</v>
      </c>
      <c r="AU69" s="34">
        <f>AU90*'Fixed data'!AX$5/1000000</f>
        <v>7.3432431671254517E-2</v>
      </c>
      <c r="AV69" s="34">
        <f>AV90*'Fixed data'!AY$5/1000000</f>
        <v>7.5343312792811312E-2</v>
      </c>
      <c r="AW69" s="34">
        <f>AW90*'Fixed data'!AZ$5/1000000</f>
        <v>7.6981210897002869E-2</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0"/>
      <c r="B70" s="9" t="s">
        <v>69</v>
      </c>
      <c r="C70" s="9"/>
      <c r="D70" s="4" t="s">
        <v>40</v>
      </c>
      <c r="E70" s="34">
        <f>E91*'Fixed data'!$G$9</f>
        <v>0</v>
      </c>
      <c r="F70" s="34">
        <f>F91*'Fixed data'!$G$9</f>
        <v>7.6561200936744005E-3</v>
      </c>
      <c r="G70" s="34">
        <f>G91*'Fixed data'!$G$9</f>
        <v>1.5313821213699581E-2</v>
      </c>
      <c r="H70" s="34">
        <f>H91*'Fixed data'!$G$9</f>
        <v>2.2937749575403E-2</v>
      </c>
      <c r="I70" s="34">
        <f>I91*'Fixed data'!$G$9</f>
        <v>2.9876708350717575E-2</v>
      </c>
      <c r="J70" s="34">
        <f>J91*'Fixed data'!$G$9</f>
        <v>3.5991895614086875E-2</v>
      </c>
      <c r="K70" s="34">
        <f>K91*'Fixed data'!$G$9</f>
        <v>4.149483254411708E-2</v>
      </c>
      <c r="L70" s="34">
        <f>L91*'Fixed data'!$G$9</f>
        <v>4.6508388352750431E-2</v>
      </c>
      <c r="M70" s="34">
        <f>M91*'Fixed data'!$G$9</f>
        <v>5.1336653529129687E-2</v>
      </c>
      <c r="N70" s="34">
        <f>N91*'Fixed data'!$G$9</f>
        <v>5.2989191834757282E-2</v>
      </c>
      <c r="O70" s="34">
        <f>O91*'Fixed data'!$G$9</f>
        <v>5.4465170987228681E-2</v>
      </c>
      <c r="P70" s="34">
        <f>P91*'Fixed data'!$G$9</f>
        <v>5.5787805572954388E-2</v>
      </c>
      <c r="Q70" s="34">
        <f>Q91*'Fixed data'!$G$9</f>
        <v>5.6926096380732129E-2</v>
      </c>
      <c r="R70" s="34">
        <f>R91*'Fixed data'!$G$9</f>
        <v>5.7883073285231817E-2</v>
      </c>
      <c r="S70" s="34">
        <f>S91*'Fixed data'!$G$9</f>
        <v>5.8687290030027962E-2</v>
      </c>
      <c r="T70" s="34">
        <f>T91*'Fixed data'!$G$9</f>
        <v>5.9320691693674349E-2</v>
      </c>
      <c r="U70" s="34">
        <f>U91*'Fixed data'!$G$9</f>
        <v>5.9868897009912034E-2</v>
      </c>
      <c r="V70" s="34">
        <f>V91*'Fixed data'!$G$9</f>
        <v>6.0283720579447593E-2</v>
      </c>
      <c r="W70" s="34">
        <f>W91*'Fixed data'!$G$9</f>
        <v>6.0609723038912496E-2</v>
      </c>
      <c r="X70" s="34">
        <f>X91*'Fixed data'!$G$9</f>
        <v>6.0847593268654354E-2</v>
      </c>
      <c r="Y70" s="34">
        <f>Y91*'Fixed data'!$G$9</f>
        <v>6.0999041998213953E-2</v>
      </c>
      <c r="Z70" s="34">
        <f>Z91*'Fixed data'!$G$9</f>
        <v>6.1115046716206219E-2</v>
      </c>
      <c r="AA70" s="34">
        <f>AA91*'Fixed data'!$G$9</f>
        <v>6.1197422550338228E-2</v>
      </c>
      <c r="AB70" s="34">
        <f>AB91*'Fixed data'!$G$9</f>
        <v>6.1261294207131993E-2</v>
      </c>
      <c r="AC70" s="34">
        <f>AC91*'Fixed data'!$G$9</f>
        <v>6.1284510009904411E-2</v>
      </c>
      <c r="AD70" s="34">
        <f>AD91*'Fixed data'!$G$9</f>
        <v>6.1292241345699945E-2</v>
      </c>
      <c r="AE70" s="34">
        <f>AE91*'Fixed data'!$G$9</f>
        <v>6.1292241345699945E-2</v>
      </c>
      <c r="AF70" s="34">
        <f>AF91*'Fixed data'!$G$9</f>
        <v>6.1292241345699945E-2</v>
      </c>
      <c r="AG70" s="34">
        <f>AG91*'Fixed data'!$G$9</f>
        <v>6.1292241345699945E-2</v>
      </c>
      <c r="AH70" s="34">
        <f>AH91*'Fixed data'!$G$9</f>
        <v>6.1292241345699945E-2</v>
      </c>
      <c r="AI70" s="34">
        <f>AI91*'Fixed data'!$G$9</f>
        <v>6.1292241345699945E-2</v>
      </c>
      <c r="AJ70" s="34">
        <f>AJ91*'Fixed data'!$G$9</f>
        <v>6.1292241345699945E-2</v>
      </c>
      <c r="AK70" s="34">
        <f>AK91*'Fixed data'!$G$9</f>
        <v>6.1292241345699945E-2</v>
      </c>
      <c r="AL70" s="34">
        <f>AL91*'Fixed data'!$G$9</f>
        <v>6.1292241345699945E-2</v>
      </c>
      <c r="AM70" s="34">
        <f>AM91*'Fixed data'!$G$9</f>
        <v>6.1292241345699945E-2</v>
      </c>
      <c r="AN70" s="34">
        <f>AN91*'Fixed data'!$G$9</f>
        <v>6.1292241345699945E-2</v>
      </c>
      <c r="AO70" s="34">
        <f>AO91*'Fixed data'!$G$9</f>
        <v>6.1292241345699945E-2</v>
      </c>
      <c r="AP70" s="34">
        <f>AP91*'Fixed data'!$G$9</f>
        <v>6.1292241345699945E-2</v>
      </c>
      <c r="AQ70" s="34">
        <f>AQ91*'Fixed data'!$G$9</f>
        <v>6.1292241345699945E-2</v>
      </c>
      <c r="AR70" s="34">
        <f>AR91*'Fixed data'!$G$9</f>
        <v>6.1292241345699945E-2</v>
      </c>
      <c r="AS70" s="34">
        <f>AS91*'Fixed data'!$G$9</f>
        <v>6.1292241345699945E-2</v>
      </c>
      <c r="AT70" s="34">
        <f>AT91*'Fixed data'!$G$9</f>
        <v>6.1292241345699945E-2</v>
      </c>
      <c r="AU70" s="34">
        <f>AU91*'Fixed data'!$G$9</f>
        <v>6.1292241345699945E-2</v>
      </c>
      <c r="AV70" s="34">
        <f>AV91*'Fixed data'!$G$9</f>
        <v>6.1292241345699945E-2</v>
      </c>
      <c r="AW70" s="34">
        <f>AW91*'Fixed data'!$G$9</f>
        <v>6.1292241345699945E-2</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0"/>
      <c r="B71" s="9" t="s">
        <v>70</v>
      </c>
      <c r="C71" s="9"/>
      <c r="D71" s="4" t="s">
        <v>40</v>
      </c>
      <c r="E71" s="34">
        <f>E92*'Fixed data'!$G$10</f>
        <v>0</v>
      </c>
      <c r="F71" s="34">
        <f>F92*'Fixed data'!$G$10</f>
        <v>2.3142116360465037E-3</v>
      </c>
      <c r="G71" s="34">
        <f>G92*'Fixed data'!$G$10</f>
        <v>4.6289512023559741E-3</v>
      </c>
      <c r="H71" s="34">
        <f>H92*'Fixed data'!$G$10</f>
        <v>6.9333562865701547E-3</v>
      </c>
      <c r="I71" s="34">
        <f>I92*'Fixed data'!$G$10</f>
        <v>9.0308188294601077E-3</v>
      </c>
      <c r="J71" s="34">
        <f>J92*'Fixed data'!$G$10</f>
        <v>1.0879228763139738E-2</v>
      </c>
      <c r="K71" s="34">
        <f>K92*'Fixed data'!$G$10</f>
        <v>1.2543156274850437E-2</v>
      </c>
      <c r="L71" s="34">
        <f>L92*'Fixed data'!$G$10</f>
        <v>1.4060927246325213E-2</v>
      </c>
      <c r="M71" s="34">
        <f>M92*'Fixed data'!$G$10</f>
        <v>1.5522409802350675E-2</v>
      </c>
      <c r="N71" s="34">
        <f>N92*'Fixed data'!$G$10</f>
        <v>1.6022473653143868E-2</v>
      </c>
      <c r="O71" s="34">
        <f>O92*'Fixed data'!$G$10</f>
        <v>1.6469173224614862E-2</v>
      </c>
      <c r="P71" s="34">
        <f>P92*'Fixed data'!$G$10</f>
        <v>1.6869517670795951E-2</v>
      </c>
      <c r="Q71" s="34">
        <f>Q92*'Fixed data'!$G$10</f>
        <v>1.7214100352223163E-2</v>
      </c>
      <c r="R71" s="34">
        <f>R92*'Fixed data'!$G$10</f>
        <v>1.7503843497452803E-2</v>
      </c>
      <c r="S71" s="34">
        <f>S92*'Fixed data'!$G$10</f>
        <v>1.7747377012839998E-2</v>
      </c>
      <c r="T71" s="34">
        <f>T92*'Fixed data'!$G$10</f>
        <v>1.7939161978189077E-2</v>
      </c>
      <c r="U71" s="34">
        <f>U92*'Fixed data'!$G$10</f>
        <v>1.8105136925876633E-2</v>
      </c>
      <c r="V71" s="34">
        <f>V92*'Fixed data'!$G$10</f>
        <v>1.8230785908875245E-2</v>
      </c>
      <c r="W71" s="34">
        <f>W92*'Fixed data'!$G$10</f>
        <v>1.8329528727563358E-2</v>
      </c>
      <c r="X71" s="34">
        <f>X92*'Fixed data'!$G$10</f>
        <v>1.8401515542283996E-2</v>
      </c>
      <c r="Y71" s="34">
        <f>Y92*'Fixed data'!$G$10</f>
        <v>1.8447302189319222E-2</v>
      </c>
      <c r="Z71" s="34">
        <f>Z92*'Fixed data'!$G$10</f>
        <v>1.8482367165684327E-2</v>
      </c>
      <c r="AA71" s="34">
        <f>AA92*'Fixed data'!$G$10</f>
        <v>1.8507266024028191E-2</v>
      </c>
      <c r="AB71" s="34">
        <f>AB92*'Fixed data'!$G$10</f>
        <v>1.8526571508072607E-2</v>
      </c>
      <c r="AC71" s="34">
        <f>AC92*'Fixed data'!$G$10</f>
        <v>1.8533588323617307E-2</v>
      </c>
      <c r="AD71" s="34">
        <f>AD92*'Fixed data'!$G$10</f>
        <v>1.8535924818324823E-2</v>
      </c>
      <c r="AE71" s="34">
        <f>AE92*'Fixed data'!$G$10</f>
        <v>1.8535924818324823E-2</v>
      </c>
      <c r="AF71" s="34">
        <f>AF92*'Fixed data'!$G$10</f>
        <v>1.8535924818324823E-2</v>
      </c>
      <c r="AG71" s="34">
        <f>AG92*'Fixed data'!$G$10</f>
        <v>1.8535924818324823E-2</v>
      </c>
      <c r="AH71" s="34">
        <f>AH92*'Fixed data'!$G$10</f>
        <v>1.8535924818324823E-2</v>
      </c>
      <c r="AI71" s="34">
        <f>AI92*'Fixed data'!$G$10</f>
        <v>1.8535924818324823E-2</v>
      </c>
      <c r="AJ71" s="34">
        <f>AJ92*'Fixed data'!$G$10</f>
        <v>1.8535924818324823E-2</v>
      </c>
      <c r="AK71" s="34">
        <f>AK92*'Fixed data'!$G$10</f>
        <v>1.8535924818324823E-2</v>
      </c>
      <c r="AL71" s="34">
        <f>AL92*'Fixed data'!$G$10</f>
        <v>1.8535924818324823E-2</v>
      </c>
      <c r="AM71" s="34">
        <f>AM92*'Fixed data'!$G$10</f>
        <v>1.8535924818324823E-2</v>
      </c>
      <c r="AN71" s="34">
        <f>AN92*'Fixed data'!$G$10</f>
        <v>1.8535924818324823E-2</v>
      </c>
      <c r="AO71" s="34">
        <f>AO92*'Fixed data'!$G$10</f>
        <v>1.8535924818324823E-2</v>
      </c>
      <c r="AP71" s="34">
        <f>AP92*'Fixed data'!$G$10</f>
        <v>1.8535924818324823E-2</v>
      </c>
      <c r="AQ71" s="34">
        <f>AQ92*'Fixed data'!$G$10</f>
        <v>1.8535924818324823E-2</v>
      </c>
      <c r="AR71" s="34">
        <f>AR92*'Fixed data'!$G$10</f>
        <v>1.8535924818324823E-2</v>
      </c>
      <c r="AS71" s="34">
        <f>AS92*'Fixed data'!$G$10</f>
        <v>1.8535924818324823E-2</v>
      </c>
      <c r="AT71" s="34">
        <f>AT92*'Fixed data'!$G$10</f>
        <v>1.8535924818324823E-2</v>
      </c>
      <c r="AU71" s="34">
        <f>AU92*'Fixed data'!$G$10</f>
        <v>1.8535924818324823E-2</v>
      </c>
      <c r="AV71" s="34">
        <f>AV92*'Fixed data'!$G$10</f>
        <v>1.8535924818324823E-2</v>
      </c>
      <c r="AW71" s="34">
        <f>AW92*'Fixed data'!$G$10</f>
        <v>1.8535924818324823E-2</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0"/>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0"/>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0"/>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0"/>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1"/>
      <c r="B76" s="13" t="s">
        <v>100</v>
      </c>
      <c r="C76" s="13"/>
      <c r="D76" s="13" t="s">
        <v>40</v>
      </c>
      <c r="E76" s="53">
        <f>SUM(E65:E75)</f>
        <v>0</v>
      </c>
      <c r="F76" s="53">
        <f t="shared" ref="F76:BD76" si="10">SUM(F65:F75)</f>
        <v>1.3855653212604446</v>
      </c>
      <c r="G76" s="53">
        <f t="shared" si="10"/>
        <v>2.8184656183743702</v>
      </c>
      <c r="H76" s="53">
        <f t="shared" si="10"/>
        <v>4.336553576763861</v>
      </c>
      <c r="I76" s="53">
        <f t="shared" si="10"/>
        <v>5.6371605870550283</v>
      </c>
      <c r="J76" s="53">
        <f t="shared" si="10"/>
        <v>6.7759701253122913</v>
      </c>
      <c r="K76" s="53">
        <f t="shared" si="10"/>
        <v>7.8241292770650741</v>
      </c>
      <c r="L76" s="53">
        <f t="shared" si="10"/>
        <v>8.7766970092221221</v>
      </c>
      <c r="M76" s="53">
        <f t="shared" si="10"/>
        <v>9.6708114440197175</v>
      </c>
      <c r="N76" s="53">
        <f t="shared" si="10"/>
        <v>9.985565321678278</v>
      </c>
      <c r="O76" s="53">
        <f t="shared" si="10"/>
        <v>10.265511661618541</v>
      </c>
      <c r="P76" s="53">
        <f t="shared" si="10"/>
        <v>10.515882878611828</v>
      </c>
      <c r="Q76" s="53">
        <f t="shared" si="10"/>
        <v>10.731697518258914</v>
      </c>
      <c r="R76" s="53">
        <f t="shared" si="10"/>
        <v>10.912761476488916</v>
      </c>
      <c r="S76" s="53">
        <f t="shared" si="10"/>
        <v>11.064357070292465</v>
      </c>
      <c r="T76" s="53">
        <f t="shared" si="10"/>
        <v>11.181358527564674</v>
      </c>
      <c r="U76" s="53">
        <f t="shared" si="10"/>
        <v>11.282527060053464</v>
      </c>
      <c r="V76" s="53">
        <f t="shared" si="10"/>
        <v>11.35755526070956</v>
      </c>
      <c r="W76" s="53">
        <f t="shared" si="10"/>
        <v>11.416542707271377</v>
      </c>
      <c r="X76" s="53">
        <f t="shared" si="10"/>
        <v>11.459619040819888</v>
      </c>
      <c r="Y76" s="53">
        <f t="shared" si="10"/>
        <v>11.486786170751781</v>
      </c>
      <c r="Z76" s="53">
        <f t="shared" si="10"/>
        <v>11.507121939503872</v>
      </c>
      <c r="AA76" s="53">
        <f t="shared" si="10"/>
        <v>11.522401140898094</v>
      </c>
      <c r="AB76" s="53">
        <f t="shared" si="10"/>
        <v>11.534632600797758</v>
      </c>
      <c r="AC76" s="53">
        <f t="shared" si="10"/>
        <v>11.540456182922943</v>
      </c>
      <c r="AD76" s="53">
        <f t="shared" si="10"/>
        <v>11.543802932237181</v>
      </c>
      <c r="AE76" s="53">
        <f t="shared" si="10"/>
        <v>11.545713813358738</v>
      </c>
      <c r="AF76" s="53">
        <f t="shared" si="10"/>
        <v>11.547624694480294</v>
      </c>
      <c r="AG76" s="53">
        <f t="shared" si="10"/>
        <v>11.549535575601851</v>
      </c>
      <c r="AH76" s="53">
        <f t="shared" si="10"/>
        <v>11.551446456723408</v>
      </c>
      <c r="AI76" s="53">
        <f t="shared" si="10"/>
        <v>11.5530843548276</v>
      </c>
      <c r="AJ76" s="53">
        <f t="shared" si="10"/>
        <v>11.554995235949157</v>
      </c>
      <c r="AK76" s="53">
        <f t="shared" si="10"/>
        <v>11.556906117070714</v>
      </c>
      <c r="AL76" s="53">
        <f t="shared" si="10"/>
        <v>11.55881699819227</v>
      </c>
      <c r="AM76" s="53">
        <f t="shared" si="10"/>
        <v>11.560727879313827</v>
      </c>
      <c r="AN76" s="53">
        <f t="shared" si="10"/>
        <v>11.56291174345275</v>
      </c>
      <c r="AO76" s="53">
        <f t="shared" si="10"/>
        <v>11.564822624574306</v>
      </c>
      <c r="AP76" s="53">
        <f t="shared" si="10"/>
        <v>11.566733505695863</v>
      </c>
      <c r="AQ76" s="53">
        <f t="shared" si="10"/>
        <v>11.56864438681742</v>
      </c>
      <c r="AR76" s="53">
        <f t="shared" si="10"/>
        <v>11.570555267938976</v>
      </c>
      <c r="AS76" s="53">
        <f t="shared" si="10"/>
        <v>11.572739132077899</v>
      </c>
      <c r="AT76" s="53">
        <f t="shared" si="10"/>
        <v>11.57437703018209</v>
      </c>
      <c r="AU76" s="53">
        <f t="shared" si="10"/>
        <v>11.576287911303647</v>
      </c>
      <c r="AV76" s="53">
        <f t="shared" si="10"/>
        <v>11.578198792425203</v>
      </c>
      <c r="AW76" s="53">
        <f t="shared" si="10"/>
        <v>11.579836690529396</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-0.47109278040000002</v>
      </c>
      <c r="F77" s="54">
        <f>IF('Fixed data'!$G$19=FALSE,F64+F76,F64)</f>
        <v>0.91825479135265675</v>
      </c>
      <c r="G77" s="54">
        <f>IF('Fixed data'!$G$19=FALSE,G64+G76,G64)</f>
        <v>2.3877266895020361</v>
      </c>
      <c r="H77" s="54">
        <f>IF('Fixed data'!$G$19=FALSE,H64+H76,H64)</f>
        <v>3.978678308221494</v>
      </c>
      <c r="I77" s="54">
        <f>IF('Fixed data'!$G$19=FALSE,I64+I76,I64)</f>
        <v>5.3734491411269039</v>
      </c>
      <c r="J77" s="54">
        <f>IF('Fixed data'!$G$19=FALSE,J64+J76,J64)</f>
        <v>6.6236439080393481</v>
      </c>
      <c r="K77" s="54">
        <f>IF('Fixed data'!$G$19=FALSE,K64+K76,K64)</f>
        <v>7.79910013284141</v>
      </c>
      <c r="L77" s="54">
        <f>IF('Fixed data'!$G$19=FALSE,L64+L76,L64)</f>
        <v>8.8946409784670344</v>
      </c>
      <c r="M77" s="54">
        <f>IF('Fixed data'!$G$19=FALSE,M64+M76,M64)</f>
        <v>10.380827814698714</v>
      </c>
      <c r="N77" s="54">
        <f>IF('Fixed data'!$G$19=FALSE,N64+N76,N64)</f>
        <v>10.930655892058612</v>
      </c>
      <c r="O77" s="54">
        <f>IF('Fixed data'!$G$19=FALSE,O64+O76,O64)</f>
        <v>11.446404074215017</v>
      </c>
      <c r="P77" s="54">
        <f>IF('Fixed data'!$G$19=FALSE,P64+P76,P64)</f>
        <v>11.932899421589962</v>
      </c>
      <c r="Q77" s="54">
        <f>IF('Fixed data'!$G$19=FALSE,Q64+Q76,Q64)</f>
        <v>12.383954609349514</v>
      </c>
      <c r="R77" s="54">
        <f>IF('Fixed data'!$G$19=FALSE,R64+R76,R64)</f>
        <v>12.798530331241549</v>
      </c>
      <c r="S77" s="54">
        <f>IF('Fixed data'!$G$19=FALSE,S64+S76,S64)</f>
        <v>13.18156527415548</v>
      </c>
      <c r="T77" s="54">
        <f>IF('Fixed data'!$G$19=FALSE,T64+T76,T64)</f>
        <v>13.526963878335902</v>
      </c>
      <c r="U77" s="54">
        <f>IF('Fixed data'!$G$19=FALSE,U64+U76,U64)</f>
        <v>13.854122841582303</v>
      </c>
      <c r="V77" s="54">
        <f>IF('Fixed data'!$G$19=FALSE,V64+V76,V64)</f>
        <v>14.151598762752375</v>
      </c>
      <c r="W77" s="54">
        <f>IF('Fixed data'!$G$19=FALSE,W64+W76,W64)</f>
        <v>14.429610573547009</v>
      </c>
      <c r="X77" s="54">
        <f>IF('Fixed data'!$G$19=FALSE,X64+X76,X64)</f>
        <v>14.687912349964872</v>
      </c>
      <c r="Y77" s="54">
        <f>IF('Fixed data'!$G$19=FALSE,Y64+Y76,Y64)</f>
        <v>14.926135748462832</v>
      </c>
      <c r="Z77" s="54">
        <f>IF('Fixed data'!$G$19=FALSE,Z64+Z76,Z64)</f>
        <v>15.153798167721664</v>
      </c>
      <c r="AA77" s="54">
        <f>IF('Fixed data'!$G$19=FALSE,AA64+AA76,AA64)</f>
        <v>15.372563788532315</v>
      </c>
      <c r="AB77" s="54">
        <f>IF('Fixed data'!$G$19=FALSE,AB64+AB76,AB64)</f>
        <v>15.58453940123306</v>
      </c>
      <c r="AC77" s="54">
        <f>IF('Fixed data'!$G$19=FALSE,AC64+AC76,AC64)</f>
        <v>15.785934986638344</v>
      </c>
      <c r="AD77" s="54">
        <f>IF('Fixed data'!$G$19=FALSE,AD64+AD76,AD64)</f>
        <v>15.980912129240723</v>
      </c>
      <c r="AE77" s="54">
        <f>IF('Fixed data'!$G$19=FALSE,AE64+AE76,AE64)</f>
        <v>16.170565572711123</v>
      </c>
      <c r="AF77" s="54">
        <f>IF('Fixed data'!$G$19=FALSE,AF64+AF76,AF64)</f>
        <v>16.356425161038107</v>
      </c>
      <c r="AG77" s="54">
        <f>IF('Fixed data'!$G$19=FALSE,AG64+AG76,AG64)</f>
        <v>16.538490894221674</v>
      </c>
      <c r="AH77" s="54">
        <f>IF('Fixed data'!$G$19=FALSE,AH64+AH76,AH64)</f>
        <v>16.716762772261827</v>
      </c>
      <c r="AI77" s="54">
        <f>IF('Fixed data'!$G$19=FALSE,AI64+AI76,AI64)</f>
        <v>16.890967812141199</v>
      </c>
      <c r="AJ77" s="54">
        <f>IF('Fixed data'!$G$19=FALSE,AJ64+AJ76,AJ64)</f>
        <v>16.985001181929654</v>
      </c>
      <c r="AK77" s="54">
        <f>IF('Fixed data'!$G$19=FALSE,AK64+AK76,AK64)</f>
        <v>17.079034551718109</v>
      </c>
      <c r="AL77" s="54">
        <f>IF('Fixed data'!$G$19=FALSE,AL64+AL76,AL64)</f>
        <v>17.173067921506568</v>
      </c>
      <c r="AM77" s="54">
        <f>IF('Fixed data'!$G$19=FALSE,AM64+AM76,AM64)</f>
        <v>17.267101291295027</v>
      </c>
      <c r="AN77" s="54">
        <f>IF('Fixed data'!$G$19=FALSE,AN64+AN76,AN64)</f>
        <v>17.361407644100851</v>
      </c>
      <c r="AO77" s="54">
        <f>IF('Fixed data'!$G$19=FALSE,AO64+AO76,AO64)</f>
        <v>17.455441013889306</v>
      </c>
      <c r="AP77" s="54">
        <f>IF('Fixed data'!$G$19=FALSE,AP64+AP76,AP64)</f>
        <v>17.549474383677765</v>
      </c>
      <c r="AQ77" s="54">
        <f>IF('Fixed data'!$G$19=FALSE,AQ64+AQ76,AQ64)</f>
        <v>17.643507753466224</v>
      </c>
      <c r="AR77" s="54">
        <f>IF('Fixed data'!$G$19=FALSE,AR64+AR76,AR64)</f>
        <v>17.73754112325468</v>
      </c>
      <c r="AS77" s="54">
        <f>IF('Fixed data'!$G$19=FALSE,AS64+AS76,AS64)</f>
        <v>17.831847476060506</v>
      </c>
      <c r="AT77" s="54">
        <f>IF('Fixed data'!$G$19=FALSE,AT64+AT76,AT64)</f>
        <v>17.925607862831598</v>
      </c>
      <c r="AU77" s="54">
        <f>IF('Fixed data'!$G$19=FALSE,AU64+AU76,AU64)</f>
        <v>18.019641232620053</v>
      </c>
      <c r="AV77" s="54">
        <f>IF('Fixed data'!$G$19=FALSE,AV64+AV76,AV64)</f>
        <v>18.113674602408512</v>
      </c>
      <c r="AW77" s="54">
        <f>IF('Fixed data'!$G$19=FALSE,AW64+AW76,AW64)</f>
        <v>18.207434989179607</v>
      </c>
      <c r="AX77" s="54">
        <f>IF('Fixed data'!$G$19=FALSE,AX64+AX76,AX64)</f>
        <v>5.7506971343038416</v>
      </c>
      <c r="AY77" s="54">
        <f>IF('Fixed data'!$G$19=FALSE,AY64+AY76,AY64)</f>
        <v>5.7093600797303425</v>
      </c>
      <c r="AZ77" s="54">
        <f>IF('Fixed data'!$G$19=FALSE,AZ64+AZ76,AZ64)</f>
        <v>5.6563666428642376</v>
      </c>
      <c r="BA77" s="54">
        <f>IF('Fixed data'!$G$19=FALSE,BA64+BA76,BA64)</f>
        <v>5.5922595169399747</v>
      </c>
      <c r="BB77" s="54">
        <f>IF('Fixed data'!$G$19=FALSE,BB64+BB76,BB64)</f>
        <v>5.5172485257647743</v>
      </c>
      <c r="BC77" s="54">
        <f>IF('Fixed data'!$G$19=FALSE,BC64+BC76,BC64)</f>
        <v>5.4327743804843074</v>
      </c>
      <c r="BD77" s="54">
        <f>IF('Fixed data'!$G$19=FALSE,BD64+BD76,BD64)</f>
        <v>5.3402733414594028</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-0.45516210666666673</v>
      </c>
      <c r="F80" s="55">
        <f t="shared" ref="F80:BD80" si="11">F77*F78</f>
        <v>0.85720067339042394</v>
      </c>
      <c r="G80" s="55">
        <f t="shared" si="11"/>
        <v>2.1535926707252164</v>
      </c>
      <c r="H80" s="55">
        <f t="shared" si="11"/>
        <v>3.467188288212526</v>
      </c>
      <c r="I80" s="55">
        <f t="shared" si="11"/>
        <v>4.5242999903078358</v>
      </c>
      <c r="J80" s="55">
        <f t="shared" si="11"/>
        <v>5.3883385868551317</v>
      </c>
      <c r="K80" s="55">
        <f t="shared" si="11"/>
        <v>6.1300222058813212</v>
      </c>
      <c r="L80" s="55">
        <f t="shared" si="11"/>
        <v>6.7546931474424845</v>
      </c>
      <c r="M80" s="55">
        <f t="shared" si="11"/>
        <v>7.6167348846118745</v>
      </c>
      <c r="N80" s="55">
        <f t="shared" si="11"/>
        <v>7.7489476080679225</v>
      </c>
      <c r="O80" s="55">
        <f t="shared" si="11"/>
        <v>7.840165408246583</v>
      </c>
      <c r="P80" s="55">
        <f t="shared" si="11"/>
        <v>7.8969935373722446</v>
      </c>
      <c r="Q80" s="55">
        <f t="shared" si="11"/>
        <v>7.9183520069934161</v>
      </c>
      <c r="R80" s="55">
        <f t="shared" si="11"/>
        <v>7.9066989809447055</v>
      </c>
      <c r="S80" s="55">
        <f t="shared" si="11"/>
        <v>7.8679526509339111</v>
      </c>
      <c r="T80" s="55">
        <f t="shared" si="11"/>
        <v>7.8010800361887034</v>
      </c>
      <c r="U80" s="55">
        <f t="shared" si="11"/>
        <v>7.7195696080805654</v>
      </c>
      <c r="V80" s="55">
        <f t="shared" si="11"/>
        <v>7.6186708363742142</v>
      </c>
      <c r="W80" s="55">
        <f t="shared" si="11"/>
        <v>7.5056440498957127</v>
      </c>
      <c r="X80" s="55">
        <f t="shared" si="11"/>
        <v>7.3816436606149534</v>
      </c>
      <c r="Y80" s="55">
        <f t="shared" si="11"/>
        <v>7.2476972111820297</v>
      </c>
      <c r="Z80" s="55">
        <f t="shared" si="11"/>
        <v>7.1094139687367912</v>
      </c>
      <c r="AA80" s="55">
        <f t="shared" si="11"/>
        <v>6.9681623166452669</v>
      </c>
      <c r="AB80" s="55">
        <f t="shared" si="11"/>
        <v>6.8253602092289789</v>
      </c>
      <c r="AC80" s="55">
        <f t="shared" si="11"/>
        <v>6.6797708624077963</v>
      </c>
      <c r="AD80" s="55">
        <f t="shared" si="11"/>
        <v>6.5335988920545498</v>
      </c>
      <c r="AE80" s="55">
        <f t="shared" si="11"/>
        <v>6.387571366319535</v>
      </c>
      <c r="AF80" s="55">
        <f t="shared" si="11"/>
        <v>6.2425006560962748</v>
      </c>
      <c r="AG80" s="55">
        <f t="shared" si="11"/>
        <v>6.0985380032883372</v>
      </c>
      <c r="AH80" s="55">
        <f t="shared" si="11"/>
        <v>5.9558216709171816</v>
      </c>
      <c r="AI80" s="55">
        <f t="shared" si="11"/>
        <v>6.7561699941859601</v>
      </c>
      <c r="AJ80" s="55">
        <f t="shared" si="11"/>
        <v>6.5959049838034183</v>
      </c>
      <c r="AK80" s="55">
        <f t="shared" si="11"/>
        <v>6.4392442948902637</v>
      </c>
      <c r="AL80" s="55">
        <f t="shared" si="11"/>
        <v>6.286113925601402</v>
      </c>
      <c r="AM80" s="55">
        <f t="shared" si="11"/>
        <v>6.1364411272020192</v>
      </c>
      <c r="AN80" s="55">
        <f t="shared" si="11"/>
        <v>5.990248581841815</v>
      </c>
      <c r="AO80" s="55">
        <f t="shared" si="11"/>
        <v>5.847274896559397</v>
      </c>
      <c r="AP80" s="55">
        <f t="shared" si="11"/>
        <v>5.7075480300410444</v>
      </c>
      <c r="AQ80" s="55">
        <f t="shared" si="11"/>
        <v>5.5710001369828941</v>
      </c>
      <c r="AR80" s="55">
        <f t="shared" si="11"/>
        <v>5.4375645698404362</v>
      </c>
      <c r="AS80" s="55">
        <f t="shared" si="11"/>
        <v>5.3072571140014464</v>
      </c>
      <c r="AT80" s="55">
        <f t="shared" si="11"/>
        <v>5.1797697383163026</v>
      </c>
      <c r="AU80" s="55">
        <f t="shared" si="11"/>
        <v>5.0552830561974123</v>
      </c>
      <c r="AV80" s="55">
        <f t="shared" si="11"/>
        <v>4.933653838675057</v>
      </c>
      <c r="AW80" s="55">
        <f t="shared" si="11"/>
        <v>4.8147490508210469</v>
      </c>
      <c r="AX80" s="55">
        <f t="shared" si="11"/>
        <v>1.4764140154194276</v>
      </c>
      <c r="AY80" s="55">
        <f t="shared" si="11"/>
        <v>1.4231080422849605</v>
      </c>
      <c r="AZ80" s="55">
        <f t="shared" si="11"/>
        <v>1.368833945300783</v>
      </c>
      <c r="BA80" s="55">
        <f t="shared" si="11"/>
        <v>1.313903007470707</v>
      </c>
      <c r="BB80" s="55">
        <f t="shared" si="11"/>
        <v>1.2585234496865279</v>
      </c>
      <c r="BC80" s="55">
        <f t="shared" si="11"/>
        <v>1.2031595136785098</v>
      </c>
      <c r="BD80" s="55">
        <f t="shared" si="11"/>
        <v>1.1482271252704082</v>
      </c>
    </row>
    <row r="81" spans="1:56" x14ac:dyDescent="0.3">
      <c r="A81" s="74"/>
      <c r="B81" s="15" t="s">
        <v>18</v>
      </c>
      <c r="C81" s="15"/>
      <c r="D81" s="14" t="s">
        <v>40</v>
      </c>
      <c r="E81" s="56">
        <f>+E80</f>
        <v>-0.45516210666666673</v>
      </c>
      <c r="F81" s="56">
        <f t="shared" ref="F81:BD81" si="12">+E81+F80</f>
        <v>0.40203856672375721</v>
      </c>
      <c r="G81" s="56">
        <f t="shared" si="12"/>
        <v>2.5556312374489738</v>
      </c>
      <c r="H81" s="56">
        <f t="shared" si="12"/>
        <v>6.0228195256615003</v>
      </c>
      <c r="I81" s="56">
        <f t="shared" si="12"/>
        <v>10.547119515969335</v>
      </c>
      <c r="J81" s="56">
        <f t="shared" si="12"/>
        <v>15.935458102824466</v>
      </c>
      <c r="K81" s="56">
        <f t="shared" si="12"/>
        <v>22.065480308705787</v>
      </c>
      <c r="L81" s="56">
        <f t="shared" si="12"/>
        <v>28.820173456148272</v>
      </c>
      <c r="M81" s="56">
        <f t="shared" si="12"/>
        <v>36.436908340760148</v>
      </c>
      <c r="N81" s="56">
        <f t="shared" si="12"/>
        <v>44.18585594882807</v>
      </c>
      <c r="O81" s="56">
        <f t="shared" si="12"/>
        <v>52.026021357074654</v>
      </c>
      <c r="P81" s="56">
        <f t="shared" si="12"/>
        <v>59.923014894446901</v>
      </c>
      <c r="Q81" s="56">
        <f t="shared" si="12"/>
        <v>67.841366901440324</v>
      </c>
      <c r="R81" s="56">
        <f t="shared" si="12"/>
        <v>75.748065882385035</v>
      </c>
      <c r="S81" s="56">
        <f t="shared" si="12"/>
        <v>83.61601853331895</v>
      </c>
      <c r="T81" s="56">
        <f t="shared" si="12"/>
        <v>91.417098569507658</v>
      </c>
      <c r="U81" s="56">
        <f t="shared" si="12"/>
        <v>99.13666817758822</v>
      </c>
      <c r="V81" s="56">
        <f t="shared" si="12"/>
        <v>106.75533901396244</v>
      </c>
      <c r="W81" s="56">
        <f t="shared" si="12"/>
        <v>114.26098306385815</v>
      </c>
      <c r="X81" s="56">
        <f t="shared" si="12"/>
        <v>121.6426267244731</v>
      </c>
      <c r="Y81" s="56">
        <f t="shared" si="12"/>
        <v>128.89032393565515</v>
      </c>
      <c r="Z81" s="56">
        <f t="shared" si="12"/>
        <v>135.99973790439194</v>
      </c>
      <c r="AA81" s="56">
        <f t="shared" si="12"/>
        <v>142.96790022103721</v>
      </c>
      <c r="AB81" s="56">
        <f t="shared" si="12"/>
        <v>149.7932604302662</v>
      </c>
      <c r="AC81" s="56">
        <f t="shared" si="12"/>
        <v>156.47303129267399</v>
      </c>
      <c r="AD81" s="56">
        <f t="shared" si="12"/>
        <v>163.00663018472855</v>
      </c>
      <c r="AE81" s="56">
        <f t="shared" si="12"/>
        <v>169.3942015510481</v>
      </c>
      <c r="AF81" s="56">
        <f t="shared" si="12"/>
        <v>175.63670220714437</v>
      </c>
      <c r="AG81" s="56">
        <f t="shared" si="12"/>
        <v>181.73524021043269</v>
      </c>
      <c r="AH81" s="56">
        <f t="shared" si="12"/>
        <v>187.69106188134987</v>
      </c>
      <c r="AI81" s="56">
        <f t="shared" si="12"/>
        <v>194.44723187553583</v>
      </c>
      <c r="AJ81" s="56">
        <f t="shared" si="12"/>
        <v>201.04313685933926</v>
      </c>
      <c r="AK81" s="56">
        <f t="shared" si="12"/>
        <v>207.48238115422953</v>
      </c>
      <c r="AL81" s="56">
        <f t="shared" si="12"/>
        <v>213.76849507983093</v>
      </c>
      <c r="AM81" s="56">
        <f t="shared" si="12"/>
        <v>219.90493620703296</v>
      </c>
      <c r="AN81" s="56">
        <f t="shared" si="12"/>
        <v>225.89518478887479</v>
      </c>
      <c r="AO81" s="56">
        <f t="shared" si="12"/>
        <v>231.74245968543417</v>
      </c>
      <c r="AP81" s="56">
        <f t="shared" si="12"/>
        <v>237.45000771547521</v>
      </c>
      <c r="AQ81" s="56">
        <f t="shared" si="12"/>
        <v>243.0210078524581</v>
      </c>
      <c r="AR81" s="56">
        <f t="shared" si="12"/>
        <v>248.45857242229854</v>
      </c>
      <c r="AS81" s="56">
        <f t="shared" si="12"/>
        <v>253.7658295363</v>
      </c>
      <c r="AT81" s="56">
        <f t="shared" si="12"/>
        <v>258.94559927461631</v>
      </c>
      <c r="AU81" s="56">
        <f t="shared" si="12"/>
        <v>264.00088233081374</v>
      </c>
      <c r="AV81" s="56">
        <f t="shared" si="12"/>
        <v>268.93453616948881</v>
      </c>
      <c r="AW81" s="56">
        <f t="shared" si="12"/>
        <v>273.74928522030984</v>
      </c>
      <c r="AX81" s="56">
        <f t="shared" si="12"/>
        <v>275.22569923572928</v>
      </c>
      <c r="AY81" s="56">
        <f t="shared" si="12"/>
        <v>276.64880727801426</v>
      </c>
      <c r="AZ81" s="56">
        <f t="shared" si="12"/>
        <v>278.01764122331502</v>
      </c>
      <c r="BA81" s="56">
        <f t="shared" si="12"/>
        <v>279.33154423078571</v>
      </c>
      <c r="BB81" s="56">
        <f t="shared" si="12"/>
        <v>280.59006768047226</v>
      </c>
      <c r="BC81" s="56">
        <f t="shared" si="12"/>
        <v>281.79322719415075</v>
      </c>
      <c r="BD81" s="56">
        <f t="shared" si="12"/>
        <v>282.94145431942115</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2"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2"/>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2"/>
      <c r="B88" s="4" t="s">
        <v>213</v>
      </c>
      <c r="D88" s="4" t="s">
        <v>208</v>
      </c>
      <c r="E88" s="43">
        <f>'Option 1'!E88</f>
        <v>0</v>
      </c>
      <c r="F88" s="43">
        <f>'Option 1'!F88</f>
        <v>57021.528313742892</v>
      </c>
      <c r="G88" s="43">
        <f>'Option 1'!G88</f>
        <v>116004.23327537178</v>
      </c>
      <c r="H88" s="43">
        <f>'Option 1'!H88</f>
        <v>178519.79836133349</v>
      </c>
      <c r="I88" s="43">
        <f>'Option 1'!I88</f>
        <v>232054.69532386775</v>
      </c>
      <c r="J88" s="43">
        <f>'Option 1'!J88</f>
        <v>278884.94503856235</v>
      </c>
      <c r="K88" s="43">
        <f>'Option 1'!K88</f>
        <v>321977.20648465317</v>
      </c>
      <c r="L88" s="43">
        <f>'Option 1'!L88</f>
        <v>361121.61161794839</v>
      </c>
      <c r="M88" s="43">
        <f>'Option 1'!M88</f>
        <v>397841.32369978342</v>
      </c>
      <c r="N88" s="43">
        <f>'Option 1'!N88</f>
        <v>410725.20810389612</v>
      </c>
      <c r="O88" s="43">
        <f>'Option 1'!O88</f>
        <v>422173.00650239491</v>
      </c>
      <c r="P88" s="43">
        <f>'Option 1'!P88</f>
        <v>432400.84367630258</v>
      </c>
      <c r="Q88" s="43">
        <f>'Option 1'!Q88</f>
        <v>441204.77301154076</v>
      </c>
      <c r="R88" s="43">
        <f>'Option 1'!R88</f>
        <v>448577.2332252902</v>
      </c>
      <c r="S88" s="43">
        <f>'Option 1'!S88</f>
        <v>454735.98756813828</v>
      </c>
      <c r="T88" s="43">
        <f>'Option 1'!T88</f>
        <v>459485.22894139553</v>
      </c>
      <c r="U88" s="43">
        <f>'Option 1'!U88</f>
        <v>463564.49425841984</v>
      </c>
      <c r="V88" s="43">
        <f>'Option 1'!V88</f>
        <v>466568.10300900857</v>
      </c>
      <c r="W88" s="43">
        <f>'Option 1'!W88</f>
        <v>468912.04300995567</v>
      </c>
      <c r="X88" s="43">
        <f>'Option 1'!X88</f>
        <v>470601.99181939382</v>
      </c>
      <c r="Y88" s="43">
        <f>'Option 1'!Y88</f>
        <v>471638.25078926468</v>
      </c>
      <c r="Z88" s="43">
        <f>'Option 1'!Z88</f>
        <v>472404.88953537936</v>
      </c>
      <c r="AA88" s="43">
        <f>'Option 1'!AA88</f>
        <v>472952.93556552287</v>
      </c>
      <c r="AB88" s="43">
        <f>'Option 1'!AB88</f>
        <v>473375.87295313529</v>
      </c>
      <c r="AC88" s="43">
        <f>'Option 1'!AC88</f>
        <v>473536.26110172679</v>
      </c>
      <c r="AD88" s="43">
        <f>'Option 1'!AD88</f>
        <v>473595.17062758631</v>
      </c>
      <c r="AE88" s="43">
        <f>'Option 1'!AE88</f>
        <v>473595.17062758631</v>
      </c>
      <c r="AF88" s="43">
        <f>'Option 1'!AF88</f>
        <v>473595.17062758631</v>
      </c>
      <c r="AG88" s="43">
        <f>'Option 1'!AG88</f>
        <v>473595.17062758631</v>
      </c>
      <c r="AH88" s="43">
        <f>'Option 1'!AH88</f>
        <v>473595.17062758631</v>
      </c>
      <c r="AI88" s="43">
        <f>'Option 1'!AI88</f>
        <v>473595.17062758631</v>
      </c>
      <c r="AJ88" s="43">
        <f>'Option 1'!AJ88</f>
        <v>473595.17062758631</v>
      </c>
      <c r="AK88" s="43">
        <f>'Option 1'!AK88</f>
        <v>473595.17062758631</v>
      </c>
      <c r="AL88" s="43">
        <f>'Option 1'!AL88</f>
        <v>473595.17062758631</v>
      </c>
      <c r="AM88" s="43">
        <f>'Option 1'!AM88</f>
        <v>473595.17062758631</v>
      </c>
      <c r="AN88" s="43">
        <f>'Option 1'!AN88</f>
        <v>473595.17062758631</v>
      </c>
      <c r="AO88" s="43">
        <f>'Option 1'!AO88</f>
        <v>473595.17062758631</v>
      </c>
      <c r="AP88" s="43">
        <f>'Option 1'!AP88</f>
        <v>473595.17062758631</v>
      </c>
      <c r="AQ88" s="43">
        <f>'Option 1'!AQ88</f>
        <v>473595.17062758631</v>
      </c>
      <c r="AR88" s="43">
        <f>'Option 1'!AR88</f>
        <v>473595.17062758631</v>
      </c>
      <c r="AS88" s="43">
        <f>'Option 1'!AS88</f>
        <v>473595.17062758631</v>
      </c>
      <c r="AT88" s="43">
        <f>'Option 1'!AT88</f>
        <v>473595.17062758631</v>
      </c>
      <c r="AU88" s="43">
        <f>'Option 1'!AU88</f>
        <v>473595.17062758631</v>
      </c>
      <c r="AV88" s="43">
        <f>'Option 1'!AV88</f>
        <v>473595.17062758631</v>
      </c>
      <c r="AW88" s="43">
        <f>'Option 1'!AW88</f>
        <v>473595.17062758631</v>
      </c>
      <c r="AX88" s="43"/>
      <c r="AY88" s="43"/>
      <c r="AZ88" s="43"/>
      <c r="BA88" s="43"/>
      <c r="BB88" s="43"/>
      <c r="BC88" s="43"/>
      <c r="BD88" s="43"/>
    </row>
    <row r="89" spans="1:56" x14ac:dyDescent="0.3">
      <c r="A89" s="172"/>
      <c r="B89" s="4" t="s">
        <v>214</v>
      </c>
      <c r="D89" s="4" t="s">
        <v>88</v>
      </c>
      <c r="E89" s="43">
        <f>'Option 1'!E89</f>
        <v>0</v>
      </c>
      <c r="F89" s="43">
        <f>'Option 1'!F89</f>
        <v>1313452.5942664687</v>
      </c>
      <c r="G89" s="43">
        <f>'Option 1'!G89</f>
        <v>2672076.4549265588</v>
      </c>
      <c r="H89" s="43">
        <f>'Option 1'!H89</f>
        <v>4112041.1306820512</v>
      </c>
      <c r="I89" s="43">
        <f>'Option 1'!I89</f>
        <v>5345175.2553595863</v>
      </c>
      <c r="J89" s="43">
        <f>'Option 1'!J89</f>
        <v>6423868.7849039417</v>
      </c>
      <c r="K89" s="43">
        <f>'Option 1'!K89</f>
        <v>7416462.6681543682</v>
      </c>
      <c r="L89" s="43">
        <f>'Option 1'!L89</f>
        <v>8318120.4287332483</v>
      </c>
      <c r="M89" s="43">
        <f>'Option 1'!M89</f>
        <v>9163930.1461380161</v>
      </c>
      <c r="N89" s="43">
        <f>'Option 1'!N89</f>
        <v>9460699.3863512333</v>
      </c>
      <c r="O89" s="43">
        <f>'Option 1'!O89</f>
        <v>9724390.4930146653</v>
      </c>
      <c r="P89" s="43">
        <f>'Option 1'!P89</f>
        <v>9959979.5988201816</v>
      </c>
      <c r="Q89" s="43">
        <f>'Option 1'!Q89</f>
        <v>10162770.569384659</v>
      </c>
      <c r="R89" s="43">
        <f>'Option 1'!R89</f>
        <v>10332589.580312779</v>
      </c>
      <c r="S89" s="43">
        <f>'Option 1'!S89</f>
        <v>10474450.736858541</v>
      </c>
      <c r="T89" s="43">
        <f>'Option 1'!T89</f>
        <v>10583843.889954345</v>
      </c>
      <c r="U89" s="43">
        <f>'Option 1'!U89</f>
        <v>10677805.09103632</v>
      </c>
      <c r="V89" s="43">
        <f>'Option 1'!V89</f>
        <v>10746988.913950399</v>
      </c>
      <c r="W89" s="43">
        <f>'Option 1'!W89</f>
        <v>10800978.418217406</v>
      </c>
      <c r="X89" s="43">
        <f>'Option 1'!X89</f>
        <v>10839904.311286371</v>
      </c>
      <c r="Y89" s="43">
        <f>'Option 1'!Y89</f>
        <v>10863773.52497345</v>
      </c>
      <c r="Z89" s="43">
        <f>'Option 1'!Z89</f>
        <v>10881432.665777193</v>
      </c>
      <c r="AA89" s="43">
        <f>'Option 1'!AA89</f>
        <v>10894057.064811245</v>
      </c>
      <c r="AB89" s="43">
        <f>'Option 1'!AB89</f>
        <v>10903799.785344241</v>
      </c>
      <c r="AC89" s="43">
        <f>'Option 1'!AC89</f>
        <v>10907494.224329961</v>
      </c>
      <c r="AD89" s="43">
        <f>'Option 1'!AD89</f>
        <v>10908850.992797045</v>
      </c>
      <c r="AE89" s="43">
        <f>'Option 1'!AE89</f>
        <v>10908850.992797045</v>
      </c>
      <c r="AF89" s="43">
        <f>'Option 1'!AF89</f>
        <v>10908850.992797045</v>
      </c>
      <c r="AG89" s="43">
        <f>'Option 1'!AG89</f>
        <v>10908850.992797045</v>
      </c>
      <c r="AH89" s="43">
        <f>'Option 1'!AH89</f>
        <v>10908850.992797045</v>
      </c>
      <c r="AI89" s="43">
        <f>'Option 1'!AI89</f>
        <v>10908850.992797045</v>
      </c>
      <c r="AJ89" s="43">
        <f>'Option 1'!AJ89</f>
        <v>10908850.992797045</v>
      </c>
      <c r="AK89" s="43">
        <f>'Option 1'!AK89</f>
        <v>10908850.992797045</v>
      </c>
      <c r="AL89" s="43">
        <f>'Option 1'!AL89</f>
        <v>10908850.992797045</v>
      </c>
      <c r="AM89" s="43">
        <f>'Option 1'!AM89</f>
        <v>10908850.992797045</v>
      </c>
      <c r="AN89" s="43">
        <f>'Option 1'!AN89</f>
        <v>10908850.992797045</v>
      </c>
      <c r="AO89" s="43">
        <f>'Option 1'!AO89</f>
        <v>10908850.992797045</v>
      </c>
      <c r="AP89" s="43">
        <f>'Option 1'!AP89</f>
        <v>10908850.992797045</v>
      </c>
      <c r="AQ89" s="43">
        <f>'Option 1'!AQ89</f>
        <v>10908850.992797045</v>
      </c>
      <c r="AR89" s="43">
        <f>'Option 1'!AR89</f>
        <v>10908850.992797045</v>
      </c>
      <c r="AS89" s="43">
        <f>'Option 1'!AS89</f>
        <v>10908850.992797045</v>
      </c>
      <c r="AT89" s="43">
        <f>'Option 1'!AT89</f>
        <v>10908850.992797045</v>
      </c>
      <c r="AU89" s="43">
        <f>'Option 1'!AU89</f>
        <v>10908850.992797045</v>
      </c>
      <c r="AV89" s="43">
        <f>'Option 1'!AV89</f>
        <v>10908850.992797045</v>
      </c>
      <c r="AW89" s="43">
        <f>'Option 1'!AW89</f>
        <v>10908850.992797045</v>
      </c>
      <c r="AX89" s="43"/>
      <c r="AY89" s="43"/>
      <c r="AZ89" s="43"/>
      <c r="BA89" s="43"/>
      <c r="BB89" s="43"/>
      <c r="BC89" s="43"/>
      <c r="BD89" s="43"/>
    </row>
    <row r="90" spans="1:56" ht="16.5" x14ac:dyDescent="0.3">
      <c r="A90" s="172"/>
      <c r="B90" s="4" t="s">
        <v>331</v>
      </c>
      <c r="D90" s="4" t="s">
        <v>89</v>
      </c>
      <c r="E90" s="43">
        <f>'Option 1'!E90</f>
        <v>0</v>
      </c>
      <c r="F90" s="43">
        <f>'Option 1'!F90</f>
        <v>31.550695405263497</v>
      </c>
      <c r="G90" s="43">
        <f>'Option 1'!G90</f>
        <v>63.101390810531356</v>
      </c>
      <c r="H90" s="43">
        <f>'Option 1'!H90</f>
        <v>94.591984074432347</v>
      </c>
      <c r="I90" s="43">
        <f>'Option 1'!I90</f>
        <v>123.17153548672067</v>
      </c>
      <c r="J90" s="43">
        <f>'Option 1'!J90</f>
        <v>148.42130976770881</v>
      </c>
      <c r="K90" s="43">
        <f>'Option 1'!K90</f>
        <v>171.11052282837213</v>
      </c>
      <c r="L90" s="43">
        <f>'Option 1'!L90</f>
        <v>191.76592255110796</v>
      </c>
      <c r="M90" s="43">
        <f>'Option 1'!M90</f>
        <v>211.66177725459747</v>
      </c>
      <c r="N90" s="43">
        <f>'Option 1'!N90</f>
        <v>218.4756233644824</v>
      </c>
      <c r="O90" s="43">
        <f>'Option 1'!O90</f>
        <v>224.55749487887067</v>
      </c>
      <c r="P90" s="43">
        <f>'Option 1'!P90</f>
        <v>230.00769167041483</v>
      </c>
      <c r="Q90" s="43">
        <f>'Option 1'!Q90</f>
        <v>234.69593829866412</v>
      </c>
      <c r="R90" s="43">
        <f>'Option 1'!R90</f>
        <v>238.63246513811484</v>
      </c>
      <c r="S90" s="43">
        <f>'Option 1'!S90</f>
        <v>241.93694723140723</v>
      </c>
      <c r="T90" s="43">
        <f>'Option 1'!T90</f>
        <v>244.53812831279592</v>
      </c>
      <c r="U90" s="43">
        <f>'Option 1'!U90</f>
        <v>246.79245642708636</v>
      </c>
      <c r="V90" s="43">
        <f>'Option 1'!V90</f>
        <v>248.50241888846628</v>
      </c>
      <c r="W90" s="43">
        <f>'Option 1'!W90</f>
        <v>249.84922062226846</v>
      </c>
      <c r="X90" s="43">
        <f>'Option 1'!X90</f>
        <v>250.83393213845082</v>
      </c>
      <c r="Y90" s="43">
        <f>'Option 1'!Y90</f>
        <v>251.4612839661668</v>
      </c>
      <c r="Z90" s="43">
        <f>'Option 1'!Z90</f>
        <v>251.94223799204346</v>
      </c>
      <c r="AA90" s="43">
        <f>'Option 1'!AA90</f>
        <v>252.28375796926761</v>
      </c>
      <c r="AB90" s="43">
        <f>'Option 1'!AB90</f>
        <v>252.54873692118557</v>
      </c>
      <c r="AC90" s="43">
        <f>'Option 1'!AC90</f>
        <v>252.64514557581455</v>
      </c>
      <c r="AD90" s="43">
        <f>'Option 1'!AD90</f>
        <v>252.67734283354199</v>
      </c>
      <c r="AE90" s="43">
        <f>'Option 1'!AE90</f>
        <v>252.67734283354199</v>
      </c>
      <c r="AF90" s="43">
        <f>'Option 1'!AF90</f>
        <v>252.67734283354199</v>
      </c>
      <c r="AG90" s="43">
        <f>'Option 1'!AG90</f>
        <v>252.67734283354199</v>
      </c>
      <c r="AH90" s="43">
        <f>'Option 1'!AH90</f>
        <v>252.67734283354199</v>
      </c>
      <c r="AI90" s="43">
        <f>'Option 1'!AI90</f>
        <v>252.67734283354199</v>
      </c>
      <c r="AJ90" s="43">
        <f>'Option 1'!AJ90</f>
        <v>252.67734283354199</v>
      </c>
      <c r="AK90" s="43">
        <f>'Option 1'!AK90</f>
        <v>252.67734283354199</v>
      </c>
      <c r="AL90" s="43">
        <f>'Option 1'!AL90</f>
        <v>252.67734283354199</v>
      </c>
      <c r="AM90" s="43">
        <f>'Option 1'!AM90</f>
        <v>252.67734283354199</v>
      </c>
      <c r="AN90" s="43">
        <f>'Option 1'!AN90</f>
        <v>252.67734283354199</v>
      </c>
      <c r="AO90" s="43">
        <f>'Option 1'!AO90</f>
        <v>252.67734283354199</v>
      </c>
      <c r="AP90" s="43">
        <f>'Option 1'!AP90</f>
        <v>252.67734283354199</v>
      </c>
      <c r="AQ90" s="43">
        <f>'Option 1'!AQ90</f>
        <v>252.67734283354199</v>
      </c>
      <c r="AR90" s="43">
        <f>'Option 1'!AR90</f>
        <v>252.67734283354199</v>
      </c>
      <c r="AS90" s="43">
        <f>'Option 1'!AS90</f>
        <v>252.67734283354199</v>
      </c>
      <c r="AT90" s="43">
        <f>'Option 1'!AT90</f>
        <v>252.67734283354199</v>
      </c>
      <c r="AU90" s="43">
        <f>'Option 1'!AU90</f>
        <v>252.67734283354199</v>
      </c>
      <c r="AV90" s="43">
        <f>'Option 1'!AV90</f>
        <v>252.67734283354199</v>
      </c>
      <c r="AW90" s="43">
        <f>'Option 1'!AW90</f>
        <v>252.67734283354199</v>
      </c>
      <c r="AX90" s="37"/>
      <c r="AY90" s="37"/>
      <c r="AZ90" s="37"/>
      <c r="BA90" s="37"/>
      <c r="BB90" s="37"/>
      <c r="BC90" s="37"/>
      <c r="BD90" s="37"/>
    </row>
    <row r="91" spans="1:56" ht="16.5" x14ac:dyDescent="0.3">
      <c r="A91" s="172"/>
      <c r="B91" s="4" t="s">
        <v>332</v>
      </c>
      <c r="D91" s="4" t="s">
        <v>42</v>
      </c>
      <c r="E91" s="43">
        <f>'Option 1'!E91</f>
        <v>0</v>
      </c>
      <c r="F91" s="43">
        <f>'Option 1'!F91</f>
        <v>4.2712606590186546E-3</v>
      </c>
      <c r="G91" s="43">
        <f>'Option 1'!G91</f>
        <v>8.5434033543129069E-3</v>
      </c>
      <c r="H91" s="43">
        <f>'Option 1'!H91</f>
        <v>1.279670461919576E-2</v>
      </c>
      <c r="I91" s="43">
        <f>'Option 1'!I91</f>
        <v>1.666786929123909E-2</v>
      </c>
      <c r="J91" s="43">
        <f>'Option 1'!J91</f>
        <v>2.0079461385012751E-2</v>
      </c>
      <c r="K91" s="43">
        <f>'Option 1'!K91</f>
        <v>2.3149486114342512E-2</v>
      </c>
      <c r="L91" s="43">
        <f>'Option 1'!L91</f>
        <v>2.5946490788407488E-2</v>
      </c>
      <c r="M91" s="43">
        <f>'Option 1'!M91</f>
        <v>2.8640123966421158E-2</v>
      </c>
      <c r="N91" s="43">
        <f>'Option 1'!N91</f>
        <v>2.9562055932741835E-2</v>
      </c>
      <c r="O91" s="43">
        <f>'Option 1'!O91</f>
        <v>3.0385487593994311E-2</v>
      </c>
      <c r="P91" s="43">
        <f>'Option 1'!P91</f>
        <v>3.1123370098859304E-2</v>
      </c>
      <c r="Q91" s="43">
        <f>'Option 1'!Q91</f>
        <v>3.1758409346715491E-2</v>
      </c>
      <c r="R91" s="43">
        <f>'Option 1'!R91</f>
        <v>3.2292295669522277E-2</v>
      </c>
      <c r="S91" s="43">
        <f>'Option 1'!S91</f>
        <v>3.274095886985659E-2</v>
      </c>
      <c r="T91" s="43">
        <f>'Option 1'!T91</f>
        <v>3.3094326316316196E-2</v>
      </c>
      <c r="U91" s="43">
        <f>'Option 1'!U91</f>
        <v>3.3400163708057935E-2</v>
      </c>
      <c r="V91" s="43">
        <f>'Option 1'!V91</f>
        <v>3.363158896932765E-2</v>
      </c>
      <c r="W91" s="43">
        <f>'Option 1'!W91</f>
        <v>3.3813461962804624E-2</v>
      </c>
      <c r="X91" s="43">
        <f>'Option 1'!X91</f>
        <v>3.3946167006850048E-2</v>
      </c>
      <c r="Y91" s="43">
        <f>'Option 1'!Y91</f>
        <v>3.4030658497645853E-2</v>
      </c>
      <c r="Z91" s="43">
        <f>'Option 1'!Z91</f>
        <v>3.4095376185215867E-2</v>
      </c>
      <c r="AA91" s="43">
        <f>'Option 1'!AA91</f>
        <v>3.4141332708268919E-2</v>
      </c>
      <c r="AB91" s="43">
        <f>'Option 1'!AB91</f>
        <v>3.4176965965264844E-2</v>
      </c>
      <c r="AC91" s="43">
        <f>'Option 1'!AC91</f>
        <v>3.418991779253977E-2</v>
      </c>
      <c r="AD91" s="43">
        <f>'Option 1'!AD91</f>
        <v>3.419423101516704E-2</v>
      </c>
      <c r="AE91" s="43">
        <f>'Option 1'!AE91</f>
        <v>3.419423101516704E-2</v>
      </c>
      <c r="AF91" s="43">
        <f>'Option 1'!AF91</f>
        <v>3.419423101516704E-2</v>
      </c>
      <c r="AG91" s="43">
        <f>'Option 1'!AG91</f>
        <v>3.419423101516704E-2</v>
      </c>
      <c r="AH91" s="43">
        <f>'Option 1'!AH91</f>
        <v>3.419423101516704E-2</v>
      </c>
      <c r="AI91" s="43">
        <f>'Option 1'!AI91</f>
        <v>3.419423101516704E-2</v>
      </c>
      <c r="AJ91" s="43">
        <f>'Option 1'!AJ91</f>
        <v>3.419423101516704E-2</v>
      </c>
      <c r="AK91" s="43">
        <f>'Option 1'!AK91</f>
        <v>3.419423101516704E-2</v>
      </c>
      <c r="AL91" s="43">
        <f>'Option 1'!AL91</f>
        <v>3.419423101516704E-2</v>
      </c>
      <c r="AM91" s="43">
        <f>'Option 1'!AM91</f>
        <v>3.419423101516704E-2</v>
      </c>
      <c r="AN91" s="43">
        <f>'Option 1'!AN91</f>
        <v>3.419423101516704E-2</v>
      </c>
      <c r="AO91" s="43">
        <f>'Option 1'!AO91</f>
        <v>3.419423101516704E-2</v>
      </c>
      <c r="AP91" s="43">
        <f>'Option 1'!AP91</f>
        <v>3.419423101516704E-2</v>
      </c>
      <c r="AQ91" s="43">
        <f>'Option 1'!AQ91</f>
        <v>3.419423101516704E-2</v>
      </c>
      <c r="AR91" s="43">
        <f>'Option 1'!AR91</f>
        <v>3.419423101516704E-2</v>
      </c>
      <c r="AS91" s="43">
        <f>'Option 1'!AS91</f>
        <v>3.419423101516704E-2</v>
      </c>
      <c r="AT91" s="43">
        <f>'Option 1'!AT91</f>
        <v>3.419423101516704E-2</v>
      </c>
      <c r="AU91" s="43">
        <f>'Option 1'!AU91</f>
        <v>3.419423101516704E-2</v>
      </c>
      <c r="AV91" s="43">
        <f>'Option 1'!AV91</f>
        <v>3.419423101516704E-2</v>
      </c>
      <c r="AW91" s="43">
        <f>'Option 1'!AW91</f>
        <v>3.419423101516704E-2</v>
      </c>
      <c r="AX91" s="35"/>
      <c r="AY91" s="35"/>
      <c r="AZ91" s="35"/>
      <c r="BA91" s="35"/>
      <c r="BB91" s="35"/>
      <c r="BC91" s="35"/>
      <c r="BD91" s="35"/>
    </row>
    <row r="92" spans="1:56" ht="16.5" x14ac:dyDescent="0.3">
      <c r="A92" s="172"/>
      <c r="B92" s="4" t="s">
        <v>333</v>
      </c>
      <c r="D92" s="4" t="s">
        <v>42</v>
      </c>
      <c r="E92" s="43">
        <f>'Option 1'!E92</f>
        <v>0</v>
      </c>
      <c r="F92" s="43">
        <f>'Option 1'!F92</f>
        <v>8.4190480311131632E-2</v>
      </c>
      <c r="G92" s="43">
        <f>'Option 1'!G92</f>
        <v>0.16840016660226859</v>
      </c>
      <c r="H92" s="43">
        <f>'Option 1'!H92</f>
        <v>0.25223388684180637</v>
      </c>
      <c r="I92" s="43">
        <f>'Option 1'!I92</f>
        <v>0.32853908562742173</v>
      </c>
      <c r="J92" s="43">
        <f>'Option 1'!J92</f>
        <v>0.39578380849736933</v>
      </c>
      <c r="K92" s="43">
        <f>'Option 1'!K92</f>
        <v>0.45631710382430324</v>
      </c>
      <c r="L92" s="43">
        <f>'Option 1'!L92</f>
        <v>0.5115332582591029</v>
      </c>
      <c r="M92" s="43">
        <f>'Option 1'!M92</f>
        <v>0.56470165325011812</v>
      </c>
      <c r="N92" s="43">
        <f>'Option 1'!N92</f>
        <v>0.58289385967097762</v>
      </c>
      <c r="O92" s="43">
        <f>'Option 1'!O92</f>
        <v>0.59914468603928994</v>
      </c>
      <c r="P92" s="43">
        <f>'Option 1'!P92</f>
        <v>0.61370912374623199</v>
      </c>
      <c r="Q92" s="43">
        <f>'Option 1'!Q92</f>
        <v>0.62624496143902619</v>
      </c>
      <c r="R92" s="43">
        <f>'Option 1'!R92</f>
        <v>0.63678574957775247</v>
      </c>
      <c r="S92" s="43">
        <f>'Option 1'!S92</f>
        <v>0.64564544214559949</v>
      </c>
      <c r="T92" s="43">
        <f>'Option 1'!T92</f>
        <v>0.65262253451593111</v>
      </c>
      <c r="U92" s="43">
        <f>'Option 1'!U92</f>
        <v>0.65866066445520577</v>
      </c>
      <c r="V92" s="43">
        <f>'Option 1'!V92</f>
        <v>0.66323174519150796</v>
      </c>
      <c r="W92" s="43">
        <f>'Option 1'!W92</f>
        <v>0.66682398593696934</v>
      </c>
      <c r="X92" s="43">
        <f>'Option 1'!X92</f>
        <v>0.66944284948989519</v>
      </c>
      <c r="Y92" s="43">
        <f>'Option 1'!Y92</f>
        <v>0.67110855704476569</v>
      </c>
      <c r="Z92" s="43">
        <f>'Option 1'!Z92</f>
        <v>0.67238421271786564</v>
      </c>
      <c r="AA92" s="43">
        <f>'Option 1'!AA92</f>
        <v>0.6732900273851663</v>
      </c>
      <c r="AB92" s="43">
        <f>'Option 1'!AB92</f>
        <v>0.67399235639821842</v>
      </c>
      <c r="AC92" s="43">
        <f>'Option 1'!AC92</f>
        <v>0.67424762651343229</v>
      </c>
      <c r="AD92" s="43">
        <f>'Option 1'!AD92</f>
        <v>0.67433262764669344</v>
      </c>
      <c r="AE92" s="43">
        <f>'Option 1'!AE92</f>
        <v>0.67433262764669344</v>
      </c>
      <c r="AF92" s="43">
        <f>'Option 1'!AF92</f>
        <v>0.67433262764669344</v>
      </c>
      <c r="AG92" s="43">
        <f>'Option 1'!AG92</f>
        <v>0.67433262764669344</v>
      </c>
      <c r="AH92" s="43">
        <f>'Option 1'!AH92</f>
        <v>0.67433262764669344</v>
      </c>
      <c r="AI92" s="43">
        <f>'Option 1'!AI92</f>
        <v>0.67433262764669344</v>
      </c>
      <c r="AJ92" s="43">
        <f>'Option 1'!AJ92</f>
        <v>0.67433262764669344</v>
      </c>
      <c r="AK92" s="43">
        <f>'Option 1'!AK92</f>
        <v>0.67433262764669344</v>
      </c>
      <c r="AL92" s="43">
        <f>'Option 1'!AL92</f>
        <v>0.67433262764669344</v>
      </c>
      <c r="AM92" s="43">
        <f>'Option 1'!AM92</f>
        <v>0.67433262764669344</v>
      </c>
      <c r="AN92" s="43">
        <f>'Option 1'!AN92</f>
        <v>0.67433262764669344</v>
      </c>
      <c r="AO92" s="43">
        <f>'Option 1'!AO92</f>
        <v>0.67433262764669344</v>
      </c>
      <c r="AP92" s="43">
        <f>'Option 1'!AP92</f>
        <v>0.67433262764669344</v>
      </c>
      <c r="AQ92" s="43">
        <f>'Option 1'!AQ92</f>
        <v>0.67433262764669344</v>
      </c>
      <c r="AR92" s="43">
        <f>'Option 1'!AR92</f>
        <v>0.67433262764669344</v>
      </c>
      <c r="AS92" s="43">
        <f>'Option 1'!AS92</f>
        <v>0.67433262764669344</v>
      </c>
      <c r="AT92" s="43">
        <f>'Option 1'!AT92</f>
        <v>0.67433262764669344</v>
      </c>
      <c r="AU92" s="43">
        <f>'Option 1'!AU92</f>
        <v>0.67433262764669344</v>
      </c>
      <c r="AV92" s="43">
        <f>'Option 1'!AV92</f>
        <v>0.67433262764669344</v>
      </c>
      <c r="AW92" s="43">
        <f>'Option 1'!AW92</f>
        <v>0.67433262764669344</v>
      </c>
      <c r="AX92" s="35"/>
      <c r="AY92" s="35"/>
      <c r="AZ92" s="35"/>
      <c r="BA92" s="35"/>
      <c r="BB92" s="35"/>
      <c r="BC92" s="35"/>
      <c r="BD92" s="35"/>
    </row>
    <row r="93" spans="1:56" x14ac:dyDescent="0.3">
      <c r="A93" s="172"/>
      <c r="B93" s="4" t="s">
        <v>215</v>
      </c>
      <c r="D93" s="4" t="s">
        <v>90</v>
      </c>
      <c r="E93" s="43">
        <f>'Option 1'!E93</f>
        <v>0</v>
      </c>
      <c r="F93" s="43">
        <f>'Option 1'!F93</f>
        <v>0</v>
      </c>
      <c r="G93" s="43">
        <f>'Option 1'!G93</f>
        <v>0</v>
      </c>
      <c r="H93" s="43">
        <f>'Option 1'!H93</f>
        <v>0</v>
      </c>
      <c r="I93" s="43">
        <f>'Option 1'!I93</f>
        <v>0</v>
      </c>
      <c r="J93" s="43">
        <f>'Option 1'!J93</f>
        <v>0</v>
      </c>
      <c r="K93" s="43">
        <f>'Option 1'!K93</f>
        <v>0</v>
      </c>
      <c r="L93" s="43">
        <f>'Option 1'!L93</f>
        <v>0</v>
      </c>
      <c r="M93" s="43">
        <f>'Option 1'!M93</f>
        <v>0</v>
      </c>
      <c r="N93" s="43">
        <f>'Option 1'!N93</f>
        <v>0</v>
      </c>
      <c r="O93" s="43">
        <f>'Option 1'!O93</f>
        <v>0</v>
      </c>
      <c r="P93" s="43">
        <f>'Option 1'!P93</f>
        <v>0</v>
      </c>
      <c r="Q93" s="43">
        <f>'Option 1'!Q93</f>
        <v>0</v>
      </c>
      <c r="R93" s="43">
        <f>'Option 1'!R93</f>
        <v>0</v>
      </c>
      <c r="S93" s="43">
        <f>'Option 1'!S93</f>
        <v>0</v>
      </c>
      <c r="T93" s="43">
        <f>'Option 1'!T93</f>
        <v>0</v>
      </c>
      <c r="U93" s="43">
        <f>'Option 1'!U93</f>
        <v>0</v>
      </c>
      <c r="V93" s="43">
        <f>'Option 1'!V93</f>
        <v>0</v>
      </c>
      <c r="W93" s="43">
        <f>'Option 1'!W93</f>
        <v>0</v>
      </c>
      <c r="X93" s="43">
        <f>'Option 1'!X93</f>
        <v>0</v>
      </c>
      <c r="Y93" s="43">
        <f>'Option 1'!Y93</f>
        <v>0</v>
      </c>
      <c r="Z93" s="43">
        <f>'Option 1'!Z93</f>
        <v>0</v>
      </c>
      <c r="AA93" s="43">
        <f>'Option 1'!AA93</f>
        <v>0</v>
      </c>
      <c r="AB93" s="43">
        <f>'Option 1'!AB93</f>
        <v>0</v>
      </c>
      <c r="AC93" s="43">
        <f>'Option 1'!AC93</f>
        <v>0</v>
      </c>
      <c r="AD93" s="43">
        <f>'Option 1'!AD93</f>
        <v>0</v>
      </c>
      <c r="AE93" s="43">
        <f>'Option 1'!AE93</f>
        <v>0</v>
      </c>
      <c r="AF93" s="43">
        <f>'Option 1'!AF93</f>
        <v>0</v>
      </c>
      <c r="AG93" s="43">
        <f>'Option 1'!AG93</f>
        <v>0</v>
      </c>
      <c r="AH93" s="43">
        <f>'Option 1'!AH93</f>
        <v>0</v>
      </c>
      <c r="AI93" s="43">
        <f>'Option 1'!AI93</f>
        <v>0</v>
      </c>
      <c r="AJ93" s="43">
        <f>'Option 1'!AJ93</f>
        <v>0</v>
      </c>
      <c r="AK93" s="43">
        <f>'Option 1'!AK93</f>
        <v>0</v>
      </c>
      <c r="AL93" s="43">
        <f>'Option 1'!AL93</f>
        <v>0</v>
      </c>
      <c r="AM93" s="43">
        <f>'Option 1'!AM93</f>
        <v>0</v>
      </c>
      <c r="AN93" s="43">
        <f>'Option 1'!AN93</f>
        <v>0</v>
      </c>
      <c r="AO93" s="43">
        <f>'Option 1'!AO93</f>
        <v>0</v>
      </c>
      <c r="AP93" s="43">
        <f>'Option 1'!AP93</f>
        <v>0</v>
      </c>
      <c r="AQ93" s="43">
        <f>'Option 1'!AQ93</f>
        <v>0</v>
      </c>
      <c r="AR93" s="43">
        <f>'Option 1'!AR93</f>
        <v>0</v>
      </c>
      <c r="AS93" s="43">
        <f>'Option 1'!AS93</f>
        <v>0</v>
      </c>
      <c r="AT93" s="43">
        <f>'Option 1'!AT93</f>
        <v>0</v>
      </c>
      <c r="AU93" s="43">
        <f>'Option 1'!AU93</f>
        <v>0</v>
      </c>
      <c r="AV93" s="43">
        <f>'Option 1'!AV93</f>
        <v>0</v>
      </c>
      <c r="AW93" s="43">
        <f>'Option 1'!AW93</f>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4:B24">
      <formula1>$B$170:$B$216</formula1>
    </dataValidation>
    <dataValidation type="list" allowBlank="1" showInputMessage="1" showErrorMessage="1" sqref="B13">
      <formula1>$B$170:$B$214</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2.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15976EE-BC0E-49E4-8A34-08E2478D0010}">
  <ds:schemaRefs>
    <ds:schemaRef ds:uri="office.server.policy"/>
  </ds:schemaRefs>
</ds:datastoreItem>
</file>

<file path=customXml/itemProps2.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D59107C5-B401-4A16-BB12-3D243B9D13F0}">
  <ds:schemaRefs>
    <ds:schemaRef ds:uri="http://purl.org/dc/terms/"/>
    <ds:schemaRef ds:uri="http://www.w3.org/XML/1998/namespace"/>
    <ds:schemaRef ds:uri="http://purl.org/dc/elements/1.1/"/>
    <ds:schemaRef ds:uri="http://schemas.microsoft.com/office/2006/documentManagement/types"/>
    <ds:schemaRef ds:uri="http://purl.org/dc/dcmitype/"/>
    <ds:schemaRef ds:uri="eecedeb9-13b3-4e62-b003-046c92e1668a"/>
    <ds:schemaRef ds:uri="http://schemas.microsoft.com/office/2006/metadata/properties"/>
    <ds:schemaRef ds:uri="http://schemas.openxmlformats.org/package/2006/metadata/core-properties"/>
    <ds:schemaRef ds:uri="efb98dbe-6680-48eb-ac67-85b3a61e7855"/>
    <ds:schemaRef ds:uri="http://schemas.microsoft.com/sharepoint/v3/fields"/>
  </ds:schemaRefs>
</ds:datastoreItem>
</file>

<file path=customXml/itemProps4.xml><?xml version="1.0" encoding="utf-8"?>
<ds:datastoreItem xmlns:ds="http://schemas.openxmlformats.org/officeDocument/2006/customXml" ds:itemID="{7C58A75D-656D-45CC-B1DE-AB2438CDD4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version control</vt:lpstr>
      <vt:lpstr>Guidance</vt:lpstr>
      <vt:lpstr>Option summary</vt:lpstr>
      <vt:lpstr>Fixed data</vt:lpstr>
      <vt:lpstr>Baseline scenario</vt:lpstr>
      <vt:lpstr>Workings baseline</vt:lpstr>
      <vt:lpstr>Option 1</vt:lpstr>
      <vt:lpstr>Workings 1</vt:lpstr>
      <vt:lpstr>Option 1(i)</vt:lpstr>
      <vt:lpstr>Option 1(ii)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Mann, Phil L.</cp:lastModifiedBy>
  <cp:lastPrinted>2013-03-27T15:33:01Z</cp:lastPrinted>
  <dcterms:created xsi:type="dcterms:W3CDTF">2012-02-15T20:11:21Z</dcterms:created>
  <dcterms:modified xsi:type="dcterms:W3CDTF">2013-06-26T14:26:16Z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