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33" r:id="rId6"/>
    <sheet name="Option 1" sheetId="31" r:id="rId7"/>
    <sheet name="Workings 1" sheetId="34" r:id="rId8"/>
    <sheet name="Option 1(i)" sheetId="35" r:id="rId9"/>
    <sheet name="Option 1(ii)" sheetId="36" r:id="rId10"/>
  </sheets>
  <calcPr calcId="145621"/>
</workbook>
</file>

<file path=xl/calcChain.xml><?xml version="1.0" encoding="utf-8"?>
<calcChain xmlns="http://schemas.openxmlformats.org/spreadsheetml/2006/main">
  <c r="C30" i="29" l="1"/>
  <c r="C31" i="29"/>
  <c r="G90" i="36"/>
  <c r="H90" i="36"/>
  <c r="I90" i="36"/>
  <c r="J90" i="36"/>
  <c r="K90" i="36"/>
  <c r="L90" i="36"/>
  <c r="M90" i="36"/>
  <c r="N90" i="36"/>
  <c r="O90" i="36"/>
  <c r="P90" i="36"/>
  <c r="Q90" i="36"/>
  <c r="R90" i="36"/>
  <c r="S90" i="36"/>
  <c r="T90" i="36"/>
  <c r="U90" i="36"/>
  <c r="V90" i="36"/>
  <c r="W90" i="36"/>
  <c r="X90" i="36"/>
  <c r="Y90" i="36"/>
  <c r="Z90" i="36"/>
  <c r="AA90" i="36"/>
  <c r="AB90" i="36"/>
  <c r="AC90" i="36"/>
  <c r="AD90" i="36"/>
  <c r="AE90" i="36"/>
  <c r="AF90" i="36"/>
  <c r="AG90" i="36"/>
  <c r="AH90" i="36"/>
  <c r="AI90" i="36"/>
  <c r="AJ90" i="36"/>
  <c r="AK90" i="36"/>
  <c r="AL90" i="36"/>
  <c r="AM90" i="36"/>
  <c r="AN90" i="36"/>
  <c r="AO90" i="36"/>
  <c r="AP90" i="36"/>
  <c r="AQ90" i="36"/>
  <c r="AR90" i="36"/>
  <c r="AS90" i="36"/>
  <c r="AT90" i="36"/>
  <c r="AU90" i="36"/>
  <c r="AV90" i="36"/>
  <c r="AW90" i="36"/>
  <c r="F90" i="36"/>
  <c r="G20" i="36"/>
  <c r="H20" i="36"/>
  <c r="I20" i="36"/>
  <c r="J20" i="36"/>
  <c r="K20" i="36"/>
  <c r="L20" i="36"/>
  <c r="M20" i="36"/>
  <c r="N20" i="36"/>
  <c r="O20" i="36"/>
  <c r="P20" i="36"/>
  <c r="Q20" i="36"/>
  <c r="R20" i="36"/>
  <c r="S20" i="36"/>
  <c r="T20" i="36"/>
  <c r="U20" i="36"/>
  <c r="V20" i="36"/>
  <c r="W20" i="36"/>
  <c r="X20" i="36"/>
  <c r="Y20" i="36"/>
  <c r="Z20" i="36"/>
  <c r="AA20" i="36"/>
  <c r="AB20" i="36"/>
  <c r="AC20" i="36"/>
  <c r="AD20" i="36"/>
  <c r="AE20" i="36"/>
  <c r="AF20" i="36"/>
  <c r="AG20" i="36"/>
  <c r="AH20" i="36"/>
  <c r="AI20" i="36"/>
  <c r="AJ20" i="36"/>
  <c r="AK20" i="36"/>
  <c r="AL20" i="36"/>
  <c r="AM20" i="36"/>
  <c r="AN20" i="36"/>
  <c r="AO20" i="36"/>
  <c r="AP20" i="36"/>
  <c r="AQ20" i="36"/>
  <c r="AR20" i="36"/>
  <c r="AS20" i="36"/>
  <c r="AT20" i="36"/>
  <c r="AU20" i="36"/>
  <c r="AV20" i="36"/>
  <c r="AW20" i="36"/>
  <c r="F20" i="36"/>
  <c r="G90" i="35"/>
  <c r="H90" i="35"/>
  <c r="I90" i="35"/>
  <c r="J90" i="35"/>
  <c r="K90" i="35"/>
  <c r="L90" i="35"/>
  <c r="M90" i="35"/>
  <c r="N90" i="35"/>
  <c r="O90" i="35"/>
  <c r="P90" i="35"/>
  <c r="Q90" i="35"/>
  <c r="R90" i="35"/>
  <c r="S90" i="35"/>
  <c r="T90" i="35"/>
  <c r="U90" i="35"/>
  <c r="V90" i="35"/>
  <c r="W90" i="35"/>
  <c r="X90" i="35"/>
  <c r="Y90" i="35"/>
  <c r="Z90" i="35"/>
  <c r="AA90" i="35"/>
  <c r="AB90" i="35"/>
  <c r="AC90" i="35"/>
  <c r="AD90" i="35"/>
  <c r="AE90" i="35"/>
  <c r="AF90" i="35"/>
  <c r="AG90" i="35"/>
  <c r="AH90" i="35"/>
  <c r="AI90" i="35"/>
  <c r="AJ90" i="35"/>
  <c r="AK90" i="35"/>
  <c r="AL90" i="35"/>
  <c r="AM90" i="35"/>
  <c r="AN90" i="35"/>
  <c r="AO90" i="35"/>
  <c r="AP90" i="35"/>
  <c r="AQ90" i="35"/>
  <c r="AR90" i="35"/>
  <c r="AS90" i="35"/>
  <c r="AT90" i="35"/>
  <c r="AU90" i="35"/>
  <c r="AV90" i="35"/>
  <c r="AW90" i="35"/>
  <c r="F90" i="35"/>
  <c r="G20" i="35"/>
  <c r="H20" i="35"/>
  <c r="I20" i="35"/>
  <c r="J20" i="35"/>
  <c r="K20" i="35"/>
  <c r="L20" i="35"/>
  <c r="M20" i="35"/>
  <c r="N20" i="35"/>
  <c r="O20" i="35"/>
  <c r="P20" i="35"/>
  <c r="Q20" i="35"/>
  <c r="R20" i="35"/>
  <c r="S20" i="35"/>
  <c r="T20" i="35"/>
  <c r="U20" i="35"/>
  <c r="V20" i="35"/>
  <c r="W20" i="35"/>
  <c r="X20" i="35"/>
  <c r="Y20" i="35"/>
  <c r="Z20" i="35"/>
  <c r="AA20" i="35"/>
  <c r="AB20" i="35"/>
  <c r="AC20" i="35"/>
  <c r="AD20" i="35"/>
  <c r="AE20" i="35"/>
  <c r="AF20" i="35"/>
  <c r="AG20" i="35"/>
  <c r="AH20" i="35"/>
  <c r="AI20" i="35"/>
  <c r="AJ20" i="35"/>
  <c r="AK20" i="35"/>
  <c r="AL20" i="35"/>
  <c r="AM20" i="35"/>
  <c r="AN20" i="35"/>
  <c r="AO20" i="35"/>
  <c r="AP20" i="35"/>
  <c r="AQ20" i="35"/>
  <c r="AR20" i="35"/>
  <c r="AS20" i="35"/>
  <c r="AT20" i="35"/>
  <c r="AU20" i="35"/>
  <c r="AV20" i="35"/>
  <c r="AW20" i="35"/>
  <c r="F20" i="35"/>
  <c r="BD87" i="36"/>
  <c r="BC87" i="36"/>
  <c r="BB87" i="36"/>
  <c r="BA87" i="36"/>
  <c r="AZ87" i="36"/>
  <c r="AY87" i="36"/>
  <c r="AX87" i="36"/>
  <c r="AW87" i="36"/>
  <c r="AV87" i="36"/>
  <c r="AU87" i="36"/>
  <c r="AT87" i="36"/>
  <c r="AS87" i="36"/>
  <c r="AR87" i="36"/>
  <c r="AQ87" i="36"/>
  <c r="AP87" i="36"/>
  <c r="AO87" i="36"/>
  <c r="AN87" i="36"/>
  <c r="AM87" i="36"/>
  <c r="AL87" i="36"/>
  <c r="AK87" i="36"/>
  <c r="AJ87" i="36"/>
  <c r="AI87" i="36"/>
  <c r="AH87" i="36"/>
  <c r="AG87" i="36"/>
  <c r="AF87" i="36"/>
  <c r="AE87" i="36"/>
  <c r="AD87" i="36"/>
  <c r="AC87" i="36"/>
  <c r="AB87" i="36"/>
  <c r="AA87" i="36"/>
  <c r="Z87" i="36"/>
  <c r="Y87" i="36"/>
  <c r="X87" i="36"/>
  <c r="W87" i="36"/>
  <c r="V87" i="36"/>
  <c r="U87" i="36"/>
  <c r="T87" i="36"/>
  <c r="S87" i="36"/>
  <c r="R87" i="36"/>
  <c r="Q87" i="36"/>
  <c r="P87" i="36"/>
  <c r="O87" i="36"/>
  <c r="N87" i="36"/>
  <c r="M87" i="36"/>
  <c r="L87" i="36"/>
  <c r="K87" i="36"/>
  <c r="J87" i="36"/>
  <c r="I87" i="36"/>
  <c r="H87" i="36"/>
  <c r="G87" i="36"/>
  <c r="F87" i="36"/>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B66" i="36"/>
  <c r="BA66" i="36"/>
  <c r="AZ66" i="36"/>
  <c r="AY66" i="36"/>
  <c r="AX66" i="36"/>
  <c r="AW66" i="36"/>
  <c r="AV66" i="36"/>
  <c r="AU66" i="36"/>
  <c r="AT66" i="36"/>
  <c r="AS66" i="36"/>
  <c r="AR66" i="36"/>
  <c r="AQ66" i="36"/>
  <c r="AP66" i="36"/>
  <c r="AO66" i="36"/>
  <c r="AN66" i="36"/>
  <c r="AM66" i="36"/>
  <c r="AL66" i="36"/>
  <c r="AK66" i="36"/>
  <c r="AJ66" i="36"/>
  <c r="AI66" i="36"/>
  <c r="AH66" i="36"/>
  <c r="AG66" i="36"/>
  <c r="AF66" i="36"/>
  <c r="AE66" i="36"/>
  <c r="AD66" i="36"/>
  <c r="AC66" i="36"/>
  <c r="AB66" i="36"/>
  <c r="AA66" i="36"/>
  <c r="Z66" i="36"/>
  <c r="Y66" i="36"/>
  <c r="X66" i="36"/>
  <c r="W66" i="36"/>
  <c r="V66" i="36"/>
  <c r="U66" i="36"/>
  <c r="T66" i="36"/>
  <c r="S66" i="36"/>
  <c r="R66" i="36"/>
  <c r="Q66" i="36"/>
  <c r="P66" i="36"/>
  <c r="O66" i="36"/>
  <c r="N66" i="36"/>
  <c r="M66" i="36"/>
  <c r="L66" i="36"/>
  <c r="K66" i="36"/>
  <c r="J66" i="36"/>
  <c r="I66" i="36"/>
  <c r="H66" i="36"/>
  <c r="G66" i="36"/>
  <c r="F66" i="36"/>
  <c r="E66" i="36"/>
  <c r="BD65" i="36"/>
  <c r="BD76" i="36" s="1"/>
  <c r="BC65" i="36"/>
  <c r="BC76" i="36" s="1"/>
  <c r="BB65" i="36"/>
  <c r="BB76" i="36" s="1"/>
  <c r="BA65" i="36"/>
  <c r="BA76" i="36" s="1"/>
  <c r="AZ65" i="36"/>
  <c r="AZ76" i="36" s="1"/>
  <c r="AY65" i="36"/>
  <c r="AY76" i="36" s="1"/>
  <c r="AX65" i="36"/>
  <c r="AX76" i="36" s="1"/>
  <c r="AW65" i="36"/>
  <c r="AW76" i="36" s="1"/>
  <c r="AV65" i="36"/>
  <c r="AV76" i="36" s="1"/>
  <c r="AU65" i="36"/>
  <c r="AU76" i="36" s="1"/>
  <c r="AT65" i="36"/>
  <c r="AT76" i="36" s="1"/>
  <c r="AS65" i="36"/>
  <c r="AS76" i="36" s="1"/>
  <c r="AR65" i="36"/>
  <c r="AR76" i="36" s="1"/>
  <c r="AQ65" i="36"/>
  <c r="AQ76" i="36" s="1"/>
  <c r="AP65" i="36"/>
  <c r="AP76" i="36" s="1"/>
  <c r="AO65" i="36"/>
  <c r="AO76" i="36" s="1"/>
  <c r="AN65" i="36"/>
  <c r="AN76" i="36" s="1"/>
  <c r="AM65" i="36"/>
  <c r="AM76" i="36" s="1"/>
  <c r="AL65" i="36"/>
  <c r="AL76" i="36" s="1"/>
  <c r="AK65" i="36"/>
  <c r="AK76" i="36" s="1"/>
  <c r="AJ65" i="36"/>
  <c r="AJ76" i="36" s="1"/>
  <c r="AI65" i="36"/>
  <c r="AI76" i="36" s="1"/>
  <c r="AH65" i="36"/>
  <c r="AH76" i="36" s="1"/>
  <c r="AG65" i="36"/>
  <c r="AG76" i="36" s="1"/>
  <c r="AF65" i="36"/>
  <c r="AF76" i="36" s="1"/>
  <c r="AE65" i="36"/>
  <c r="AE76" i="36" s="1"/>
  <c r="AD65" i="36"/>
  <c r="AD76" i="36" s="1"/>
  <c r="AC65" i="36"/>
  <c r="AC76" i="36" s="1"/>
  <c r="AB65" i="36"/>
  <c r="AB76" i="36" s="1"/>
  <c r="AA65" i="36"/>
  <c r="AA76" i="36" s="1"/>
  <c r="Z65" i="36"/>
  <c r="Z76" i="36" s="1"/>
  <c r="Y65" i="36"/>
  <c r="Y76" i="36" s="1"/>
  <c r="X65" i="36"/>
  <c r="X76" i="36" s="1"/>
  <c r="W65" i="36"/>
  <c r="W76" i="36" s="1"/>
  <c r="V65" i="36"/>
  <c r="V76" i="36" s="1"/>
  <c r="U65" i="36"/>
  <c r="U76" i="36" s="1"/>
  <c r="T65" i="36"/>
  <c r="T76" i="36" s="1"/>
  <c r="S65" i="36"/>
  <c r="S76" i="36" s="1"/>
  <c r="R65" i="36"/>
  <c r="R76" i="36" s="1"/>
  <c r="Q65" i="36"/>
  <c r="Q76" i="36" s="1"/>
  <c r="P65" i="36"/>
  <c r="P76" i="36" s="1"/>
  <c r="O65" i="36"/>
  <c r="O76" i="36" s="1"/>
  <c r="N65" i="36"/>
  <c r="N76" i="36" s="1"/>
  <c r="M65" i="36"/>
  <c r="M76" i="36" s="1"/>
  <c r="L65" i="36"/>
  <c r="L76" i="36" s="1"/>
  <c r="K65" i="36"/>
  <c r="K76" i="36" s="1"/>
  <c r="J65" i="36"/>
  <c r="J76" i="36" s="1"/>
  <c r="I65" i="36"/>
  <c r="I76" i="36" s="1"/>
  <c r="H65" i="36"/>
  <c r="H76" i="36" s="1"/>
  <c r="G65" i="36"/>
  <c r="G76" i="36" s="1"/>
  <c r="F65" i="36"/>
  <c r="F76" i="36" s="1"/>
  <c r="E65" i="36"/>
  <c r="E76" i="36" s="1"/>
  <c r="E60" i="36"/>
  <c r="F27" i="36"/>
  <c r="G27" i="36" s="1"/>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BD25" i="36"/>
  <c r="BD26" i="36" s="1"/>
  <c r="BC25" i="36"/>
  <c r="BC26" i="36" s="1"/>
  <c r="BB25" i="36"/>
  <c r="BB26" i="36" s="1"/>
  <c r="BA25" i="36"/>
  <c r="BA26" i="36" s="1"/>
  <c r="AZ25" i="36"/>
  <c r="AZ26" i="36" s="1"/>
  <c r="AY25" i="36"/>
  <c r="AY26" i="36" s="1"/>
  <c r="AX25" i="36"/>
  <c r="AX26" i="36" s="1"/>
  <c r="AW25" i="36"/>
  <c r="AV25" i="36"/>
  <c r="AU25" i="36"/>
  <c r="AT25" i="36"/>
  <c r="AS25" i="36"/>
  <c r="AR25" i="36"/>
  <c r="AQ25" i="36"/>
  <c r="AP25" i="36"/>
  <c r="AO25" i="36"/>
  <c r="AN25" i="36"/>
  <c r="AM25" i="36"/>
  <c r="AL25" i="36"/>
  <c r="AK25" i="36"/>
  <c r="AJ25" i="36"/>
  <c r="AI25" i="36"/>
  <c r="AH25" i="36"/>
  <c r="AG25" i="36"/>
  <c r="AF25" i="36"/>
  <c r="AE25" i="36"/>
  <c r="AD25" i="36"/>
  <c r="AC25" i="36"/>
  <c r="AB25" i="36"/>
  <c r="AA25" i="36"/>
  <c r="Z25" i="36"/>
  <c r="Y25" i="36"/>
  <c r="X25" i="36"/>
  <c r="W25" i="36"/>
  <c r="V25" i="36"/>
  <c r="U25" i="36"/>
  <c r="T25" i="36"/>
  <c r="S25" i="36"/>
  <c r="R25" i="36"/>
  <c r="Q25" i="36"/>
  <c r="P25" i="36"/>
  <c r="O25" i="36"/>
  <c r="N25" i="36"/>
  <c r="M25" i="36"/>
  <c r="L25" i="36"/>
  <c r="K25" i="36"/>
  <c r="J25" i="36"/>
  <c r="I25" i="36"/>
  <c r="H25" i="36"/>
  <c r="G25" i="36"/>
  <c r="AW18" i="36"/>
  <c r="AW26" i="36" s="1"/>
  <c r="AV18" i="36"/>
  <c r="AV26" i="36" s="1"/>
  <c r="AU18" i="36"/>
  <c r="AU26" i="36" s="1"/>
  <c r="AT18" i="36"/>
  <c r="AT26" i="36" s="1"/>
  <c r="AS18" i="36"/>
  <c r="AS26" i="36" s="1"/>
  <c r="AR18" i="36"/>
  <c r="AR26" i="36" s="1"/>
  <c r="AQ18" i="36"/>
  <c r="AQ26" i="36" s="1"/>
  <c r="AP18" i="36"/>
  <c r="AP26" i="36" s="1"/>
  <c r="AO18" i="36"/>
  <c r="AO26" i="36" s="1"/>
  <c r="AN18" i="36"/>
  <c r="AN26" i="36" s="1"/>
  <c r="AM18" i="36"/>
  <c r="AM26" i="36" s="1"/>
  <c r="AL18" i="36"/>
  <c r="AL26" i="36" s="1"/>
  <c r="AK18" i="36"/>
  <c r="AK26" i="36" s="1"/>
  <c r="AJ18" i="36"/>
  <c r="AJ26" i="36" s="1"/>
  <c r="AI18" i="36"/>
  <c r="AI26" i="36" s="1"/>
  <c r="AH18" i="36"/>
  <c r="AH26" i="36" s="1"/>
  <c r="AG18" i="36"/>
  <c r="AG26" i="36" s="1"/>
  <c r="AF18" i="36"/>
  <c r="AF26" i="36" s="1"/>
  <c r="AE18" i="36"/>
  <c r="AE26" i="36" s="1"/>
  <c r="AD18" i="36"/>
  <c r="AD26" i="36" s="1"/>
  <c r="AC18" i="36"/>
  <c r="AC26" i="36" s="1"/>
  <c r="AB18" i="36"/>
  <c r="AB26" i="36" s="1"/>
  <c r="AA18" i="36"/>
  <c r="AA26" i="36" s="1"/>
  <c r="Z18" i="36"/>
  <c r="Z26" i="36" s="1"/>
  <c r="Y18" i="36"/>
  <c r="Y26" i="36" s="1"/>
  <c r="X18" i="36"/>
  <c r="X26" i="36" s="1"/>
  <c r="W18" i="36"/>
  <c r="W26" i="36" s="1"/>
  <c r="V18" i="36"/>
  <c r="V26" i="36" s="1"/>
  <c r="U18" i="36"/>
  <c r="U26" i="36" s="1"/>
  <c r="T18" i="36"/>
  <c r="T26" i="36" s="1"/>
  <c r="S18" i="36"/>
  <c r="S26" i="36" s="1"/>
  <c r="R18" i="36"/>
  <c r="R26" i="36" s="1"/>
  <c r="Q18" i="36"/>
  <c r="Q26" i="36" s="1"/>
  <c r="P18" i="36"/>
  <c r="P26" i="36" s="1"/>
  <c r="O18" i="36"/>
  <c r="O26" i="36" s="1"/>
  <c r="N18" i="36"/>
  <c r="N26" i="36" s="1"/>
  <c r="M18" i="36"/>
  <c r="M26" i="36" s="1"/>
  <c r="L18" i="36"/>
  <c r="L26" i="36" s="1"/>
  <c r="K18" i="36"/>
  <c r="K26" i="36" s="1"/>
  <c r="J18" i="36"/>
  <c r="J26" i="36" s="1"/>
  <c r="I18" i="36"/>
  <c r="I26" i="36" s="1"/>
  <c r="H18" i="36"/>
  <c r="H26" i="36" s="1"/>
  <c r="G18" i="36"/>
  <c r="G26" i="36"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W76" i="35" s="1"/>
  <c r="AV65" i="35"/>
  <c r="AV76" i="35" s="1"/>
  <c r="AU65" i="35"/>
  <c r="AU76" i="35" s="1"/>
  <c r="AT65" i="35"/>
  <c r="AT76" i="35" s="1"/>
  <c r="AS65" i="35"/>
  <c r="AS76" i="35" s="1"/>
  <c r="AR65" i="35"/>
  <c r="AR76" i="35" s="1"/>
  <c r="AQ65" i="35"/>
  <c r="AQ76" i="35" s="1"/>
  <c r="AP65" i="35"/>
  <c r="AP76" i="35" s="1"/>
  <c r="AO65" i="35"/>
  <c r="AO76" i="35" s="1"/>
  <c r="AN65" i="35"/>
  <c r="AN76" i="35" s="1"/>
  <c r="AM65" i="35"/>
  <c r="AM76" i="35" s="1"/>
  <c r="AL65" i="35"/>
  <c r="AL76" i="35" s="1"/>
  <c r="AK65" i="35"/>
  <c r="AK76" i="35" s="1"/>
  <c r="AJ65" i="35"/>
  <c r="AJ76" i="35" s="1"/>
  <c r="AI65" i="35"/>
  <c r="AI76" i="35" s="1"/>
  <c r="AH65" i="35"/>
  <c r="AH76" i="35" s="1"/>
  <c r="AG65" i="35"/>
  <c r="AG76" i="35" s="1"/>
  <c r="AF65" i="35"/>
  <c r="AF76" i="35" s="1"/>
  <c r="AE65" i="35"/>
  <c r="AE76" i="35" s="1"/>
  <c r="AD65" i="35"/>
  <c r="AD76" i="35" s="1"/>
  <c r="AC65" i="35"/>
  <c r="AC76" i="35" s="1"/>
  <c r="AB65" i="35"/>
  <c r="AB76" i="35" s="1"/>
  <c r="AA65" i="35"/>
  <c r="AA76" i="35" s="1"/>
  <c r="Z65" i="35"/>
  <c r="Z76" i="35" s="1"/>
  <c r="Y65" i="35"/>
  <c r="Y76" i="35" s="1"/>
  <c r="X65" i="35"/>
  <c r="X76" i="35" s="1"/>
  <c r="W65" i="35"/>
  <c r="W76" i="35" s="1"/>
  <c r="V65" i="35"/>
  <c r="V76" i="35" s="1"/>
  <c r="U65" i="35"/>
  <c r="U76" i="35" s="1"/>
  <c r="T65" i="35"/>
  <c r="T76" i="35" s="1"/>
  <c r="S65" i="35"/>
  <c r="S76" i="35" s="1"/>
  <c r="R65" i="35"/>
  <c r="R76" i="35" s="1"/>
  <c r="Q65" i="35"/>
  <c r="Q76" i="35" s="1"/>
  <c r="P65" i="35"/>
  <c r="P76" i="35" s="1"/>
  <c r="O65" i="35"/>
  <c r="O76" i="35" s="1"/>
  <c r="N65" i="35"/>
  <c r="N76" i="35" s="1"/>
  <c r="M65" i="35"/>
  <c r="M76" i="35" s="1"/>
  <c r="L65" i="35"/>
  <c r="L76" i="35" s="1"/>
  <c r="K65" i="35"/>
  <c r="K76" i="35" s="1"/>
  <c r="J65" i="35"/>
  <c r="J76" i="35" s="1"/>
  <c r="I65" i="35"/>
  <c r="I76" i="35" s="1"/>
  <c r="H65" i="35"/>
  <c r="H76" i="35" s="1"/>
  <c r="G65" i="35"/>
  <c r="G76" i="35" s="1"/>
  <c r="F65" i="35"/>
  <c r="F76" i="35" s="1"/>
  <c r="E65" i="35"/>
  <c r="E76" i="35" s="1"/>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25" i="35"/>
  <c r="AV25" i="35"/>
  <c r="AU25" i="35"/>
  <c r="AT25" i="35"/>
  <c r="AS25" i="35"/>
  <c r="AR25" i="35"/>
  <c r="AQ25" i="35"/>
  <c r="AP25" i="35"/>
  <c r="AO25" i="35"/>
  <c r="AN25" i="35"/>
  <c r="AM25" i="35"/>
  <c r="AL25" i="35"/>
  <c r="AK25" i="35"/>
  <c r="AJ25" i="35"/>
  <c r="AI25" i="35"/>
  <c r="AH25" i="35"/>
  <c r="AG25" i="35"/>
  <c r="AF25" i="35"/>
  <c r="AE25" i="35"/>
  <c r="AD25" i="35"/>
  <c r="AC25" i="35"/>
  <c r="AB25" i="35"/>
  <c r="AA25" i="35"/>
  <c r="Z25" i="35"/>
  <c r="Y25" i="35"/>
  <c r="X25" i="35"/>
  <c r="W25" i="35"/>
  <c r="V25" i="35"/>
  <c r="U25" i="35"/>
  <c r="T25" i="35"/>
  <c r="S25" i="35"/>
  <c r="R25" i="35"/>
  <c r="Q25" i="35"/>
  <c r="P25" i="35"/>
  <c r="O25" i="35"/>
  <c r="N25" i="35"/>
  <c r="M25" i="35"/>
  <c r="L25" i="35"/>
  <c r="K25" i="35"/>
  <c r="J25" i="35"/>
  <c r="I25" i="35"/>
  <c r="H25" i="35"/>
  <c r="G25" i="35"/>
  <c r="AW18" i="35"/>
  <c r="AW26" i="35" s="1"/>
  <c r="AV18" i="35"/>
  <c r="AV26" i="35" s="1"/>
  <c r="AU18" i="35"/>
  <c r="AU26" i="35" s="1"/>
  <c r="AT18" i="35"/>
  <c r="AT26" i="35" s="1"/>
  <c r="AS18" i="35"/>
  <c r="AS26" i="35" s="1"/>
  <c r="AR18" i="35"/>
  <c r="AR26" i="35" s="1"/>
  <c r="AQ18" i="35"/>
  <c r="AQ26" i="35" s="1"/>
  <c r="AP18" i="35"/>
  <c r="AP26" i="35" s="1"/>
  <c r="AO18" i="35"/>
  <c r="AO26" i="35" s="1"/>
  <c r="AN18" i="35"/>
  <c r="AN26" i="35" s="1"/>
  <c r="AM18" i="35"/>
  <c r="AM26" i="35" s="1"/>
  <c r="AL18" i="35"/>
  <c r="AL26" i="35" s="1"/>
  <c r="AK18" i="35"/>
  <c r="AK26" i="35" s="1"/>
  <c r="AJ18" i="35"/>
  <c r="AJ26" i="35" s="1"/>
  <c r="AI18" i="35"/>
  <c r="AI26" i="35" s="1"/>
  <c r="AH18" i="35"/>
  <c r="AH26" i="35" s="1"/>
  <c r="AG18" i="35"/>
  <c r="AG26" i="35" s="1"/>
  <c r="AF18" i="35"/>
  <c r="AF26" i="35" s="1"/>
  <c r="AE18" i="35"/>
  <c r="AE26" i="35" s="1"/>
  <c r="AD18" i="35"/>
  <c r="AD26" i="35" s="1"/>
  <c r="AC18" i="35"/>
  <c r="AC26" i="35" s="1"/>
  <c r="AB18" i="35"/>
  <c r="AB26" i="35" s="1"/>
  <c r="AA18" i="35"/>
  <c r="AA26" i="35" s="1"/>
  <c r="Z18" i="35"/>
  <c r="Z26" i="35" s="1"/>
  <c r="Y18" i="35"/>
  <c r="Y26" i="35" s="1"/>
  <c r="X18" i="35"/>
  <c r="X26" i="35" s="1"/>
  <c r="W18" i="35"/>
  <c r="W26" i="35" s="1"/>
  <c r="V18" i="35"/>
  <c r="V26" i="35" s="1"/>
  <c r="U18" i="35"/>
  <c r="U26" i="35" s="1"/>
  <c r="T18" i="35"/>
  <c r="T26" i="35" s="1"/>
  <c r="S18" i="35"/>
  <c r="S26" i="35" s="1"/>
  <c r="R18" i="35"/>
  <c r="R26" i="35" s="1"/>
  <c r="Q18" i="35"/>
  <c r="Q26" i="35" s="1"/>
  <c r="P18" i="35"/>
  <c r="P26" i="35" s="1"/>
  <c r="O18" i="35"/>
  <c r="O26" i="35" s="1"/>
  <c r="N18" i="35"/>
  <c r="N26" i="35" s="1"/>
  <c r="M18" i="35"/>
  <c r="M26" i="35" s="1"/>
  <c r="L18" i="35"/>
  <c r="L26" i="35" s="1"/>
  <c r="K18" i="35"/>
  <c r="K26" i="35" s="1"/>
  <c r="J18" i="35"/>
  <c r="J26" i="35" s="1"/>
  <c r="I18" i="35"/>
  <c r="I26" i="35" s="1"/>
  <c r="H18" i="35"/>
  <c r="H26" i="35" s="1"/>
  <c r="G18" i="35"/>
  <c r="G26" i="35" s="1"/>
  <c r="H90" i="31"/>
  <c r="I90" i="31"/>
  <c r="J90" i="31"/>
  <c r="K90" i="31"/>
  <c r="L90" i="31"/>
  <c r="M90" i="31"/>
  <c r="N90" i="31"/>
  <c r="O90" i="31"/>
  <c r="P90" i="31"/>
  <c r="Q90" i="31"/>
  <c r="R90" i="31"/>
  <c r="S90" i="31"/>
  <c r="T90" i="31"/>
  <c r="U90" i="31"/>
  <c r="V90" i="31"/>
  <c r="W90" i="31"/>
  <c r="X90" i="31"/>
  <c r="Y90" i="31"/>
  <c r="Z90" i="31"/>
  <c r="AA90" i="31"/>
  <c r="AB90" i="31"/>
  <c r="AC90" i="31"/>
  <c r="AD90" i="31"/>
  <c r="AE90" i="31"/>
  <c r="AF90" i="31"/>
  <c r="AG90" i="31"/>
  <c r="AH90" i="31"/>
  <c r="AI90" i="31"/>
  <c r="AJ90" i="31"/>
  <c r="AK90" i="31"/>
  <c r="AL90" i="31"/>
  <c r="AM90" i="31"/>
  <c r="AN90" i="31"/>
  <c r="AO90" i="31"/>
  <c r="AP90" i="31"/>
  <c r="AQ90" i="31"/>
  <c r="AR90" i="31"/>
  <c r="AS90" i="31"/>
  <c r="AT90" i="31"/>
  <c r="AU90" i="31"/>
  <c r="AV90" i="31"/>
  <c r="AW90" i="31"/>
  <c r="G90" i="31"/>
  <c r="F9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G20" i="31"/>
  <c r="F20" i="31"/>
  <c r="H84" i="34"/>
  <c r="H86" i="34" s="1"/>
  <c r="G84" i="34"/>
  <c r="G86" i="34" s="1"/>
  <c r="F84" i="34"/>
  <c r="F86" i="34" s="1"/>
  <c r="I79" i="34"/>
  <c r="E79" i="34"/>
  <c r="I73" i="34"/>
  <c r="I84" i="34" s="1"/>
  <c r="E73" i="34"/>
  <c r="E84" i="34" s="1"/>
  <c r="D84" i="34"/>
  <c r="C84" i="34"/>
  <c r="H67" i="34"/>
  <c r="G67" i="34"/>
  <c r="F67" i="34"/>
  <c r="I62" i="34"/>
  <c r="E62" i="34"/>
  <c r="I61" i="34"/>
  <c r="E61" i="34"/>
  <c r="I60" i="34"/>
  <c r="E60" i="34"/>
  <c r="I59" i="34"/>
  <c r="E59" i="34"/>
  <c r="I57" i="34"/>
  <c r="E57" i="34"/>
  <c r="I56" i="34"/>
  <c r="E56" i="34"/>
  <c r="I53" i="34"/>
  <c r="E53" i="34"/>
  <c r="I52" i="34"/>
  <c r="I67" i="34" s="1"/>
  <c r="E52" i="34"/>
  <c r="E67" i="34" s="1"/>
  <c r="D67" i="34"/>
  <c r="C67" i="34"/>
  <c r="H44" i="34"/>
  <c r="G44" i="34"/>
  <c r="F44" i="34"/>
  <c r="I43" i="34"/>
  <c r="E43" i="34"/>
  <c r="I42" i="34"/>
  <c r="E42" i="34"/>
  <c r="I40" i="34"/>
  <c r="E40" i="34"/>
  <c r="I39" i="34"/>
  <c r="E39" i="34"/>
  <c r="I37" i="34"/>
  <c r="I44" i="34" s="1"/>
  <c r="E37" i="34"/>
  <c r="E44" i="34" s="1"/>
  <c r="D44" i="34"/>
  <c r="C44" i="34"/>
  <c r="H30" i="34"/>
  <c r="G30" i="34"/>
  <c r="F30" i="34"/>
  <c r="I29" i="34"/>
  <c r="E29" i="34"/>
  <c r="I27" i="34"/>
  <c r="E27" i="34"/>
  <c r="I25" i="34"/>
  <c r="E25" i="34"/>
  <c r="I23" i="34"/>
  <c r="E23" i="34"/>
  <c r="I21" i="34"/>
  <c r="E21" i="34"/>
  <c r="I19" i="34"/>
  <c r="E19" i="34"/>
  <c r="I18" i="34"/>
  <c r="E18" i="34"/>
  <c r="I16" i="34"/>
  <c r="I30" i="34" s="1"/>
  <c r="E16" i="34"/>
  <c r="E30" i="34" s="1"/>
  <c r="C30" i="34"/>
  <c r="I11" i="34"/>
  <c r="E11" i="34"/>
  <c r="D30" i="34"/>
  <c r="G28" i="36" l="1"/>
  <c r="G29" i="36" s="1"/>
  <c r="I28" i="36"/>
  <c r="I29" i="36" s="1"/>
  <c r="K28" i="36"/>
  <c r="K29" i="36" s="1"/>
  <c r="M28" i="36"/>
  <c r="M29" i="36" s="1"/>
  <c r="O28" i="36"/>
  <c r="O29" i="36" s="1"/>
  <c r="Q28" i="36"/>
  <c r="Q29" i="36" s="1"/>
  <c r="S28" i="36"/>
  <c r="S29" i="36" s="1"/>
  <c r="U28" i="36"/>
  <c r="U29" i="36" s="1"/>
  <c r="W28" i="36"/>
  <c r="W29" i="36" s="1"/>
  <c r="Y28" i="36"/>
  <c r="Y29" i="36" s="1"/>
  <c r="AA28" i="36"/>
  <c r="AA29" i="36" s="1"/>
  <c r="AC28" i="36"/>
  <c r="AC29" i="36" s="1"/>
  <c r="AE28" i="36"/>
  <c r="AE29" i="36" s="1"/>
  <c r="AG28" i="36"/>
  <c r="AG29" i="36" s="1"/>
  <c r="AI28" i="36"/>
  <c r="AI29" i="36" s="1"/>
  <c r="AK28" i="36"/>
  <c r="AK29" i="36" s="1"/>
  <c r="AM28" i="36"/>
  <c r="AM29" i="36" s="1"/>
  <c r="AO28" i="36"/>
  <c r="AO29" i="36" s="1"/>
  <c r="AQ28" i="36"/>
  <c r="AQ29" i="36" s="1"/>
  <c r="AS28" i="36"/>
  <c r="AS29" i="36" s="1"/>
  <c r="AU28" i="36"/>
  <c r="AU29" i="36" s="1"/>
  <c r="AW28" i="36"/>
  <c r="AW29" i="36" s="1"/>
  <c r="H29" i="36"/>
  <c r="H28" i="36"/>
  <c r="J29" i="36"/>
  <c r="J28" i="36"/>
  <c r="L29" i="36"/>
  <c r="L28" i="36"/>
  <c r="N29" i="36"/>
  <c r="N28" i="36"/>
  <c r="P29" i="36"/>
  <c r="P28" i="36"/>
  <c r="R29" i="36"/>
  <c r="R28" i="36"/>
  <c r="T29" i="36"/>
  <c r="T28" i="36"/>
  <c r="V29" i="36"/>
  <c r="V28" i="36"/>
  <c r="X29" i="36"/>
  <c r="X28" i="36"/>
  <c r="Z29" i="36"/>
  <c r="Z28" i="36"/>
  <c r="AB29" i="36"/>
  <c r="AB28" i="36"/>
  <c r="AD28" i="36"/>
  <c r="AD29" i="36" s="1"/>
  <c r="AF28" i="36"/>
  <c r="AF29" i="36" s="1"/>
  <c r="AH28" i="36"/>
  <c r="AJ28" i="36"/>
  <c r="AJ29" i="36" s="1"/>
  <c r="AL28" i="36"/>
  <c r="AN28" i="36"/>
  <c r="AN29" i="36" s="1"/>
  <c r="AP28" i="36"/>
  <c r="AP29" i="36" s="1"/>
  <c r="AR28" i="36"/>
  <c r="AT28" i="36"/>
  <c r="AT29" i="36" s="1"/>
  <c r="AV28" i="36"/>
  <c r="G28" i="35"/>
  <c r="G29" i="35" s="1"/>
  <c r="I29" i="35"/>
  <c r="I28" i="35"/>
  <c r="K29" i="35"/>
  <c r="K28" i="35"/>
  <c r="M29" i="35"/>
  <c r="M28" i="35"/>
  <c r="O29" i="35"/>
  <c r="O28" i="35"/>
  <c r="Q29" i="35"/>
  <c r="Q28" i="35"/>
  <c r="S29" i="35"/>
  <c r="S28" i="35"/>
  <c r="U29" i="35"/>
  <c r="U28" i="35"/>
  <c r="W29" i="35"/>
  <c r="W28" i="35"/>
  <c r="Y29" i="35"/>
  <c r="Y28" i="35"/>
  <c r="AA29" i="35"/>
  <c r="AA28" i="35"/>
  <c r="AC29" i="35"/>
  <c r="AC28" i="35"/>
  <c r="AE29" i="35"/>
  <c r="AE28" i="35"/>
  <c r="AG29" i="35"/>
  <c r="AG28" i="35"/>
  <c r="AI29" i="35"/>
  <c r="AI28" i="35"/>
  <c r="AK29" i="35"/>
  <c r="AK28" i="35"/>
  <c r="AM29" i="35"/>
  <c r="AM28" i="35"/>
  <c r="AO29" i="35"/>
  <c r="AO28" i="35"/>
  <c r="AQ29" i="35"/>
  <c r="AQ28" i="35"/>
  <c r="AS29" i="35"/>
  <c r="AS28" i="35"/>
  <c r="AU29" i="35"/>
  <c r="AU28" i="35"/>
  <c r="AW29" i="35"/>
  <c r="AW28" i="35"/>
  <c r="H28" i="35"/>
  <c r="H29" i="35" s="1"/>
  <c r="J28" i="35"/>
  <c r="J29" i="35" s="1"/>
  <c r="L28" i="35"/>
  <c r="N28" i="35"/>
  <c r="N29" i="35" s="1"/>
  <c r="P28" i="35"/>
  <c r="P29" i="35" s="1"/>
  <c r="R28" i="35"/>
  <c r="R29" i="35" s="1"/>
  <c r="T28" i="35"/>
  <c r="V28" i="35"/>
  <c r="V29" i="35" s="1"/>
  <c r="X28" i="35"/>
  <c r="Z28" i="35"/>
  <c r="Z29" i="35" s="1"/>
  <c r="AB28" i="35"/>
  <c r="AD28" i="35"/>
  <c r="AD29" i="35" s="1"/>
  <c r="AF28" i="35"/>
  <c r="AH28" i="35"/>
  <c r="AH29" i="35" s="1"/>
  <c r="AJ28" i="35"/>
  <c r="AL28" i="35"/>
  <c r="AL29" i="35" s="1"/>
  <c r="AN28" i="35"/>
  <c r="AP28" i="35"/>
  <c r="AP29" i="35" s="1"/>
  <c r="AR28" i="35"/>
  <c r="AR29" i="35" s="1"/>
  <c r="AT28" i="35"/>
  <c r="AV28" i="35"/>
  <c r="AV29" i="35" s="1"/>
  <c r="D86" i="34"/>
  <c r="I86" i="34"/>
  <c r="C86" i="34"/>
  <c r="E86" i="34"/>
  <c r="H84" i="33"/>
  <c r="H86" i="33" s="1"/>
  <c r="G84" i="33"/>
  <c r="G86" i="33" s="1"/>
  <c r="F84" i="33"/>
  <c r="F86" i="33" s="1"/>
  <c r="I79" i="33"/>
  <c r="E79" i="33"/>
  <c r="I73" i="33"/>
  <c r="I84" i="33" s="1"/>
  <c r="E73" i="33"/>
  <c r="E84" i="33" s="1"/>
  <c r="D84" i="33"/>
  <c r="C84" i="33"/>
  <c r="H67" i="33"/>
  <c r="G67" i="33"/>
  <c r="F67" i="33"/>
  <c r="I62" i="33"/>
  <c r="E62" i="33"/>
  <c r="I61" i="33"/>
  <c r="E61" i="33"/>
  <c r="I60" i="33"/>
  <c r="E60" i="33"/>
  <c r="I59" i="33"/>
  <c r="E59" i="33"/>
  <c r="I57" i="33"/>
  <c r="E57" i="33"/>
  <c r="I56" i="33"/>
  <c r="E56" i="33"/>
  <c r="I53" i="33"/>
  <c r="E53" i="33"/>
  <c r="I52" i="33"/>
  <c r="I67" i="33" s="1"/>
  <c r="E52" i="33"/>
  <c r="E67" i="33" s="1"/>
  <c r="D67" i="33"/>
  <c r="C67" i="33"/>
  <c r="H44" i="33"/>
  <c r="G44" i="33"/>
  <c r="F44" i="33"/>
  <c r="I43" i="33"/>
  <c r="E43" i="33"/>
  <c r="I42" i="33"/>
  <c r="E42" i="33"/>
  <c r="I40" i="33"/>
  <c r="E40" i="33"/>
  <c r="I39" i="33"/>
  <c r="E39" i="33"/>
  <c r="I37" i="33"/>
  <c r="I44" i="33" s="1"/>
  <c r="E37" i="33"/>
  <c r="E44" i="33" s="1"/>
  <c r="D44" i="33"/>
  <c r="C44" i="33"/>
  <c r="H30" i="33"/>
  <c r="G30" i="33"/>
  <c r="F30" i="33"/>
  <c r="I29" i="33"/>
  <c r="E29" i="33"/>
  <c r="I27" i="33"/>
  <c r="E27" i="33"/>
  <c r="I25" i="33"/>
  <c r="E25" i="33"/>
  <c r="I23" i="33"/>
  <c r="E23" i="33"/>
  <c r="I21" i="33"/>
  <c r="E21" i="33"/>
  <c r="I19" i="33"/>
  <c r="E19" i="33"/>
  <c r="I18" i="33"/>
  <c r="E18" i="33"/>
  <c r="I16" i="33"/>
  <c r="I30" i="33" s="1"/>
  <c r="E16" i="33"/>
  <c r="E30" i="33" s="1"/>
  <c r="C30" i="33"/>
  <c r="I11" i="33"/>
  <c r="E11" i="33"/>
  <c r="D30" i="33"/>
  <c r="E13" i="31" l="1"/>
  <c r="F13" i="31"/>
  <c r="BD59" i="36"/>
  <c r="BB59" i="36"/>
  <c r="AZ59" i="36"/>
  <c r="AX59" i="36"/>
  <c r="AV59" i="36"/>
  <c r="AT59" i="36"/>
  <c r="AR59" i="36"/>
  <c r="AP59" i="36"/>
  <c r="AN59" i="36"/>
  <c r="AL59" i="36"/>
  <c r="AJ59" i="36"/>
  <c r="BC59" i="36"/>
  <c r="BA59" i="36"/>
  <c r="AY59" i="36"/>
  <c r="AW59" i="36"/>
  <c r="AU59" i="36"/>
  <c r="AS59" i="36"/>
  <c r="AQ59" i="36"/>
  <c r="AO59" i="36"/>
  <c r="AM59" i="36"/>
  <c r="AK59" i="36"/>
  <c r="AI59" i="36"/>
  <c r="AV29" i="36"/>
  <c r="AR29" i="36"/>
  <c r="AL29" i="36"/>
  <c r="AH29" i="36"/>
  <c r="BC53" i="36"/>
  <c r="BA53" i="36"/>
  <c r="AY53" i="36"/>
  <c r="AW53" i="36"/>
  <c r="AU53" i="36"/>
  <c r="AS53" i="36"/>
  <c r="BD53" i="36"/>
  <c r="AZ53" i="36"/>
  <c r="AV53" i="36"/>
  <c r="AR53" i="36"/>
  <c r="AP53" i="36"/>
  <c r="AN53" i="36"/>
  <c r="AL53" i="36"/>
  <c r="AJ53" i="36"/>
  <c r="AH53" i="36"/>
  <c r="AF53" i="36"/>
  <c r="AD53" i="36"/>
  <c r="BB53" i="36"/>
  <c r="AX53" i="36"/>
  <c r="AT53" i="36"/>
  <c r="AQ53" i="36"/>
  <c r="AO53" i="36"/>
  <c r="AM53" i="36"/>
  <c r="AK53" i="36"/>
  <c r="AI53" i="36"/>
  <c r="AG53" i="36"/>
  <c r="AE53" i="36"/>
  <c r="AC53" i="36"/>
  <c r="BC51" i="36"/>
  <c r="BA51" i="36"/>
  <c r="AY51" i="36"/>
  <c r="AW51" i="36"/>
  <c r="AU51" i="36"/>
  <c r="AS51" i="36"/>
  <c r="AQ51" i="36"/>
  <c r="AO51" i="36"/>
  <c r="AM51" i="36"/>
  <c r="AK51" i="36"/>
  <c r="AI51" i="36"/>
  <c r="AG51" i="36"/>
  <c r="AE51" i="36"/>
  <c r="AC51" i="36"/>
  <c r="AA51" i="36"/>
  <c r="BD51" i="36"/>
  <c r="BB51" i="36"/>
  <c r="AZ51" i="36"/>
  <c r="AX51" i="36"/>
  <c r="AV51" i="36"/>
  <c r="AT51" i="36"/>
  <c r="AR51" i="36"/>
  <c r="AP51" i="36"/>
  <c r="AN51" i="36"/>
  <c r="AL51" i="36"/>
  <c r="AJ51" i="36"/>
  <c r="AH51" i="36"/>
  <c r="AF51" i="36"/>
  <c r="AD51" i="36"/>
  <c r="AB51" i="36"/>
  <c r="BD49" i="36"/>
  <c r="BB49" i="36"/>
  <c r="AZ49" i="36"/>
  <c r="AX49" i="36"/>
  <c r="AV49" i="36"/>
  <c r="AT49" i="36"/>
  <c r="AR49" i="36"/>
  <c r="AP49" i="36"/>
  <c r="AN49" i="36"/>
  <c r="AL49" i="36"/>
  <c r="AJ49" i="36"/>
  <c r="AH49" i="36"/>
  <c r="AF49" i="36"/>
  <c r="AD49" i="36"/>
  <c r="AB49" i="36"/>
  <c r="Z49" i="36"/>
  <c r="BC49" i="36"/>
  <c r="BA49" i="36"/>
  <c r="AY49" i="36"/>
  <c r="AW49" i="36"/>
  <c r="AU49" i="36"/>
  <c r="AS49" i="36"/>
  <c r="AQ49" i="36"/>
  <c r="AO49" i="36"/>
  <c r="AM49" i="36"/>
  <c r="AK49" i="36"/>
  <c r="AI49" i="36"/>
  <c r="AG49" i="36"/>
  <c r="AE49" i="36"/>
  <c r="AC49" i="36"/>
  <c r="AA49" i="36"/>
  <c r="Y49" i="36"/>
  <c r="BC47" i="36"/>
  <c r="BA47" i="36"/>
  <c r="AY47" i="36"/>
  <c r="AW47" i="36"/>
  <c r="AU47" i="36"/>
  <c r="AS47" i="36"/>
  <c r="AQ47" i="36"/>
  <c r="AO47" i="36"/>
  <c r="AM47" i="36"/>
  <c r="AK47" i="36"/>
  <c r="AI47" i="36"/>
  <c r="AG47" i="36"/>
  <c r="AE47" i="36"/>
  <c r="AC47" i="36"/>
  <c r="AA47" i="36"/>
  <c r="Y47" i="36"/>
  <c r="W47" i="36"/>
  <c r="BD47" i="36"/>
  <c r="BB47" i="36"/>
  <c r="AZ47" i="36"/>
  <c r="AX47" i="36"/>
  <c r="AV47" i="36"/>
  <c r="AT47" i="36"/>
  <c r="AR47" i="36"/>
  <c r="AP47" i="36"/>
  <c r="AN47" i="36"/>
  <c r="AL47" i="36"/>
  <c r="AJ47" i="36"/>
  <c r="AH47" i="36"/>
  <c r="AF47" i="36"/>
  <c r="AD47" i="36"/>
  <c r="AB47" i="36"/>
  <c r="Z47" i="36"/>
  <c r="X47" i="36"/>
  <c r="BD45" i="36"/>
  <c r="BB45" i="36"/>
  <c r="AZ45" i="36"/>
  <c r="AX45" i="36"/>
  <c r="AV45" i="36"/>
  <c r="AT45" i="36"/>
  <c r="AR45" i="36"/>
  <c r="AP45" i="36"/>
  <c r="AN45" i="36"/>
  <c r="AL45" i="36"/>
  <c r="AJ45" i="36"/>
  <c r="AH45" i="36"/>
  <c r="AF45" i="36"/>
  <c r="AD45" i="36"/>
  <c r="AB45" i="36"/>
  <c r="Z45" i="36"/>
  <c r="X45" i="36"/>
  <c r="V45" i="36"/>
  <c r="BC45" i="36"/>
  <c r="BA45" i="36"/>
  <c r="AY45" i="36"/>
  <c r="AW45" i="36"/>
  <c r="AU45" i="36"/>
  <c r="AS45" i="36"/>
  <c r="AQ45" i="36"/>
  <c r="AO45" i="36"/>
  <c r="AM45" i="36"/>
  <c r="AK45" i="36"/>
  <c r="AI45" i="36"/>
  <c r="AG45" i="36"/>
  <c r="AE45" i="36"/>
  <c r="AC45" i="36"/>
  <c r="AA45" i="36"/>
  <c r="Y45" i="36"/>
  <c r="W45" i="36"/>
  <c r="U45" i="36"/>
  <c r="BD43" i="36"/>
  <c r="BB43" i="36"/>
  <c r="AZ43" i="36"/>
  <c r="AX43" i="36"/>
  <c r="AV43" i="36"/>
  <c r="AT43" i="36"/>
  <c r="AR43" i="36"/>
  <c r="AP43" i="36"/>
  <c r="BC43" i="36"/>
  <c r="AY43" i="36"/>
  <c r="AU43" i="36"/>
  <c r="AQ43" i="36"/>
  <c r="AN43" i="36"/>
  <c r="AL43" i="36"/>
  <c r="AJ43" i="36"/>
  <c r="AH43" i="36"/>
  <c r="AF43" i="36"/>
  <c r="AD43" i="36"/>
  <c r="AB43" i="36"/>
  <c r="Z43" i="36"/>
  <c r="X43" i="36"/>
  <c r="V43" i="36"/>
  <c r="T43" i="36"/>
  <c r="BA43" i="36"/>
  <c r="AW43" i="36"/>
  <c r="AS43" i="36"/>
  <c r="AO43" i="36"/>
  <c r="AM43" i="36"/>
  <c r="AK43" i="36"/>
  <c r="AI43" i="36"/>
  <c r="AG43" i="36"/>
  <c r="AE43" i="36"/>
  <c r="AC43" i="36"/>
  <c r="AA43" i="36"/>
  <c r="Y43" i="36"/>
  <c r="W43" i="36"/>
  <c r="U43" i="36"/>
  <c r="S43" i="36"/>
  <c r="BC41" i="36"/>
  <c r="BA41" i="36"/>
  <c r="AY41" i="36"/>
  <c r="AW41" i="36"/>
  <c r="AU41" i="36"/>
  <c r="AS41" i="36"/>
  <c r="AQ41" i="36"/>
  <c r="AO41" i="36"/>
  <c r="AM41" i="36"/>
  <c r="AK41" i="36"/>
  <c r="AI41" i="36"/>
  <c r="AG41" i="36"/>
  <c r="AE41" i="36"/>
  <c r="AC41" i="36"/>
  <c r="AA41" i="36"/>
  <c r="Y41" i="36"/>
  <c r="W41" i="36"/>
  <c r="U41" i="36"/>
  <c r="S41" i="36"/>
  <c r="Q41" i="36"/>
  <c r="BD41" i="36"/>
  <c r="BB41" i="36"/>
  <c r="AZ41" i="36"/>
  <c r="AX41" i="36"/>
  <c r="AV41" i="36"/>
  <c r="AT41" i="36"/>
  <c r="AR41" i="36"/>
  <c r="AP41" i="36"/>
  <c r="AN41" i="36"/>
  <c r="AL41" i="36"/>
  <c r="AJ41" i="36"/>
  <c r="AH41" i="36"/>
  <c r="AF41" i="36"/>
  <c r="AD41" i="36"/>
  <c r="AB41" i="36"/>
  <c r="Z41" i="36"/>
  <c r="X41" i="36"/>
  <c r="V41" i="36"/>
  <c r="T41" i="36"/>
  <c r="R41" i="36"/>
  <c r="BD39" i="36"/>
  <c r="BB39" i="36"/>
  <c r="AZ39" i="36"/>
  <c r="AX39" i="36"/>
  <c r="AV39" i="36"/>
  <c r="AT39" i="36"/>
  <c r="AR39" i="36"/>
  <c r="AP39" i="36"/>
  <c r="AN39" i="36"/>
  <c r="AL39" i="36"/>
  <c r="AJ39" i="36"/>
  <c r="AH39" i="36"/>
  <c r="AF39" i="36"/>
  <c r="AD39" i="36"/>
  <c r="AB39" i="36"/>
  <c r="Z39" i="36"/>
  <c r="X39" i="36"/>
  <c r="V39" i="36"/>
  <c r="T39" i="36"/>
  <c r="R39" i="36"/>
  <c r="P39" i="36"/>
  <c r="BC39" i="36"/>
  <c r="BA39" i="36"/>
  <c r="AY39" i="36"/>
  <c r="AW39" i="36"/>
  <c r="AU39" i="36"/>
  <c r="AS39" i="36"/>
  <c r="AQ39" i="36"/>
  <c r="AO39" i="36"/>
  <c r="AM39" i="36"/>
  <c r="AK39" i="36"/>
  <c r="AI39" i="36"/>
  <c r="AG39" i="36"/>
  <c r="AE39" i="36"/>
  <c r="AC39" i="36"/>
  <c r="AA39" i="36"/>
  <c r="Y39" i="36"/>
  <c r="W39" i="36"/>
  <c r="U39" i="36"/>
  <c r="S39" i="36"/>
  <c r="Q39" i="36"/>
  <c r="O39" i="36"/>
  <c r="BC37" i="36"/>
  <c r="BA37" i="36"/>
  <c r="AY37" i="36"/>
  <c r="AW37" i="36"/>
  <c r="AU37" i="36"/>
  <c r="AS37" i="36"/>
  <c r="AQ37" i="36"/>
  <c r="AO37" i="36"/>
  <c r="AM37" i="36"/>
  <c r="AK37" i="36"/>
  <c r="AI37" i="36"/>
  <c r="AG37" i="36"/>
  <c r="AE37" i="36"/>
  <c r="AC37" i="36"/>
  <c r="AA37" i="36"/>
  <c r="Y37" i="36"/>
  <c r="W37" i="36"/>
  <c r="U37" i="36"/>
  <c r="S37" i="36"/>
  <c r="Q37" i="36"/>
  <c r="O37" i="36"/>
  <c r="M37" i="36"/>
  <c r="BD37" i="36"/>
  <c r="BB37" i="36"/>
  <c r="AZ37" i="36"/>
  <c r="AX37" i="36"/>
  <c r="AV37" i="36"/>
  <c r="AT37" i="36"/>
  <c r="AR37" i="36"/>
  <c r="AP37" i="36"/>
  <c r="AN37" i="36"/>
  <c r="AL37" i="36"/>
  <c r="AJ37" i="36"/>
  <c r="AH37" i="36"/>
  <c r="AF37" i="36"/>
  <c r="AD37" i="36"/>
  <c r="AB37" i="36"/>
  <c r="Z37" i="36"/>
  <c r="X37" i="36"/>
  <c r="V37" i="36"/>
  <c r="T37" i="36"/>
  <c r="R37" i="36"/>
  <c r="P37" i="36"/>
  <c r="N37" i="36"/>
  <c r="BC35" i="36"/>
  <c r="BA35" i="36"/>
  <c r="AY35" i="36"/>
  <c r="AW35" i="36"/>
  <c r="AU35" i="36"/>
  <c r="AS35" i="36"/>
  <c r="AQ35" i="36"/>
  <c r="AO35" i="36"/>
  <c r="AM35" i="36"/>
  <c r="AK35" i="36"/>
  <c r="AI35" i="36"/>
  <c r="AG35" i="36"/>
  <c r="AE35" i="36"/>
  <c r="AC35" i="36"/>
  <c r="AA35" i="36"/>
  <c r="Y35" i="36"/>
  <c r="W35" i="36"/>
  <c r="U35" i="36"/>
  <c r="S35" i="36"/>
  <c r="Q35" i="36"/>
  <c r="O35" i="36"/>
  <c r="M35" i="36"/>
  <c r="K35" i="36"/>
  <c r="BB35" i="36"/>
  <c r="AZ35" i="36"/>
  <c r="AX35" i="36"/>
  <c r="AV35" i="36"/>
  <c r="AT35" i="36"/>
  <c r="AR35" i="36"/>
  <c r="AP35" i="36"/>
  <c r="AN35" i="36"/>
  <c r="AL35" i="36"/>
  <c r="AJ35" i="36"/>
  <c r="AH35" i="36"/>
  <c r="AF35" i="36"/>
  <c r="AD35" i="36"/>
  <c r="AB35" i="36"/>
  <c r="Z35" i="36"/>
  <c r="X35" i="36"/>
  <c r="V35" i="36"/>
  <c r="T35" i="36"/>
  <c r="R35" i="36"/>
  <c r="P35" i="36"/>
  <c r="N35" i="36"/>
  <c r="L35" i="36"/>
  <c r="BA33" i="36"/>
  <c r="AY33" i="36"/>
  <c r="AW33" i="36"/>
  <c r="AU33" i="36"/>
  <c r="AS33" i="36"/>
  <c r="AQ33" i="36"/>
  <c r="AO33" i="36"/>
  <c r="AM33" i="36"/>
  <c r="AK33" i="36"/>
  <c r="AI33" i="36"/>
  <c r="AG33" i="36"/>
  <c r="AE33" i="36"/>
  <c r="AC33" i="36"/>
  <c r="AA33" i="36"/>
  <c r="Y33" i="36"/>
  <c r="W33" i="36"/>
  <c r="U33" i="36"/>
  <c r="S33" i="36"/>
  <c r="Q33" i="36"/>
  <c r="O33" i="36"/>
  <c r="M33" i="36"/>
  <c r="K33" i="36"/>
  <c r="I33" i="36"/>
  <c r="AZ33" i="36"/>
  <c r="AX33" i="36"/>
  <c r="AV33" i="36"/>
  <c r="AT33" i="36"/>
  <c r="AR33" i="36"/>
  <c r="AP33" i="36"/>
  <c r="AN33" i="36"/>
  <c r="AL33" i="36"/>
  <c r="AJ33" i="36"/>
  <c r="AH33" i="36"/>
  <c r="AF33" i="36"/>
  <c r="AD33" i="36"/>
  <c r="AB33" i="36"/>
  <c r="Z33" i="36"/>
  <c r="X33" i="36"/>
  <c r="V33" i="36"/>
  <c r="T33" i="36"/>
  <c r="R33" i="36"/>
  <c r="P33" i="36"/>
  <c r="N33" i="36"/>
  <c r="L33" i="36"/>
  <c r="J33" i="36"/>
  <c r="BD58" i="36"/>
  <c r="BB58" i="36"/>
  <c r="AZ58" i="36"/>
  <c r="AX58" i="36"/>
  <c r="AV58" i="36"/>
  <c r="AT58" i="36"/>
  <c r="AR58" i="36"/>
  <c r="AP58" i="36"/>
  <c r="AN58" i="36"/>
  <c r="AL58" i="36"/>
  <c r="AJ58" i="36"/>
  <c r="AH58" i="36"/>
  <c r="BC58" i="36"/>
  <c r="BA58" i="36"/>
  <c r="AY58" i="36"/>
  <c r="AW58" i="36"/>
  <c r="AU58" i="36"/>
  <c r="AS58" i="36"/>
  <c r="AQ58" i="36"/>
  <c r="AO58" i="36"/>
  <c r="AM58" i="36"/>
  <c r="AK58" i="36"/>
  <c r="AI58" i="36"/>
  <c r="BC56" i="36"/>
  <c r="BA56" i="36"/>
  <c r="AY56" i="36"/>
  <c r="AW56" i="36"/>
  <c r="AU56" i="36"/>
  <c r="AS56" i="36"/>
  <c r="AQ56" i="36"/>
  <c r="AO56" i="36"/>
  <c r="AM56" i="36"/>
  <c r="AK56" i="36"/>
  <c r="AI56" i="36"/>
  <c r="AG56" i="36"/>
  <c r="BD56" i="36"/>
  <c r="BB56" i="36"/>
  <c r="AZ56" i="36"/>
  <c r="AX56" i="36"/>
  <c r="AV56" i="36"/>
  <c r="AT56" i="36"/>
  <c r="AR56" i="36"/>
  <c r="AP56" i="36"/>
  <c r="AN56" i="36"/>
  <c r="AL56" i="36"/>
  <c r="AJ56" i="36"/>
  <c r="AH56" i="36"/>
  <c r="AF56" i="36"/>
  <c r="BD54" i="36"/>
  <c r="BB54" i="36"/>
  <c r="AZ54" i="36"/>
  <c r="AX54" i="36"/>
  <c r="AV54" i="36"/>
  <c r="AT54" i="36"/>
  <c r="AR54" i="36"/>
  <c r="AP54" i="36"/>
  <c r="AN54" i="36"/>
  <c r="AL54" i="36"/>
  <c r="AJ54" i="36"/>
  <c r="AH54" i="36"/>
  <c r="AF54" i="36"/>
  <c r="AD54" i="36"/>
  <c r="BC54" i="36"/>
  <c r="BA54" i="36"/>
  <c r="AY54" i="36"/>
  <c r="AW54" i="36"/>
  <c r="AU54" i="36"/>
  <c r="AS54" i="36"/>
  <c r="AQ54" i="36"/>
  <c r="AO54" i="36"/>
  <c r="AK54" i="36"/>
  <c r="AG54" i="36"/>
  <c r="AM54" i="36"/>
  <c r="AI54" i="36"/>
  <c r="AE54" i="36"/>
  <c r="BD52" i="36"/>
  <c r="BB52" i="36"/>
  <c r="AZ52" i="36"/>
  <c r="AX52" i="36"/>
  <c r="AV52" i="36"/>
  <c r="AT52" i="36"/>
  <c r="AR52" i="36"/>
  <c r="AP52" i="36"/>
  <c r="AN52" i="36"/>
  <c r="AL52" i="36"/>
  <c r="AJ52" i="36"/>
  <c r="AH52" i="36"/>
  <c r="AF52" i="36"/>
  <c r="AD52" i="36"/>
  <c r="AB52" i="36"/>
  <c r="BC52" i="36"/>
  <c r="BA52" i="36"/>
  <c r="AY52" i="36"/>
  <c r="AW52" i="36"/>
  <c r="AU52" i="36"/>
  <c r="AS52" i="36"/>
  <c r="AQ52" i="36"/>
  <c r="AO52" i="36"/>
  <c r="AM52" i="36"/>
  <c r="AK52" i="36"/>
  <c r="AI52" i="36"/>
  <c r="AG52" i="36"/>
  <c r="AE52" i="36"/>
  <c r="AC52" i="36"/>
  <c r="BC50" i="36"/>
  <c r="BA50" i="36"/>
  <c r="AY50" i="36"/>
  <c r="AW50" i="36"/>
  <c r="AU50" i="36"/>
  <c r="AS50" i="36"/>
  <c r="AQ50" i="36"/>
  <c r="AO50" i="36"/>
  <c r="AM50" i="36"/>
  <c r="AK50" i="36"/>
  <c r="AI50" i="36"/>
  <c r="AG50" i="36"/>
  <c r="AE50" i="36"/>
  <c r="AC50" i="36"/>
  <c r="AA50" i="36"/>
  <c r="BD50" i="36"/>
  <c r="BB50" i="36"/>
  <c r="AZ50" i="36"/>
  <c r="AX50" i="36"/>
  <c r="AV50" i="36"/>
  <c r="AT50" i="36"/>
  <c r="AR50" i="36"/>
  <c r="AP50" i="36"/>
  <c r="AN50" i="36"/>
  <c r="AL50" i="36"/>
  <c r="AJ50" i="36"/>
  <c r="AH50" i="36"/>
  <c r="AF50" i="36"/>
  <c r="AD50" i="36"/>
  <c r="AB50" i="36"/>
  <c r="Z50" i="36"/>
  <c r="BD48" i="36"/>
  <c r="BB48" i="36"/>
  <c r="AZ48" i="36"/>
  <c r="AX48" i="36"/>
  <c r="AV48" i="36"/>
  <c r="AT48" i="36"/>
  <c r="AR48" i="36"/>
  <c r="AP48" i="36"/>
  <c r="AN48" i="36"/>
  <c r="AL48" i="36"/>
  <c r="AJ48" i="36"/>
  <c r="AH48" i="36"/>
  <c r="AF48" i="36"/>
  <c r="AD48" i="36"/>
  <c r="AB48" i="36"/>
  <c r="Z48" i="36"/>
  <c r="X48" i="36"/>
  <c r="BC48" i="36"/>
  <c r="BA48" i="36"/>
  <c r="AY48" i="36"/>
  <c r="AW48" i="36"/>
  <c r="AU48" i="36"/>
  <c r="AS48" i="36"/>
  <c r="AQ48" i="36"/>
  <c r="AO48" i="36"/>
  <c r="AM48" i="36"/>
  <c r="AK48" i="36"/>
  <c r="AI48" i="36"/>
  <c r="AG48" i="36"/>
  <c r="AE48" i="36"/>
  <c r="AC48" i="36"/>
  <c r="AA48" i="36"/>
  <c r="Y48" i="36"/>
  <c r="BC46" i="36"/>
  <c r="BA46" i="36"/>
  <c r="AY46" i="36"/>
  <c r="AW46" i="36"/>
  <c r="AU46" i="36"/>
  <c r="AS46" i="36"/>
  <c r="AQ46" i="36"/>
  <c r="AO46" i="36"/>
  <c r="AM46" i="36"/>
  <c r="AK46" i="36"/>
  <c r="AI46" i="36"/>
  <c r="AG46" i="36"/>
  <c r="AE46" i="36"/>
  <c r="AC46" i="36"/>
  <c r="AA46" i="36"/>
  <c r="Y46" i="36"/>
  <c r="W46" i="36"/>
  <c r="BD46" i="36"/>
  <c r="BB46" i="36"/>
  <c r="AZ46" i="36"/>
  <c r="AX46" i="36"/>
  <c r="AV46" i="36"/>
  <c r="AT46" i="36"/>
  <c r="AR46" i="36"/>
  <c r="AP46" i="36"/>
  <c r="AN46" i="36"/>
  <c r="AL46" i="36"/>
  <c r="AJ46" i="36"/>
  <c r="AH46" i="36"/>
  <c r="AF46" i="36"/>
  <c r="AD46" i="36"/>
  <c r="AB46" i="36"/>
  <c r="Z46" i="36"/>
  <c r="X46" i="36"/>
  <c r="V46" i="36"/>
  <c r="BD44" i="36"/>
  <c r="BB44" i="36"/>
  <c r="AZ44" i="36"/>
  <c r="AX44" i="36"/>
  <c r="AV44" i="36"/>
  <c r="AT44" i="36"/>
  <c r="AR44" i="36"/>
  <c r="AP44" i="36"/>
  <c r="AN44" i="36"/>
  <c r="AL44" i="36"/>
  <c r="BC44" i="36"/>
  <c r="BA44" i="36"/>
  <c r="AY44" i="36"/>
  <c r="AW44" i="36"/>
  <c r="AU44" i="36"/>
  <c r="AS44" i="36"/>
  <c r="AQ44" i="36"/>
  <c r="AO44" i="36"/>
  <c r="AM44" i="36"/>
  <c r="AK44" i="36"/>
  <c r="AI44" i="36"/>
  <c r="AG44" i="36"/>
  <c r="AE44" i="36"/>
  <c r="AC44" i="36"/>
  <c r="AA44" i="36"/>
  <c r="Y44" i="36"/>
  <c r="W44" i="36"/>
  <c r="U44" i="36"/>
  <c r="AH44" i="36"/>
  <c r="AD44" i="36"/>
  <c r="Z44" i="36"/>
  <c r="V44" i="36"/>
  <c r="AJ44" i="36"/>
  <c r="AF44" i="36"/>
  <c r="AB44" i="36"/>
  <c r="X44" i="36"/>
  <c r="T44" i="36"/>
  <c r="BD42" i="36"/>
  <c r="BB42" i="36"/>
  <c r="AZ42" i="36"/>
  <c r="AX42" i="36"/>
  <c r="AV42" i="36"/>
  <c r="AT42" i="36"/>
  <c r="AR42" i="36"/>
  <c r="AP42" i="36"/>
  <c r="AN42" i="36"/>
  <c r="AL42" i="36"/>
  <c r="AJ42" i="36"/>
  <c r="AH42" i="36"/>
  <c r="AF42" i="36"/>
  <c r="AD42" i="36"/>
  <c r="AB42" i="36"/>
  <c r="Z42" i="36"/>
  <c r="X42" i="36"/>
  <c r="V42" i="36"/>
  <c r="T42" i="36"/>
  <c r="R42" i="36"/>
  <c r="BC42" i="36"/>
  <c r="BA42" i="36"/>
  <c r="AY42" i="36"/>
  <c r="AW42" i="36"/>
  <c r="AU42" i="36"/>
  <c r="AS42" i="36"/>
  <c r="AQ42" i="36"/>
  <c r="AO42" i="36"/>
  <c r="AM42" i="36"/>
  <c r="AK42" i="36"/>
  <c r="AI42" i="36"/>
  <c r="AG42" i="36"/>
  <c r="AE42" i="36"/>
  <c r="AC42" i="36"/>
  <c r="AA42" i="36"/>
  <c r="Y42" i="36"/>
  <c r="W42" i="36"/>
  <c r="U42" i="36"/>
  <c r="S42" i="36"/>
  <c r="BC40" i="36"/>
  <c r="BA40" i="36"/>
  <c r="AY40" i="36"/>
  <c r="AW40" i="36"/>
  <c r="AU40" i="36"/>
  <c r="AS40" i="36"/>
  <c r="AQ40" i="36"/>
  <c r="AO40" i="36"/>
  <c r="AM40" i="36"/>
  <c r="AK40" i="36"/>
  <c r="AI40" i="36"/>
  <c r="AG40" i="36"/>
  <c r="AE40" i="36"/>
  <c r="AC40" i="36"/>
  <c r="AA40" i="36"/>
  <c r="Y40" i="36"/>
  <c r="W40" i="36"/>
  <c r="U40" i="36"/>
  <c r="S40" i="36"/>
  <c r="Q40" i="36"/>
  <c r="BD40" i="36"/>
  <c r="BB40" i="36"/>
  <c r="AZ40" i="36"/>
  <c r="AX40" i="36"/>
  <c r="AV40" i="36"/>
  <c r="AT40" i="36"/>
  <c r="AR40" i="36"/>
  <c r="AP40" i="36"/>
  <c r="AN40" i="36"/>
  <c r="AL40" i="36"/>
  <c r="AJ40" i="36"/>
  <c r="AH40" i="36"/>
  <c r="AF40" i="36"/>
  <c r="AD40" i="36"/>
  <c r="AB40" i="36"/>
  <c r="Z40" i="36"/>
  <c r="X40" i="36"/>
  <c r="V40" i="36"/>
  <c r="T40" i="36"/>
  <c r="R40" i="36"/>
  <c r="P40" i="36"/>
  <c r="BD38" i="36"/>
  <c r="BB38" i="36"/>
  <c r="AZ38" i="36"/>
  <c r="AX38" i="36"/>
  <c r="AV38" i="36"/>
  <c r="AT38" i="36"/>
  <c r="AR38" i="36"/>
  <c r="AP38" i="36"/>
  <c r="AN38" i="36"/>
  <c r="AL38" i="36"/>
  <c r="AJ38" i="36"/>
  <c r="AH38" i="36"/>
  <c r="AF38" i="36"/>
  <c r="AD38" i="36"/>
  <c r="AB38" i="36"/>
  <c r="Z38" i="36"/>
  <c r="X38" i="36"/>
  <c r="V38" i="36"/>
  <c r="T38" i="36"/>
  <c r="R38" i="36"/>
  <c r="P38" i="36"/>
  <c r="N38" i="36"/>
  <c r="BC38" i="36"/>
  <c r="BA38" i="36"/>
  <c r="AY38" i="36"/>
  <c r="AW38" i="36"/>
  <c r="AU38" i="36"/>
  <c r="AS38" i="36"/>
  <c r="AQ38" i="36"/>
  <c r="AO38" i="36"/>
  <c r="AM38" i="36"/>
  <c r="AK38" i="36"/>
  <c r="AI38" i="36"/>
  <c r="AG38" i="36"/>
  <c r="AE38" i="36"/>
  <c r="AC38" i="36"/>
  <c r="AA38" i="36"/>
  <c r="Y38" i="36"/>
  <c r="W38" i="36"/>
  <c r="U38" i="36"/>
  <c r="S38" i="36"/>
  <c r="Q38" i="36"/>
  <c r="O38" i="36"/>
  <c r="BC36" i="36"/>
  <c r="BA36" i="36"/>
  <c r="AY36" i="36"/>
  <c r="AW36" i="36"/>
  <c r="AU36" i="36"/>
  <c r="AS36" i="36"/>
  <c r="AQ36" i="36"/>
  <c r="AO36" i="36"/>
  <c r="AM36" i="36"/>
  <c r="AK36" i="36"/>
  <c r="AI36" i="36"/>
  <c r="AG36" i="36"/>
  <c r="AE36" i="36"/>
  <c r="AC36" i="36"/>
  <c r="AA36" i="36"/>
  <c r="Y36" i="36"/>
  <c r="W36" i="36"/>
  <c r="U36" i="36"/>
  <c r="S36" i="36"/>
  <c r="Q36" i="36"/>
  <c r="O36" i="36"/>
  <c r="M36" i="36"/>
  <c r="BD36" i="36"/>
  <c r="BB36" i="36"/>
  <c r="AZ36" i="36"/>
  <c r="AX36" i="36"/>
  <c r="AV36" i="36"/>
  <c r="AT36" i="36"/>
  <c r="AR36" i="36"/>
  <c r="AP36" i="36"/>
  <c r="AN36" i="36"/>
  <c r="AL36" i="36"/>
  <c r="AJ36" i="36"/>
  <c r="AH36" i="36"/>
  <c r="AF36" i="36"/>
  <c r="AD36" i="36"/>
  <c r="AB36" i="36"/>
  <c r="Z36" i="36"/>
  <c r="X36" i="36"/>
  <c r="V36" i="36"/>
  <c r="T36" i="36"/>
  <c r="R36" i="36"/>
  <c r="P36" i="36"/>
  <c r="N36" i="36"/>
  <c r="L36" i="36"/>
  <c r="BA34" i="36"/>
  <c r="AY34" i="36"/>
  <c r="AW34" i="36"/>
  <c r="AU34" i="36"/>
  <c r="AS34" i="36"/>
  <c r="AQ34" i="36"/>
  <c r="AO34" i="36"/>
  <c r="AM34" i="36"/>
  <c r="AK34" i="36"/>
  <c r="AI34" i="36"/>
  <c r="AG34" i="36"/>
  <c r="AE34" i="36"/>
  <c r="AC34" i="36"/>
  <c r="AA34" i="36"/>
  <c r="Y34" i="36"/>
  <c r="W34" i="36"/>
  <c r="U34" i="36"/>
  <c r="S34" i="36"/>
  <c r="Q34" i="36"/>
  <c r="O34" i="36"/>
  <c r="M34" i="36"/>
  <c r="K34" i="36"/>
  <c r="BB34" i="36"/>
  <c r="AZ34" i="36"/>
  <c r="AX34" i="36"/>
  <c r="AV34" i="36"/>
  <c r="AT34" i="36"/>
  <c r="AR34" i="36"/>
  <c r="AP34" i="36"/>
  <c r="AN34" i="36"/>
  <c r="AL34" i="36"/>
  <c r="AJ34" i="36"/>
  <c r="AH34" i="36"/>
  <c r="AF34" i="36"/>
  <c r="AD34" i="36"/>
  <c r="AB34" i="36"/>
  <c r="Z34" i="36"/>
  <c r="X34" i="36"/>
  <c r="V34" i="36"/>
  <c r="T34" i="36"/>
  <c r="R34" i="36"/>
  <c r="P34" i="36"/>
  <c r="N34" i="36"/>
  <c r="L34" i="36"/>
  <c r="J34" i="36"/>
  <c r="AY32" i="36"/>
  <c r="AW32" i="36"/>
  <c r="AU32" i="36"/>
  <c r="AS32" i="36"/>
  <c r="AQ32" i="36"/>
  <c r="AO32" i="36"/>
  <c r="AM32" i="36"/>
  <c r="AK32" i="36"/>
  <c r="AI32" i="36"/>
  <c r="AG32" i="36"/>
  <c r="AE32" i="36"/>
  <c r="AC32" i="36"/>
  <c r="AA32" i="36"/>
  <c r="Y32" i="36"/>
  <c r="W32" i="36"/>
  <c r="U32" i="36"/>
  <c r="S32" i="36"/>
  <c r="Q32" i="36"/>
  <c r="O32" i="36"/>
  <c r="M32" i="36"/>
  <c r="K32" i="36"/>
  <c r="I32" i="36"/>
  <c r="AZ32" i="36"/>
  <c r="AX32" i="36"/>
  <c r="AV32" i="36"/>
  <c r="AT32" i="36"/>
  <c r="AR32" i="36"/>
  <c r="AP32" i="36"/>
  <c r="AN32" i="36"/>
  <c r="AL32" i="36"/>
  <c r="AJ32" i="36"/>
  <c r="AH32" i="36"/>
  <c r="AF32" i="36"/>
  <c r="AD32" i="36"/>
  <c r="AB32" i="36"/>
  <c r="Z32" i="36"/>
  <c r="X32" i="36"/>
  <c r="V32" i="36"/>
  <c r="T32" i="36"/>
  <c r="R32" i="36"/>
  <c r="P32" i="36"/>
  <c r="N32" i="36"/>
  <c r="L32" i="36"/>
  <c r="J32" i="36"/>
  <c r="H32" i="36"/>
  <c r="BC57" i="36"/>
  <c r="BA57" i="36"/>
  <c r="AY57" i="36"/>
  <c r="AW57" i="36"/>
  <c r="AU57" i="36"/>
  <c r="AS57" i="36"/>
  <c r="AQ57" i="36"/>
  <c r="AO57" i="36"/>
  <c r="AM57" i="36"/>
  <c r="AK57" i="36"/>
  <c r="AI57" i="36"/>
  <c r="AG57" i="36"/>
  <c r="BD57" i="36"/>
  <c r="BB57" i="36"/>
  <c r="AZ57" i="36"/>
  <c r="AX57" i="36"/>
  <c r="AV57" i="36"/>
  <c r="AT57" i="36"/>
  <c r="AR57" i="36"/>
  <c r="AP57" i="36"/>
  <c r="AN57" i="36"/>
  <c r="AL57" i="36"/>
  <c r="AJ57" i="36"/>
  <c r="AH57" i="36"/>
  <c r="BD55" i="36"/>
  <c r="BB55" i="36"/>
  <c r="AZ55" i="36"/>
  <c r="AX55" i="36"/>
  <c r="AV55" i="36"/>
  <c r="AT55" i="36"/>
  <c r="AR55" i="36"/>
  <c r="AP55" i="36"/>
  <c r="AN55" i="36"/>
  <c r="AL55" i="36"/>
  <c r="AJ55" i="36"/>
  <c r="AH55" i="36"/>
  <c r="AF55" i="36"/>
  <c r="BC55" i="36"/>
  <c r="BA55" i="36"/>
  <c r="AY55" i="36"/>
  <c r="AW55" i="36"/>
  <c r="AU55" i="36"/>
  <c r="AS55" i="36"/>
  <c r="AQ55" i="36"/>
  <c r="AO55" i="36"/>
  <c r="AM55" i="36"/>
  <c r="AK55" i="36"/>
  <c r="AI55" i="36"/>
  <c r="AG55" i="36"/>
  <c r="AE55" i="36"/>
  <c r="BD57" i="35"/>
  <c r="BB57" i="35"/>
  <c r="AZ57" i="35"/>
  <c r="AX57" i="35"/>
  <c r="AV57" i="35"/>
  <c r="AT57" i="35"/>
  <c r="AR57" i="35"/>
  <c r="AP57" i="35"/>
  <c r="AN57" i="35"/>
  <c r="AL57" i="35"/>
  <c r="AJ57" i="35"/>
  <c r="AH57" i="35"/>
  <c r="BC57" i="35"/>
  <c r="BA57" i="35"/>
  <c r="AY57" i="35"/>
  <c r="AW57" i="35"/>
  <c r="AU57" i="35"/>
  <c r="AS57" i="35"/>
  <c r="AQ57" i="35"/>
  <c r="AO57" i="35"/>
  <c r="AM57" i="35"/>
  <c r="AK57" i="35"/>
  <c r="AI57" i="35"/>
  <c r="AG57" i="35"/>
  <c r="BD53" i="35"/>
  <c r="BB53" i="35"/>
  <c r="AZ53" i="35"/>
  <c r="AX53" i="35"/>
  <c r="AV53" i="35"/>
  <c r="AT53" i="35"/>
  <c r="AR53" i="35"/>
  <c r="AP53" i="35"/>
  <c r="AN53" i="35"/>
  <c r="AL53" i="35"/>
  <c r="AJ53" i="35"/>
  <c r="AH53" i="35"/>
  <c r="AF53" i="35"/>
  <c r="AD53" i="35"/>
  <c r="BC53" i="35"/>
  <c r="BA53" i="35"/>
  <c r="AY53" i="35"/>
  <c r="AW53" i="35"/>
  <c r="AU53" i="35"/>
  <c r="AS53" i="35"/>
  <c r="AQ53" i="35"/>
  <c r="AO53" i="35"/>
  <c r="AM53" i="35"/>
  <c r="AK53" i="35"/>
  <c r="AI53" i="35"/>
  <c r="AG53" i="35"/>
  <c r="AE53" i="35"/>
  <c r="AC53" i="35"/>
  <c r="BD49" i="35"/>
  <c r="BB49" i="35"/>
  <c r="AZ49" i="35"/>
  <c r="AX49" i="35"/>
  <c r="AV49" i="35"/>
  <c r="AT49" i="35"/>
  <c r="AR49" i="35"/>
  <c r="AP49" i="35"/>
  <c r="AN49" i="35"/>
  <c r="AL49" i="35"/>
  <c r="AJ49" i="35"/>
  <c r="AH49" i="35"/>
  <c r="AF49" i="35"/>
  <c r="AD49" i="35"/>
  <c r="AB49" i="35"/>
  <c r="Z49" i="35"/>
  <c r="BC49" i="35"/>
  <c r="BA49" i="35"/>
  <c r="AY49" i="35"/>
  <c r="AW49" i="35"/>
  <c r="AU49" i="35"/>
  <c r="AS49" i="35"/>
  <c r="AQ49" i="35"/>
  <c r="AO49" i="35"/>
  <c r="AM49" i="35"/>
  <c r="AK49" i="35"/>
  <c r="AI49" i="35"/>
  <c r="AG49" i="35"/>
  <c r="AE49" i="35"/>
  <c r="AC49" i="35"/>
  <c r="AA49" i="35"/>
  <c r="Y49" i="35"/>
  <c r="BD45" i="35"/>
  <c r="BB45" i="35"/>
  <c r="AZ45" i="35"/>
  <c r="AX45" i="35"/>
  <c r="AV45" i="35"/>
  <c r="AT45" i="35"/>
  <c r="AR45" i="35"/>
  <c r="AP45" i="35"/>
  <c r="AN45" i="35"/>
  <c r="AL45" i="35"/>
  <c r="AJ45" i="35"/>
  <c r="AH45" i="35"/>
  <c r="AF45" i="35"/>
  <c r="AD45" i="35"/>
  <c r="AB45" i="35"/>
  <c r="Z45" i="35"/>
  <c r="X45" i="35"/>
  <c r="V45" i="35"/>
  <c r="BC45" i="35"/>
  <c r="BA45" i="35"/>
  <c r="AY45" i="35"/>
  <c r="AW45" i="35"/>
  <c r="AU45" i="35"/>
  <c r="AS45" i="35"/>
  <c r="AQ45" i="35"/>
  <c r="AO45" i="35"/>
  <c r="AM45" i="35"/>
  <c r="AK45" i="35"/>
  <c r="AI45" i="35"/>
  <c r="AG45" i="35"/>
  <c r="AE45" i="35"/>
  <c r="AC45" i="35"/>
  <c r="AA45" i="35"/>
  <c r="Y45" i="35"/>
  <c r="W45" i="35"/>
  <c r="U45" i="35"/>
  <c r="BC37" i="35"/>
  <c r="BA37" i="35"/>
  <c r="AY37" i="35"/>
  <c r="AW37" i="35"/>
  <c r="AU37" i="35"/>
  <c r="AS37" i="35"/>
  <c r="AQ37" i="35"/>
  <c r="AO37" i="35"/>
  <c r="AM37" i="35"/>
  <c r="AK37" i="35"/>
  <c r="AI37" i="35"/>
  <c r="AG37" i="35"/>
  <c r="AE37" i="35"/>
  <c r="AC37" i="35"/>
  <c r="AA37" i="35"/>
  <c r="Y37" i="35"/>
  <c r="W37" i="35"/>
  <c r="U37" i="35"/>
  <c r="S37" i="35"/>
  <c r="Q37" i="35"/>
  <c r="O37" i="35"/>
  <c r="M37" i="35"/>
  <c r="BD37" i="35"/>
  <c r="BB37" i="35"/>
  <c r="AZ37" i="35"/>
  <c r="AX37" i="35"/>
  <c r="AV37" i="35"/>
  <c r="AT37" i="35"/>
  <c r="AR37" i="35"/>
  <c r="AP37" i="35"/>
  <c r="AN37" i="35"/>
  <c r="AL37" i="35"/>
  <c r="AJ37" i="35"/>
  <c r="AH37" i="35"/>
  <c r="AF37" i="35"/>
  <c r="AD37" i="35"/>
  <c r="AB37" i="35"/>
  <c r="Z37" i="35"/>
  <c r="X37" i="35"/>
  <c r="V37" i="35"/>
  <c r="T37" i="35"/>
  <c r="R37" i="35"/>
  <c r="P37" i="35"/>
  <c r="N37" i="35"/>
  <c r="AT29" i="35"/>
  <c r="AN29" i="35"/>
  <c r="AJ29" i="35"/>
  <c r="AF29" i="35"/>
  <c r="AB29" i="35"/>
  <c r="X29" i="35"/>
  <c r="T29" i="35"/>
  <c r="L29" i="35"/>
  <c r="BC58" i="35"/>
  <c r="BA58" i="35"/>
  <c r="AY58" i="35"/>
  <c r="AW58" i="35"/>
  <c r="AU58" i="35"/>
  <c r="AS58" i="35"/>
  <c r="AQ58" i="35"/>
  <c r="AO58" i="35"/>
  <c r="AM58" i="35"/>
  <c r="AK58" i="35"/>
  <c r="AI58" i="35"/>
  <c r="BD58" i="35"/>
  <c r="BB58" i="35"/>
  <c r="AZ58" i="35"/>
  <c r="AX58" i="35"/>
  <c r="AV58" i="35"/>
  <c r="AT58" i="35"/>
  <c r="AR58" i="35"/>
  <c r="AP58" i="35"/>
  <c r="AN58" i="35"/>
  <c r="AL58" i="35"/>
  <c r="AJ58" i="35"/>
  <c r="AH58" i="35"/>
  <c r="BD56" i="35"/>
  <c r="BB56" i="35"/>
  <c r="AZ56" i="35"/>
  <c r="AX56" i="35"/>
  <c r="AV56" i="35"/>
  <c r="AT56" i="35"/>
  <c r="AR56" i="35"/>
  <c r="AP56" i="35"/>
  <c r="AN56" i="35"/>
  <c r="AL56" i="35"/>
  <c r="AJ56" i="35"/>
  <c r="AH56" i="35"/>
  <c r="AF56" i="35"/>
  <c r="BC56" i="35"/>
  <c r="BA56" i="35"/>
  <c r="AY56" i="35"/>
  <c r="AW56" i="35"/>
  <c r="AU56" i="35"/>
  <c r="AS56" i="35"/>
  <c r="AQ56" i="35"/>
  <c r="AO56" i="35"/>
  <c r="AM56" i="35"/>
  <c r="AK56" i="35"/>
  <c r="AI56" i="35"/>
  <c r="AG56" i="35"/>
  <c r="BC54" i="35"/>
  <c r="BA54" i="35"/>
  <c r="AY54" i="35"/>
  <c r="AW54" i="35"/>
  <c r="AU54" i="35"/>
  <c r="AS54" i="35"/>
  <c r="AQ54" i="35"/>
  <c r="AO54" i="35"/>
  <c r="AM54" i="35"/>
  <c r="AK54" i="35"/>
  <c r="AI54" i="35"/>
  <c r="AG54" i="35"/>
  <c r="AE54" i="35"/>
  <c r="BD54" i="35"/>
  <c r="BB54" i="35"/>
  <c r="AZ54" i="35"/>
  <c r="AX54" i="35"/>
  <c r="AV54" i="35"/>
  <c r="AT54" i="35"/>
  <c r="AR54" i="35"/>
  <c r="AP54" i="35"/>
  <c r="AN54" i="35"/>
  <c r="AL54" i="35"/>
  <c r="AJ54" i="35"/>
  <c r="AH54" i="35"/>
  <c r="AF54" i="35"/>
  <c r="AD54" i="35"/>
  <c r="BD52" i="35"/>
  <c r="BB52" i="35"/>
  <c r="AZ52" i="35"/>
  <c r="AX52" i="35"/>
  <c r="AV52" i="35"/>
  <c r="AT52" i="35"/>
  <c r="AR52" i="35"/>
  <c r="AP52" i="35"/>
  <c r="AN52" i="35"/>
  <c r="AL52" i="35"/>
  <c r="AJ52" i="35"/>
  <c r="AH52" i="35"/>
  <c r="AF52" i="35"/>
  <c r="AD52" i="35"/>
  <c r="AB52" i="35"/>
  <c r="BC52" i="35"/>
  <c r="BA52" i="35"/>
  <c r="AY52" i="35"/>
  <c r="AW52" i="35"/>
  <c r="AU52" i="35"/>
  <c r="AS52" i="35"/>
  <c r="AQ52" i="35"/>
  <c r="AO52" i="35"/>
  <c r="AM52" i="35"/>
  <c r="AK52" i="35"/>
  <c r="AI52" i="35"/>
  <c r="AG52" i="35"/>
  <c r="AE52" i="35"/>
  <c r="AC52" i="35"/>
  <c r="BC50" i="35"/>
  <c r="BA50" i="35"/>
  <c r="AY50" i="35"/>
  <c r="AW50" i="35"/>
  <c r="AU50" i="35"/>
  <c r="AS50" i="35"/>
  <c r="AQ50" i="35"/>
  <c r="AO50" i="35"/>
  <c r="AM50" i="35"/>
  <c r="AK50" i="35"/>
  <c r="AI50" i="35"/>
  <c r="AG50" i="35"/>
  <c r="AE50" i="35"/>
  <c r="AC50" i="35"/>
  <c r="AA50" i="35"/>
  <c r="BD50" i="35"/>
  <c r="BB50" i="35"/>
  <c r="AZ50" i="35"/>
  <c r="AX50" i="35"/>
  <c r="AV50" i="35"/>
  <c r="AT50" i="35"/>
  <c r="AR50" i="35"/>
  <c r="AP50" i="35"/>
  <c r="AN50" i="35"/>
  <c r="AL50" i="35"/>
  <c r="AJ50" i="35"/>
  <c r="AH50" i="35"/>
  <c r="AF50" i="35"/>
  <c r="AD50" i="35"/>
  <c r="AB50" i="35"/>
  <c r="Z50" i="35"/>
  <c r="BD48" i="35"/>
  <c r="BB48" i="35"/>
  <c r="AZ48" i="35"/>
  <c r="AX48" i="35"/>
  <c r="AV48" i="35"/>
  <c r="AT48" i="35"/>
  <c r="AR48" i="35"/>
  <c r="AP48" i="35"/>
  <c r="AN48" i="35"/>
  <c r="AL48" i="35"/>
  <c r="AJ48" i="35"/>
  <c r="AH48" i="35"/>
  <c r="AF48" i="35"/>
  <c r="AD48" i="35"/>
  <c r="AB48" i="35"/>
  <c r="Z48" i="35"/>
  <c r="X48" i="35"/>
  <c r="BC48" i="35"/>
  <c r="BA48" i="35"/>
  <c r="AY48" i="35"/>
  <c r="AW48" i="35"/>
  <c r="AU48" i="35"/>
  <c r="AS48" i="35"/>
  <c r="AQ48" i="35"/>
  <c r="AO48" i="35"/>
  <c r="AM48" i="35"/>
  <c r="AK48" i="35"/>
  <c r="AI48" i="35"/>
  <c r="AG48" i="35"/>
  <c r="AE48" i="35"/>
  <c r="AC48" i="35"/>
  <c r="AA48" i="35"/>
  <c r="Y48" i="35"/>
  <c r="BC46" i="35"/>
  <c r="BA46" i="35"/>
  <c r="AY46" i="35"/>
  <c r="AW46" i="35"/>
  <c r="AU46" i="35"/>
  <c r="AS46" i="35"/>
  <c r="AQ46" i="35"/>
  <c r="AO46" i="35"/>
  <c r="AM46" i="35"/>
  <c r="AK46" i="35"/>
  <c r="AI46" i="35"/>
  <c r="AG46" i="35"/>
  <c r="AE46" i="35"/>
  <c r="AC46" i="35"/>
  <c r="AA46" i="35"/>
  <c r="Y46" i="35"/>
  <c r="W46" i="35"/>
  <c r="BD46" i="35"/>
  <c r="BB46" i="35"/>
  <c r="AZ46" i="35"/>
  <c r="AX46" i="35"/>
  <c r="AV46" i="35"/>
  <c r="AT46" i="35"/>
  <c r="AR46" i="35"/>
  <c r="AP46" i="35"/>
  <c r="AN46" i="35"/>
  <c r="AL46" i="35"/>
  <c r="AJ46" i="35"/>
  <c r="AH46" i="35"/>
  <c r="AF46" i="35"/>
  <c r="AD46" i="35"/>
  <c r="AB46" i="35"/>
  <c r="Z46" i="35"/>
  <c r="X46" i="35"/>
  <c r="V4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C42" i="35"/>
  <c r="BA42" i="35"/>
  <c r="BD42" i="35"/>
  <c r="BB42" i="35"/>
  <c r="AZ42" i="35"/>
  <c r="AX42" i="35"/>
  <c r="AV42" i="35"/>
  <c r="AT42" i="35"/>
  <c r="AR42" i="35"/>
  <c r="AP42" i="35"/>
  <c r="AN42" i="35"/>
  <c r="AL42" i="35"/>
  <c r="AJ42" i="35"/>
  <c r="AH42" i="35"/>
  <c r="AF42" i="35"/>
  <c r="AW42" i="35"/>
  <c r="AS42" i="35"/>
  <c r="AO42" i="35"/>
  <c r="AK42" i="35"/>
  <c r="AG42" i="35"/>
  <c r="AD42" i="35"/>
  <c r="AB42" i="35"/>
  <c r="Z42" i="35"/>
  <c r="X42" i="35"/>
  <c r="V42" i="35"/>
  <c r="T42" i="35"/>
  <c r="R42" i="35"/>
  <c r="AY42" i="35"/>
  <c r="AU42" i="35"/>
  <c r="AQ42" i="35"/>
  <c r="AM42" i="35"/>
  <c r="AI42" i="35"/>
  <c r="AE42" i="35"/>
  <c r="AC42" i="35"/>
  <c r="AA42" i="35"/>
  <c r="Y42" i="35"/>
  <c r="W42" i="35"/>
  <c r="U42" i="35"/>
  <c r="S42" i="35"/>
  <c r="BC40" i="35"/>
  <c r="BA40" i="35"/>
  <c r="AY40" i="35"/>
  <c r="AW40" i="35"/>
  <c r="AU40" i="35"/>
  <c r="AS40" i="35"/>
  <c r="AQ40" i="35"/>
  <c r="AO40" i="35"/>
  <c r="AM40" i="35"/>
  <c r="AK40" i="35"/>
  <c r="AI40" i="35"/>
  <c r="AG40" i="35"/>
  <c r="AE40" i="35"/>
  <c r="AC40" i="35"/>
  <c r="AA40" i="35"/>
  <c r="Y40" i="35"/>
  <c r="W40" i="35"/>
  <c r="U40" i="35"/>
  <c r="S40" i="35"/>
  <c r="Q40" i="35"/>
  <c r="BD40" i="35"/>
  <c r="BB40" i="35"/>
  <c r="AZ40" i="35"/>
  <c r="AX40" i="35"/>
  <c r="AV40" i="35"/>
  <c r="AT40" i="35"/>
  <c r="AR40" i="35"/>
  <c r="AP40" i="35"/>
  <c r="AN40" i="35"/>
  <c r="AL40" i="35"/>
  <c r="AJ40" i="35"/>
  <c r="AH40" i="35"/>
  <c r="AF40" i="35"/>
  <c r="AD40" i="35"/>
  <c r="AB40" i="35"/>
  <c r="Z40" i="35"/>
  <c r="X40" i="35"/>
  <c r="V40" i="35"/>
  <c r="T40" i="35"/>
  <c r="R40" i="35"/>
  <c r="P40" i="35"/>
  <c r="BD38" i="35"/>
  <c r="BB38" i="35"/>
  <c r="AZ38" i="35"/>
  <c r="AX38" i="35"/>
  <c r="AV38" i="35"/>
  <c r="AT38" i="35"/>
  <c r="AR38" i="35"/>
  <c r="AP38" i="35"/>
  <c r="AN38" i="35"/>
  <c r="AL38" i="35"/>
  <c r="AJ38" i="35"/>
  <c r="AH38" i="35"/>
  <c r="AF38" i="35"/>
  <c r="AD38" i="35"/>
  <c r="AB38" i="35"/>
  <c r="Z38" i="35"/>
  <c r="X38" i="35"/>
  <c r="V38" i="35"/>
  <c r="T38" i="35"/>
  <c r="R38" i="35"/>
  <c r="P38" i="35"/>
  <c r="N38" i="35"/>
  <c r="BC38" i="35"/>
  <c r="BA38" i="35"/>
  <c r="AY38" i="35"/>
  <c r="AW38" i="35"/>
  <c r="AU38" i="35"/>
  <c r="AS38" i="35"/>
  <c r="AQ38" i="35"/>
  <c r="AO38" i="35"/>
  <c r="AM38" i="35"/>
  <c r="AK38" i="35"/>
  <c r="AI38" i="35"/>
  <c r="AG38" i="35"/>
  <c r="AE38" i="35"/>
  <c r="AC38" i="35"/>
  <c r="AA38" i="35"/>
  <c r="Y38" i="35"/>
  <c r="W38" i="35"/>
  <c r="U38" i="35"/>
  <c r="S38" i="35"/>
  <c r="Q38" i="35"/>
  <c r="O38" i="35"/>
  <c r="BC36" i="35"/>
  <c r="BA36" i="35"/>
  <c r="AY36" i="35"/>
  <c r="AW36" i="35"/>
  <c r="AU36" i="35"/>
  <c r="AS36" i="35"/>
  <c r="AQ36" i="35"/>
  <c r="AO36" i="35"/>
  <c r="AM36" i="35"/>
  <c r="AK36" i="35"/>
  <c r="AI36" i="35"/>
  <c r="AG36" i="35"/>
  <c r="AE36" i="35"/>
  <c r="AC36" i="35"/>
  <c r="AA36" i="35"/>
  <c r="Y36" i="35"/>
  <c r="W36" i="35"/>
  <c r="U36" i="35"/>
  <c r="S36" i="35"/>
  <c r="Q36" i="35"/>
  <c r="O36" i="35"/>
  <c r="M36" i="35"/>
  <c r="BD36" i="35"/>
  <c r="BB36" i="35"/>
  <c r="AZ36" i="35"/>
  <c r="AX36" i="35"/>
  <c r="AV36" i="35"/>
  <c r="AT36" i="35"/>
  <c r="AR36" i="35"/>
  <c r="AP36" i="35"/>
  <c r="AN36" i="35"/>
  <c r="AL36" i="35"/>
  <c r="AJ36" i="35"/>
  <c r="AH36" i="35"/>
  <c r="AF36" i="35"/>
  <c r="AD36" i="35"/>
  <c r="AB36" i="35"/>
  <c r="Z36" i="35"/>
  <c r="X36" i="35"/>
  <c r="V36" i="35"/>
  <c r="T36" i="35"/>
  <c r="R36" i="35"/>
  <c r="P36" i="35"/>
  <c r="N36" i="35"/>
  <c r="L36" i="35"/>
  <c r="BA34" i="35"/>
  <c r="AY34" i="35"/>
  <c r="AW34" i="35"/>
  <c r="AU34" i="35"/>
  <c r="AS34" i="35"/>
  <c r="AQ34" i="35"/>
  <c r="AO34" i="35"/>
  <c r="AM34" i="35"/>
  <c r="AK34" i="35"/>
  <c r="AI34" i="35"/>
  <c r="AG34" i="35"/>
  <c r="AE34" i="35"/>
  <c r="AC34" i="35"/>
  <c r="AA34" i="35"/>
  <c r="Y34" i="35"/>
  <c r="W34" i="35"/>
  <c r="U34" i="35"/>
  <c r="S34" i="35"/>
  <c r="Q34" i="35"/>
  <c r="O34" i="35"/>
  <c r="M34" i="35"/>
  <c r="K34" i="35"/>
  <c r="BB34" i="35"/>
  <c r="AZ34" i="35"/>
  <c r="AX34" i="35"/>
  <c r="AV34" i="35"/>
  <c r="AT34" i="35"/>
  <c r="AR34" i="35"/>
  <c r="AP34" i="35"/>
  <c r="AN34" i="35"/>
  <c r="AL34" i="35"/>
  <c r="AJ34" i="35"/>
  <c r="AH34" i="35"/>
  <c r="AF34" i="35"/>
  <c r="AD34" i="35"/>
  <c r="AB34" i="35"/>
  <c r="Z34" i="35"/>
  <c r="X34" i="35"/>
  <c r="V34" i="35"/>
  <c r="T34" i="35"/>
  <c r="R34" i="35"/>
  <c r="P34" i="35"/>
  <c r="N34" i="35"/>
  <c r="L34" i="35"/>
  <c r="J34" i="35"/>
  <c r="AY32" i="35"/>
  <c r="AW32" i="35"/>
  <c r="AU32" i="35"/>
  <c r="AS32" i="35"/>
  <c r="AQ32" i="35"/>
  <c r="AO32" i="35"/>
  <c r="AM32" i="35"/>
  <c r="AK32" i="35"/>
  <c r="AI32" i="35"/>
  <c r="AG32" i="35"/>
  <c r="AE32" i="35"/>
  <c r="AC32" i="35"/>
  <c r="AA32" i="35"/>
  <c r="Y32" i="35"/>
  <c r="W32" i="35"/>
  <c r="U32" i="35"/>
  <c r="S32" i="35"/>
  <c r="Q32" i="35"/>
  <c r="O32" i="35"/>
  <c r="M32" i="35"/>
  <c r="K32" i="35"/>
  <c r="I32" i="35"/>
  <c r="AZ32" i="35"/>
  <c r="AX32" i="35"/>
  <c r="AV32" i="35"/>
  <c r="AT32" i="35"/>
  <c r="AR32" i="35"/>
  <c r="AP32" i="35"/>
  <c r="AN32" i="35"/>
  <c r="AL32" i="35"/>
  <c r="AJ32" i="35"/>
  <c r="AH32" i="35"/>
  <c r="AF32" i="35"/>
  <c r="AD32" i="35"/>
  <c r="AB32" i="35"/>
  <c r="Z32" i="35"/>
  <c r="X32" i="35"/>
  <c r="V32" i="35"/>
  <c r="T32" i="35"/>
  <c r="R32" i="35"/>
  <c r="P32" i="35"/>
  <c r="N32" i="35"/>
  <c r="L32" i="35"/>
  <c r="J32" i="35"/>
  <c r="H32" i="35"/>
  <c r="BC59" i="35"/>
  <c r="BA59" i="35"/>
  <c r="AY59" i="35"/>
  <c r="AW59" i="35"/>
  <c r="AU59" i="35"/>
  <c r="AS59" i="35"/>
  <c r="AQ59" i="35"/>
  <c r="AO59" i="35"/>
  <c r="AM59" i="35"/>
  <c r="AK59" i="35"/>
  <c r="AI59" i="35"/>
  <c r="BD59" i="35"/>
  <c r="BB59" i="35"/>
  <c r="AZ59" i="35"/>
  <c r="AX59" i="35"/>
  <c r="AV59" i="35"/>
  <c r="AT59" i="35"/>
  <c r="AR59" i="35"/>
  <c r="AP59" i="35"/>
  <c r="AN59" i="35"/>
  <c r="AL59" i="35"/>
  <c r="AJ59" i="35"/>
  <c r="BC55" i="35"/>
  <c r="BA55" i="35"/>
  <c r="AY55" i="35"/>
  <c r="AW55" i="35"/>
  <c r="AU55" i="35"/>
  <c r="AS55" i="35"/>
  <c r="AQ55" i="35"/>
  <c r="AO55" i="35"/>
  <c r="AM55" i="35"/>
  <c r="AK55" i="35"/>
  <c r="AI55" i="35"/>
  <c r="AG55" i="35"/>
  <c r="AE55" i="35"/>
  <c r="BD55" i="35"/>
  <c r="BB55" i="35"/>
  <c r="AZ55" i="35"/>
  <c r="AX55" i="35"/>
  <c r="AV55" i="35"/>
  <c r="AT55" i="35"/>
  <c r="AR55" i="35"/>
  <c r="AP55" i="35"/>
  <c r="AN55" i="35"/>
  <c r="AL55" i="35"/>
  <c r="AJ55" i="35"/>
  <c r="AH55" i="35"/>
  <c r="AF55" i="35"/>
  <c r="BC51" i="35"/>
  <c r="BA51" i="35"/>
  <c r="AY51" i="35"/>
  <c r="AW51" i="35"/>
  <c r="AU51" i="35"/>
  <c r="AS51" i="35"/>
  <c r="AQ51" i="35"/>
  <c r="AO51" i="35"/>
  <c r="AM51" i="35"/>
  <c r="AK51" i="35"/>
  <c r="AI51" i="35"/>
  <c r="AG51" i="35"/>
  <c r="AE51" i="35"/>
  <c r="AC51" i="35"/>
  <c r="AA51" i="35"/>
  <c r="BD51" i="35"/>
  <c r="BB51" i="35"/>
  <c r="AZ51" i="35"/>
  <c r="AX51" i="35"/>
  <c r="AV51" i="35"/>
  <c r="AT51" i="35"/>
  <c r="AR51" i="35"/>
  <c r="AP51" i="35"/>
  <c r="AN51" i="35"/>
  <c r="AL51" i="35"/>
  <c r="AJ51" i="35"/>
  <c r="AH51" i="35"/>
  <c r="AF51" i="35"/>
  <c r="AD51" i="35"/>
  <c r="AB51" i="35"/>
  <c r="BC47" i="35"/>
  <c r="BA47" i="35"/>
  <c r="AY47" i="35"/>
  <c r="AW47" i="35"/>
  <c r="AU47" i="35"/>
  <c r="AS47" i="35"/>
  <c r="AQ47" i="35"/>
  <c r="AO47" i="35"/>
  <c r="AM47" i="35"/>
  <c r="AK47" i="35"/>
  <c r="AI47" i="35"/>
  <c r="AG47" i="35"/>
  <c r="AE47" i="35"/>
  <c r="AC47" i="35"/>
  <c r="AA47" i="35"/>
  <c r="Y47" i="35"/>
  <c r="W47" i="35"/>
  <c r="BD47" i="35"/>
  <c r="BB47" i="35"/>
  <c r="AZ47" i="35"/>
  <c r="AX47" i="35"/>
  <c r="AV47" i="35"/>
  <c r="AT47" i="35"/>
  <c r="AR47" i="35"/>
  <c r="AP47" i="35"/>
  <c r="AN47" i="35"/>
  <c r="AL47" i="35"/>
  <c r="AJ47" i="35"/>
  <c r="AH47" i="35"/>
  <c r="AF47" i="35"/>
  <c r="AD47" i="35"/>
  <c r="AB47" i="35"/>
  <c r="Z47" i="35"/>
  <c r="X47" i="35"/>
  <c r="BC43" i="35"/>
  <c r="BA43" i="35"/>
  <c r="AY43" i="35"/>
  <c r="AW43" i="35"/>
  <c r="AU43" i="35"/>
  <c r="AS43" i="35"/>
  <c r="AQ43" i="35"/>
  <c r="AO43" i="35"/>
  <c r="AM43" i="35"/>
  <c r="AK43" i="35"/>
  <c r="AI43" i="35"/>
  <c r="AG43" i="35"/>
  <c r="AE43" i="35"/>
  <c r="AC43" i="35"/>
  <c r="AA43" i="35"/>
  <c r="Y43" i="35"/>
  <c r="W43" i="35"/>
  <c r="U43" i="35"/>
  <c r="S43" i="35"/>
  <c r="BD43" i="35"/>
  <c r="BB43" i="35"/>
  <c r="AZ43" i="35"/>
  <c r="AX43" i="35"/>
  <c r="AV43" i="35"/>
  <c r="AT43" i="35"/>
  <c r="AR43" i="35"/>
  <c r="AP43" i="35"/>
  <c r="AN43" i="35"/>
  <c r="AL43" i="35"/>
  <c r="AJ43" i="35"/>
  <c r="AH43" i="35"/>
  <c r="AF43" i="35"/>
  <c r="AD43" i="35"/>
  <c r="AB43" i="35"/>
  <c r="Z43" i="35"/>
  <c r="X43" i="35"/>
  <c r="V43" i="35"/>
  <c r="T43" i="35"/>
  <c r="BC41" i="35"/>
  <c r="BA41" i="35"/>
  <c r="AY41" i="35"/>
  <c r="AW41" i="35"/>
  <c r="AU41" i="35"/>
  <c r="AS41" i="35"/>
  <c r="AQ41" i="35"/>
  <c r="AO41" i="35"/>
  <c r="AM41" i="35"/>
  <c r="AK41" i="35"/>
  <c r="AI41" i="35"/>
  <c r="AG41" i="35"/>
  <c r="AE41" i="35"/>
  <c r="AC41" i="35"/>
  <c r="AA41" i="35"/>
  <c r="Y41" i="35"/>
  <c r="W41" i="35"/>
  <c r="U41" i="35"/>
  <c r="S41" i="35"/>
  <c r="Q41" i="35"/>
  <c r="BD41" i="35"/>
  <c r="BB41" i="35"/>
  <c r="AZ41" i="35"/>
  <c r="AX41" i="35"/>
  <c r="AV41" i="35"/>
  <c r="AT41" i="35"/>
  <c r="AR41" i="35"/>
  <c r="AP41" i="35"/>
  <c r="AN41" i="35"/>
  <c r="AL41" i="35"/>
  <c r="AJ41" i="35"/>
  <c r="AH41" i="35"/>
  <c r="AF41" i="35"/>
  <c r="AD41" i="35"/>
  <c r="AB41" i="35"/>
  <c r="Z41" i="35"/>
  <c r="X41" i="35"/>
  <c r="V41" i="35"/>
  <c r="T41" i="35"/>
  <c r="R41" i="35"/>
  <c r="BD39" i="35"/>
  <c r="BB39" i="35"/>
  <c r="AZ39" i="35"/>
  <c r="AX39" i="35"/>
  <c r="AV39" i="35"/>
  <c r="AT39" i="35"/>
  <c r="AR39" i="35"/>
  <c r="AP39" i="35"/>
  <c r="AN39" i="35"/>
  <c r="AL39" i="35"/>
  <c r="AJ39" i="35"/>
  <c r="AH39" i="35"/>
  <c r="AF39" i="35"/>
  <c r="AD39" i="35"/>
  <c r="AB39" i="35"/>
  <c r="Z39" i="35"/>
  <c r="X39" i="35"/>
  <c r="V39" i="35"/>
  <c r="T39" i="35"/>
  <c r="R39" i="35"/>
  <c r="P39" i="35"/>
  <c r="BC39" i="35"/>
  <c r="BA39" i="35"/>
  <c r="AY39" i="35"/>
  <c r="AW39" i="35"/>
  <c r="AU39" i="35"/>
  <c r="AS39" i="35"/>
  <c r="AQ39" i="35"/>
  <c r="AO39" i="35"/>
  <c r="AM39" i="35"/>
  <c r="AK39" i="35"/>
  <c r="AI39" i="35"/>
  <c r="AG39" i="35"/>
  <c r="AE39" i="35"/>
  <c r="AC39" i="35"/>
  <c r="AA39" i="35"/>
  <c r="Y39" i="35"/>
  <c r="W39" i="35"/>
  <c r="U39" i="35"/>
  <c r="S39" i="35"/>
  <c r="Q39" i="35"/>
  <c r="O39" i="35"/>
  <c r="BC35" i="35"/>
  <c r="BC60" i="35" s="1"/>
  <c r="BA35" i="35"/>
  <c r="AY35" i="35"/>
  <c r="AW35" i="35"/>
  <c r="AU35" i="35"/>
  <c r="AS35" i="35"/>
  <c r="AQ35" i="35"/>
  <c r="AO35" i="35"/>
  <c r="AM35" i="35"/>
  <c r="AK35" i="35"/>
  <c r="AI35" i="35"/>
  <c r="AG35" i="35"/>
  <c r="AE35" i="35"/>
  <c r="AC35" i="35"/>
  <c r="AA35" i="35"/>
  <c r="Y35" i="35"/>
  <c r="W35" i="35"/>
  <c r="U35" i="35"/>
  <c r="S35" i="35"/>
  <c r="Q35" i="35"/>
  <c r="O35" i="35"/>
  <c r="M35" i="35"/>
  <c r="K35" i="35"/>
  <c r="BB35" i="35"/>
  <c r="AZ35" i="35"/>
  <c r="AX35" i="35"/>
  <c r="AV35" i="35"/>
  <c r="AT35" i="35"/>
  <c r="AR35" i="35"/>
  <c r="AP35" i="35"/>
  <c r="AN35" i="35"/>
  <c r="AL35" i="35"/>
  <c r="AJ35" i="35"/>
  <c r="AH35" i="35"/>
  <c r="AF35" i="35"/>
  <c r="AD35" i="35"/>
  <c r="AB35" i="35"/>
  <c r="Z35" i="35"/>
  <c r="X35" i="35"/>
  <c r="V35" i="35"/>
  <c r="T35" i="35"/>
  <c r="R35" i="35"/>
  <c r="P35" i="35"/>
  <c r="N35" i="35"/>
  <c r="L35" i="35"/>
  <c r="BA33" i="35"/>
  <c r="AY33" i="35"/>
  <c r="AW33" i="35"/>
  <c r="AU33" i="35"/>
  <c r="AS33" i="35"/>
  <c r="AQ33" i="35"/>
  <c r="AO33" i="35"/>
  <c r="AM33" i="35"/>
  <c r="AK33" i="35"/>
  <c r="AI33" i="35"/>
  <c r="AG33" i="35"/>
  <c r="AE33" i="35"/>
  <c r="AC33" i="35"/>
  <c r="AA33" i="35"/>
  <c r="Y33" i="35"/>
  <c r="W33" i="35"/>
  <c r="U33" i="35"/>
  <c r="S33" i="35"/>
  <c r="Q33" i="35"/>
  <c r="O33" i="35"/>
  <c r="M33" i="35"/>
  <c r="K33" i="35"/>
  <c r="I33" i="35"/>
  <c r="AZ33" i="35"/>
  <c r="AX33" i="35"/>
  <c r="AV33" i="35"/>
  <c r="AT33" i="35"/>
  <c r="AR33" i="35"/>
  <c r="AP33" i="35"/>
  <c r="AN33" i="35"/>
  <c r="AL33" i="35"/>
  <c r="AJ33" i="35"/>
  <c r="AH33" i="35"/>
  <c r="AF33" i="35"/>
  <c r="AD33" i="35"/>
  <c r="AB33" i="35"/>
  <c r="Z33" i="35"/>
  <c r="X33" i="35"/>
  <c r="V33" i="35"/>
  <c r="T33" i="35"/>
  <c r="R33" i="35"/>
  <c r="P33" i="35"/>
  <c r="N33" i="35"/>
  <c r="L33" i="35"/>
  <c r="J33" i="35"/>
  <c r="D86" i="33"/>
  <c r="I86" i="33"/>
  <c r="C86" i="33"/>
  <c r="E86" i="33"/>
  <c r="F13" i="35" l="1"/>
  <c r="F18" i="35" s="1"/>
  <c r="F13" i="36"/>
  <c r="F18" i="36" s="1"/>
  <c r="E7" i="10"/>
  <c r="E19" i="31" s="1"/>
  <c r="F7" i="10"/>
  <c r="F19" i="31" s="1"/>
  <c r="E13" i="35"/>
  <c r="E18" i="35" s="1"/>
  <c r="E13" i="36"/>
  <c r="E18" i="36" s="1"/>
  <c r="BB60" i="36"/>
  <c r="BA60" i="35"/>
  <c r="AZ60" i="36"/>
  <c r="BD60" i="36"/>
  <c r="BA60" i="36"/>
  <c r="BC60" i="36"/>
  <c r="AZ60" i="35"/>
  <c r="BB60" i="35"/>
  <c r="BD60" i="35"/>
  <c r="C9" i="36" l="1"/>
  <c r="F19" i="36"/>
  <c r="F25" i="36" s="1"/>
  <c r="F19" i="35"/>
  <c r="F25" i="35" s="1"/>
  <c r="F26" i="36"/>
  <c r="F28" i="36" s="1"/>
  <c r="C9" i="35"/>
  <c r="E19" i="36"/>
  <c r="E25" i="36" s="1"/>
  <c r="E26" i="36" s="1"/>
  <c r="E19" i="35"/>
  <c r="E25" i="35" s="1"/>
  <c r="E26" i="35" s="1"/>
  <c r="F26" i="35"/>
  <c r="F28" i="35" s="1"/>
  <c r="E28" i="36" l="1"/>
  <c r="E29" i="36" s="1"/>
  <c r="E28" i="35"/>
  <c r="E29" i="35" s="1"/>
  <c r="F29" i="35"/>
  <c r="AY31" i="35"/>
  <c r="AY60" i="35" s="1"/>
  <c r="AU31" i="35"/>
  <c r="AQ31" i="35"/>
  <c r="AM31" i="35"/>
  <c r="AI31" i="35"/>
  <c r="AE31" i="35"/>
  <c r="AA31" i="35"/>
  <c r="W31" i="35"/>
  <c r="S31" i="35"/>
  <c r="O31" i="35"/>
  <c r="K31" i="35"/>
  <c r="G31" i="35"/>
  <c r="AV31" i="35"/>
  <c r="AR31" i="35"/>
  <c r="AN31" i="35"/>
  <c r="AJ31" i="35"/>
  <c r="AF31" i="35"/>
  <c r="AB31" i="35"/>
  <c r="X31" i="35"/>
  <c r="T31" i="35"/>
  <c r="P31" i="35"/>
  <c r="L31" i="35"/>
  <c r="H31" i="35"/>
  <c r="AW31" i="35"/>
  <c r="AS31" i="35"/>
  <c r="AO31" i="35"/>
  <c r="AK31" i="35"/>
  <c r="AG31" i="35"/>
  <c r="AC31" i="35"/>
  <c r="Y31" i="35"/>
  <c r="U31" i="35"/>
  <c r="Q31" i="35"/>
  <c r="M31" i="35"/>
  <c r="I31" i="35"/>
  <c r="AX31" i="35"/>
  <c r="AT31" i="35"/>
  <c r="AP31" i="35"/>
  <c r="AL31" i="35"/>
  <c r="AH31" i="35"/>
  <c r="Z31" i="35"/>
  <c r="R31" i="35"/>
  <c r="J31" i="35"/>
  <c r="AD31" i="35"/>
  <c r="V31" i="35"/>
  <c r="N31" i="35"/>
  <c r="F29" i="36"/>
  <c r="AY31" i="36"/>
  <c r="AY60" i="36" s="1"/>
  <c r="AU31" i="36"/>
  <c r="AQ31" i="36"/>
  <c r="AM31" i="36"/>
  <c r="AI31" i="36"/>
  <c r="AE31" i="36"/>
  <c r="AA31" i="36"/>
  <c r="W31" i="36"/>
  <c r="S31" i="36"/>
  <c r="O31" i="36"/>
  <c r="K31" i="36"/>
  <c r="G31" i="36"/>
  <c r="AV31" i="36"/>
  <c r="AR31" i="36"/>
  <c r="AN31" i="36"/>
  <c r="AJ31" i="36"/>
  <c r="AF31" i="36"/>
  <c r="AB31" i="36"/>
  <c r="X31" i="36"/>
  <c r="T31" i="36"/>
  <c r="P31" i="36"/>
  <c r="L31" i="36"/>
  <c r="H31" i="36"/>
  <c r="AW31" i="36"/>
  <c r="AS31" i="36"/>
  <c r="AO31" i="36"/>
  <c r="AK31" i="36"/>
  <c r="AG31" i="36"/>
  <c r="AC31" i="36"/>
  <c r="Y31" i="36"/>
  <c r="U31" i="36"/>
  <c r="Q31" i="36"/>
  <c r="M31" i="36"/>
  <c r="I31" i="36"/>
  <c r="AX31" i="36"/>
  <c r="AT31" i="36"/>
  <c r="AP31" i="36"/>
  <c r="AL31" i="36"/>
  <c r="AH31" i="36"/>
  <c r="AD31" i="36"/>
  <c r="Z31" i="36"/>
  <c r="V31" i="36"/>
  <c r="R31" i="36"/>
  <c r="N31" i="36"/>
  <c r="J31" i="36"/>
  <c r="E62" i="35" l="1"/>
  <c r="AU30" i="35"/>
  <c r="AU60" i="35" s="1"/>
  <c r="AQ30" i="35"/>
  <c r="AQ60" i="35" s="1"/>
  <c r="AM30" i="35"/>
  <c r="AM60" i="35" s="1"/>
  <c r="AI30" i="35"/>
  <c r="AI60" i="35" s="1"/>
  <c r="AE30" i="35"/>
  <c r="AE60" i="35" s="1"/>
  <c r="AA30" i="35"/>
  <c r="AA60" i="35" s="1"/>
  <c r="W30" i="35"/>
  <c r="W60" i="35" s="1"/>
  <c r="S30" i="35"/>
  <c r="S60" i="35" s="1"/>
  <c r="O30" i="35"/>
  <c r="O60" i="35" s="1"/>
  <c r="K30" i="35"/>
  <c r="K60" i="35" s="1"/>
  <c r="G30" i="35"/>
  <c r="G60" i="35" s="1"/>
  <c r="AV30" i="35"/>
  <c r="AV60" i="35" s="1"/>
  <c r="AR30" i="35"/>
  <c r="AR60" i="35" s="1"/>
  <c r="AN30" i="35"/>
  <c r="AN60" i="35" s="1"/>
  <c r="AJ30" i="35"/>
  <c r="AJ60" i="35" s="1"/>
  <c r="AF30" i="35"/>
  <c r="AF60" i="35" s="1"/>
  <c r="AB30" i="35"/>
  <c r="AB60" i="35" s="1"/>
  <c r="X30" i="35"/>
  <c r="X60" i="35" s="1"/>
  <c r="T30" i="35"/>
  <c r="T60" i="35" s="1"/>
  <c r="P30" i="35"/>
  <c r="P60" i="35" s="1"/>
  <c r="L30" i="35"/>
  <c r="L60" i="35" s="1"/>
  <c r="H30" i="35"/>
  <c r="H60" i="35" s="1"/>
  <c r="AW30" i="35"/>
  <c r="AW60" i="35" s="1"/>
  <c r="AS30" i="35"/>
  <c r="AS60" i="35" s="1"/>
  <c r="AO30" i="35"/>
  <c r="AO60" i="35" s="1"/>
  <c r="AK30" i="35"/>
  <c r="AK60" i="35" s="1"/>
  <c r="AG30" i="35"/>
  <c r="AG60" i="35" s="1"/>
  <c r="AC30" i="35"/>
  <c r="AC60" i="35" s="1"/>
  <c r="Y30" i="35"/>
  <c r="Y60" i="35" s="1"/>
  <c r="U30" i="35"/>
  <c r="U60" i="35" s="1"/>
  <c r="Q30" i="35"/>
  <c r="Q60" i="35" s="1"/>
  <c r="M30" i="35"/>
  <c r="M60" i="35" s="1"/>
  <c r="I30" i="35"/>
  <c r="I60" i="35" s="1"/>
  <c r="AX30" i="35"/>
  <c r="AX60" i="35" s="1"/>
  <c r="AT30" i="35"/>
  <c r="AT60" i="35" s="1"/>
  <c r="AP30" i="35"/>
  <c r="AP60" i="35" s="1"/>
  <c r="AL30" i="35"/>
  <c r="AL60" i="35" s="1"/>
  <c r="AH30" i="35"/>
  <c r="AH60" i="35" s="1"/>
  <c r="AD30" i="35"/>
  <c r="AD60" i="35" s="1"/>
  <c r="Z30" i="35"/>
  <c r="Z60" i="35" s="1"/>
  <c r="V30" i="35"/>
  <c r="V60" i="35" s="1"/>
  <c r="R30" i="35"/>
  <c r="R60" i="35" s="1"/>
  <c r="N30" i="35"/>
  <c r="N60" i="35" s="1"/>
  <c r="J30" i="35"/>
  <c r="J60" i="35" s="1"/>
  <c r="F30" i="35"/>
  <c r="F60" i="35" s="1"/>
  <c r="E62" i="36"/>
  <c r="AU30" i="36"/>
  <c r="AU60" i="36" s="1"/>
  <c r="AQ30" i="36"/>
  <c r="AQ60" i="36" s="1"/>
  <c r="AM30" i="36"/>
  <c r="AM60" i="36" s="1"/>
  <c r="AI30" i="36"/>
  <c r="AI60" i="36" s="1"/>
  <c r="AE30" i="36"/>
  <c r="AE60" i="36" s="1"/>
  <c r="AA30" i="36"/>
  <c r="AA60" i="36" s="1"/>
  <c r="W30" i="36"/>
  <c r="W60" i="36" s="1"/>
  <c r="S30" i="36"/>
  <c r="S60" i="36" s="1"/>
  <c r="O30" i="36"/>
  <c r="O60" i="36" s="1"/>
  <c r="K30" i="36"/>
  <c r="K60" i="36" s="1"/>
  <c r="G30" i="36"/>
  <c r="G60" i="36" s="1"/>
  <c r="AV30" i="36"/>
  <c r="AV60" i="36" s="1"/>
  <c r="AR30" i="36"/>
  <c r="AR60" i="36" s="1"/>
  <c r="AN30" i="36"/>
  <c r="AN60" i="36" s="1"/>
  <c r="AJ30" i="36"/>
  <c r="AJ60" i="36" s="1"/>
  <c r="AF30" i="36"/>
  <c r="AF60" i="36" s="1"/>
  <c r="AB30" i="36"/>
  <c r="AB60" i="36" s="1"/>
  <c r="X30" i="36"/>
  <c r="X60" i="36" s="1"/>
  <c r="T30" i="36"/>
  <c r="T60" i="36" s="1"/>
  <c r="P30" i="36"/>
  <c r="P60" i="36" s="1"/>
  <c r="L30" i="36"/>
  <c r="L60" i="36" s="1"/>
  <c r="H30" i="36"/>
  <c r="H60" i="36" s="1"/>
  <c r="AW30" i="36"/>
  <c r="AW60" i="36" s="1"/>
  <c r="AS30" i="36"/>
  <c r="AS60" i="36" s="1"/>
  <c r="AO30" i="36"/>
  <c r="AO60" i="36" s="1"/>
  <c r="AK30" i="36"/>
  <c r="AK60" i="36" s="1"/>
  <c r="AG30" i="36"/>
  <c r="AG60" i="36" s="1"/>
  <c r="AC30" i="36"/>
  <c r="AC60" i="36" s="1"/>
  <c r="Y30" i="36"/>
  <c r="Y60" i="36" s="1"/>
  <c r="U30" i="36"/>
  <c r="U60" i="36" s="1"/>
  <c r="Q30" i="36"/>
  <c r="Q60" i="36" s="1"/>
  <c r="M30" i="36"/>
  <c r="M60" i="36" s="1"/>
  <c r="I30" i="36"/>
  <c r="I60" i="36" s="1"/>
  <c r="AX30" i="36"/>
  <c r="AX60" i="36" s="1"/>
  <c r="AT30" i="36"/>
  <c r="AT60" i="36" s="1"/>
  <c r="AP30" i="36"/>
  <c r="AP60" i="36" s="1"/>
  <c r="AL30" i="36"/>
  <c r="AL60" i="36" s="1"/>
  <c r="AH30" i="36"/>
  <c r="AH60" i="36" s="1"/>
  <c r="AD30" i="36"/>
  <c r="AD60" i="36" s="1"/>
  <c r="Z30" i="36"/>
  <c r="Z60" i="36" s="1"/>
  <c r="V30" i="36"/>
  <c r="V60" i="36" s="1"/>
  <c r="R30" i="36"/>
  <c r="R60" i="36" s="1"/>
  <c r="N30" i="36"/>
  <c r="N60" i="36" s="1"/>
  <c r="J30" i="36"/>
  <c r="J60" i="36" s="1"/>
  <c r="F30" i="36"/>
  <c r="F60" i="36" s="1"/>
  <c r="E63" i="36" l="1"/>
  <c r="E64" i="36" s="1"/>
  <c r="E77" i="36" s="1"/>
  <c r="E80" i="36" s="1"/>
  <c r="E81" i="36" s="1"/>
  <c r="F61" i="36"/>
  <c r="F61" i="35"/>
  <c r="E63" i="35"/>
  <c r="E64" i="35" s="1"/>
  <c r="E77" i="35" s="1"/>
  <c r="E80" i="35" s="1"/>
  <c r="E81" i="35" s="1"/>
  <c r="F62" i="35" l="1"/>
  <c r="G61" i="35" s="1"/>
  <c r="F62" i="36"/>
  <c r="G61" i="36" s="1"/>
  <c r="G63" i="36" l="1"/>
  <c r="G64" i="36" s="1"/>
  <c r="G77" i="36" s="1"/>
  <c r="G80" i="36" s="1"/>
  <c r="G62" i="36"/>
  <c r="H61" i="36" s="1"/>
  <c r="G63" i="35"/>
  <c r="G64" i="35" s="1"/>
  <c r="G77" i="35" s="1"/>
  <c r="G80" i="35" s="1"/>
  <c r="G81" i="35" s="1"/>
  <c r="G62" i="35"/>
  <c r="H61" i="35" s="1"/>
  <c r="F63" i="36"/>
  <c r="F64" i="36" s="1"/>
  <c r="F77" i="36" s="1"/>
  <c r="F80" i="36" s="1"/>
  <c r="F81" i="36" s="1"/>
  <c r="G81" i="36" s="1"/>
  <c r="F63" i="35"/>
  <c r="F64" i="35" s="1"/>
  <c r="F77" i="35" s="1"/>
  <c r="F80" i="35" s="1"/>
  <c r="F81" i="35" s="1"/>
  <c r="H62" i="35" l="1"/>
  <c r="I61" i="35" s="1"/>
  <c r="H62" i="36"/>
  <c r="I61" i="36" s="1"/>
  <c r="I62" i="35" l="1"/>
  <c r="J61" i="35" s="1"/>
  <c r="H63" i="36"/>
  <c r="H64" i="36" s="1"/>
  <c r="H77" i="36" s="1"/>
  <c r="H80" i="36" s="1"/>
  <c r="H81" i="36" s="1"/>
  <c r="H63" i="35"/>
  <c r="H64" i="35" s="1"/>
  <c r="H77" i="35" s="1"/>
  <c r="H80" i="35" s="1"/>
  <c r="H81" i="35" s="1"/>
  <c r="I62" i="36"/>
  <c r="J61" i="36" s="1"/>
  <c r="I63" i="36" l="1"/>
  <c r="I64" i="36" s="1"/>
  <c r="I77" i="36" s="1"/>
  <c r="I80" i="36" s="1"/>
  <c r="I81" i="36" s="1"/>
  <c r="I63" i="35"/>
  <c r="I64" i="35" s="1"/>
  <c r="I77" i="35" s="1"/>
  <c r="I80" i="35" s="1"/>
  <c r="I81" i="35" s="1"/>
  <c r="J62" i="36"/>
  <c r="K61" i="36" s="1"/>
  <c r="J62" i="35"/>
  <c r="K61" i="35" s="1"/>
  <c r="J63" i="35" l="1"/>
  <c r="J64" i="35" s="1"/>
  <c r="J77" i="35" s="1"/>
  <c r="J80" i="35" s="1"/>
  <c r="J81" i="35" s="1"/>
  <c r="J63" i="36"/>
  <c r="J64" i="36" s="1"/>
  <c r="J77" i="36" s="1"/>
  <c r="J80" i="36" s="1"/>
  <c r="K62" i="35"/>
  <c r="L61" i="35" s="1"/>
  <c r="K62" i="36"/>
  <c r="L61" i="36" s="1"/>
  <c r="J81" i="36"/>
  <c r="K63" i="36" l="1"/>
  <c r="K64" i="36" s="1"/>
  <c r="K77" i="36" s="1"/>
  <c r="K80" i="36" s="1"/>
  <c r="K81" i="36" s="1"/>
  <c r="K63" i="35"/>
  <c r="K64" i="35" s="1"/>
  <c r="K77" i="35" s="1"/>
  <c r="K80" i="35" s="1"/>
  <c r="K81" i="35" s="1"/>
  <c r="L62" i="36"/>
  <c r="M61" i="36" s="1"/>
  <c r="L62" i="35"/>
  <c r="M61" i="35" s="1"/>
  <c r="L63" i="35" l="1"/>
  <c r="L64" i="35" s="1"/>
  <c r="L77" i="35" s="1"/>
  <c r="L80" i="35" s="1"/>
  <c r="L81" i="35" s="1"/>
  <c r="L63" i="36"/>
  <c r="L64" i="36" s="1"/>
  <c r="L77" i="36" s="1"/>
  <c r="L80" i="36" s="1"/>
  <c r="L81" i="36" s="1"/>
  <c r="M62" i="35"/>
  <c r="N61" i="35" s="1"/>
  <c r="M63" i="35"/>
  <c r="M64" i="35" s="1"/>
  <c r="M77" i="35" s="1"/>
  <c r="M80" i="35" s="1"/>
  <c r="M81" i="35" s="1"/>
  <c r="M62" i="36"/>
  <c r="N61" i="36" s="1"/>
  <c r="M63" i="36"/>
  <c r="M64" i="36" s="1"/>
  <c r="M77" i="36" s="1"/>
  <c r="M80" i="36" s="1"/>
  <c r="M81" i="36" s="1"/>
  <c r="N62" i="36" l="1"/>
  <c r="O61" i="36" s="1"/>
  <c r="N62" i="35"/>
  <c r="O61" i="35" s="1"/>
  <c r="C29" i="29"/>
  <c r="C28" i="29"/>
  <c r="O62" i="35" l="1"/>
  <c r="P61" i="35" s="1"/>
  <c r="O62" i="36"/>
  <c r="P61" i="36" s="1"/>
  <c r="N63" i="35"/>
  <c r="N64" i="35" s="1"/>
  <c r="N77" i="35" s="1"/>
  <c r="N80" i="35" s="1"/>
  <c r="N81" i="35" s="1"/>
  <c r="N63" i="36"/>
  <c r="N64" i="36" s="1"/>
  <c r="N77" i="36" s="1"/>
  <c r="N80" i="36" s="1"/>
  <c r="N81" i="36"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P62" i="36" l="1"/>
  <c r="Q61" i="36" s="1"/>
  <c r="P62" i="35"/>
  <c r="Q61" i="35" s="1"/>
  <c r="O63" i="36"/>
  <c r="O64" i="36" s="1"/>
  <c r="O77" i="36" s="1"/>
  <c r="O80" i="36" s="1"/>
  <c r="O81" i="36" s="1"/>
  <c r="O63" i="35"/>
  <c r="O64" i="35" s="1"/>
  <c r="O77" i="35" s="1"/>
  <c r="O80" i="35" s="1"/>
  <c r="O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Q62" i="35" l="1"/>
  <c r="R61" i="35" s="1"/>
  <c r="Q62" i="36"/>
  <c r="R61" i="36" s="1"/>
  <c r="F26" i="31"/>
  <c r="P63" i="35"/>
  <c r="P64" i="35" s="1"/>
  <c r="P77" i="35" s="1"/>
  <c r="P80" i="35" s="1"/>
  <c r="P81" i="35" s="1"/>
  <c r="P63" i="36"/>
  <c r="P64" i="36" s="1"/>
  <c r="P77" i="36" s="1"/>
  <c r="P80" i="36" s="1"/>
  <c r="P81" i="36" s="1"/>
  <c r="G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Q63" i="36" l="1"/>
  <c r="Q64" i="36" s="1"/>
  <c r="Q77" i="36" s="1"/>
  <c r="Q80" i="36" s="1"/>
  <c r="Q81" i="36" s="1"/>
  <c r="Q63" i="35"/>
  <c r="Q64" i="35" s="1"/>
  <c r="Q77" i="35" s="1"/>
  <c r="Q80" i="35" s="1"/>
  <c r="Q81" i="35" s="1"/>
  <c r="R62" i="36"/>
  <c r="S61" i="36" s="1"/>
  <c r="R63" i="36"/>
  <c r="R64" i="36" s="1"/>
  <c r="R77" i="36" s="1"/>
  <c r="R80" i="36" s="1"/>
  <c r="R81" i="36" s="1"/>
  <c r="R62" i="35"/>
  <c r="S61" i="35" s="1"/>
  <c r="R63" i="35"/>
  <c r="R64" i="35" s="1"/>
  <c r="R77" i="35" s="1"/>
  <c r="R80" i="35" s="1"/>
  <c r="R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S62" i="35" l="1"/>
  <c r="T61" i="35" s="1"/>
  <c r="S63" i="35"/>
  <c r="S64" i="35" s="1"/>
  <c r="S77" i="35" s="1"/>
  <c r="S80" i="35" s="1"/>
  <c r="S81" i="35" s="1"/>
  <c r="S62" i="36"/>
  <c r="T61" i="36" s="1"/>
  <c r="S63" i="36"/>
  <c r="S64" i="36" s="1"/>
  <c r="S77" i="36" s="1"/>
  <c r="S80" i="36" s="1"/>
  <c r="S81" i="36"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T62" i="36" l="1"/>
  <c r="U61" i="36" s="1"/>
  <c r="T63" i="36"/>
  <c r="T64" i="36" s="1"/>
  <c r="T77" i="36" s="1"/>
  <c r="T80" i="36" s="1"/>
  <c r="T81" i="36" s="1"/>
  <c r="C4" i="36" s="1"/>
  <c r="G31" i="29" s="1"/>
  <c r="T62" i="35"/>
  <c r="U61" i="35" s="1"/>
  <c r="T63" i="35"/>
  <c r="T64" i="35" s="1"/>
  <c r="T77" i="35" s="1"/>
  <c r="T80" i="35" s="1"/>
  <c r="T81" i="35"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C4" i="35" l="1"/>
  <c r="G30" i="29" s="1"/>
  <c r="U62" i="35"/>
  <c r="V61" i="35" s="1"/>
  <c r="U62" i="36"/>
  <c r="V61" i="36" s="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U63" i="36" l="1"/>
  <c r="U64" i="36" s="1"/>
  <c r="U77" i="36" s="1"/>
  <c r="U80" i="36" s="1"/>
  <c r="U81" i="36" s="1"/>
  <c r="U63" i="35"/>
  <c r="U64" i="35" s="1"/>
  <c r="U77" i="35" s="1"/>
  <c r="U80" i="35" s="1"/>
  <c r="U81" i="35" s="1"/>
  <c r="V62" i="36"/>
  <c r="W61" i="36" s="1"/>
  <c r="V63" i="36"/>
  <c r="V64" i="36" s="1"/>
  <c r="V77" i="36" s="1"/>
  <c r="V80" i="36" s="1"/>
  <c r="V81" i="36" s="1"/>
  <c r="V62" i="35"/>
  <c r="W61" i="35" s="1"/>
  <c r="V63" i="35"/>
  <c r="V64" i="35" s="1"/>
  <c r="V77" i="35" s="1"/>
  <c r="V80" i="35" s="1"/>
  <c r="V81" i="35" s="1"/>
  <c r="AO76" i="31"/>
  <c r="AS76" i="31"/>
  <c r="AW76" i="3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W62" i="35" l="1"/>
  <c r="X61" i="35" s="1"/>
  <c r="W62" i="36"/>
  <c r="X61" i="36"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X62" i="36" l="1"/>
  <c r="Y61" i="36" s="1"/>
  <c r="X62" i="35"/>
  <c r="Y61" i="35" s="1"/>
  <c r="W63" i="36"/>
  <c r="W64" i="36" s="1"/>
  <c r="W77" i="36" s="1"/>
  <c r="W80" i="36" s="1"/>
  <c r="W81" i="36" s="1"/>
  <c r="W63" i="35"/>
  <c r="W64" i="35" s="1"/>
  <c r="W77" i="35" s="1"/>
  <c r="W80" i="35" s="1"/>
  <c r="W81" i="35" s="1"/>
  <c r="H81" i="31"/>
  <c r="D46" i="20"/>
  <c r="M12" i="20"/>
  <c r="K63" i="31"/>
  <c r="K64" i="31" s="1"/>
  <c r="I87" i="31"/>
  <c r="I66" i="31" s="1"/>
  <c r="I76" i="31" s="1"/>
  <c r="I77" i="31" s="1"/>
  <c r="I80" i="31" s="1"/>
  <c r="I81" i="31" s="1"/>
  <c r="I30" i="10"/>
  <c r="I14" i="10" s="1"/>
  <c r="I24" i="10" s="1"/>
  <c r="L62" i="31"/>
  <c r="M61" i="31" s="1"/>
  <c r="Y62" i="35" l="1"/>
  <c r="Z61" i="35" s="1"/>
  <c r="Y62" i="36"/>
  <c r="Z61" i="36" s="1"/>
  <c r="Y63" i="36"/>
  <c r="Y64" i="36" s="1"/>
  <c r="Y77" i="36" s="1"/>
  <c r="Y80" i="36" s="1"/>
  <c r="X63" i="35"/>
  <c r="X64" i="35" s="1"/>
  <c r="X77" i="35" s="1"/>
  <c r="X80" i="35" s="1"/>
  <c r="X81" i="35" s="1"/>
  <c r="X63" i="36"/>
  <c r="X64" i="36" s="1"/>
  <c r="X77" i="36" s="1"/>
  <c r="X80" i="36" s="1"/>
  <c r="X81" i="36" s="1"/>
  <c r="D47" i="20"/>
  <c r="N12" i="20"/>
  <c r="J30" i="10"/>
  <c r="J14" i="10" s="1"/>
  <c r="J24" i="10" s="1"/>
  <c r="J87" i="31"/>
  <c r="J66" i="31" s="1"/>
  <c r="J76" i="31" s="1"/>
  <c r="J77" i="31" s="1"/>
  <c r="J80" i="31" s="1"/>
  <c r="J81" i="31" s="1"/>
  <c r="L63" i="31"/>
  <c r="L64" i="31" s="1"/>
  <c r="M62" i="31"/>
  <c r="N61" i="31" s="1"/>
  <c r="Y81" i="36" l="1"/>
  <c r="Z62" i="35"/>
  <c r="AA61" i="35" s="1"/>
  <c r="Z63" i="35"/>
  <c r="Z64" i="35" s="1"/>
  <c r="Z77" i="35" s="1"/>
  <c r="Z80" i="35" s="1"/>
  <c r="Z62" i="36"/>
  <c r="AA61" i="36" s="1"/>
  <c r="Y63" i="35"/>
  <c r="Y64" i="35" s="1"/>
  <c r="Y77" i="35" s="1"/>
  <c r="Y80" i="35" s="1"/>
  <c r="Y81" i="35" s="1"/>
  <c r="K87" i="31"/>
  <c r="K66" i="31" s="1"/>
  <c r="K76" i="31" s="1"/>
  <c r="K77" i="31" s="1"/>
  <c r="K80" i="31" s="1"/>
  <c r="K81" i="31" s="1"/>
  <c r="K30" i="10"/>
  <c r="K14" i="10" s="1"/>
  <c r="K24" i="10" s="1"/>
  <c r="D48" i="20"/>
  <c r="O12" i="20"/>
  <c r="M63" i="31"/>
  <c r="M64" i="31" s="1"/>
  <c r="N62" i="31"/>
  <c r="O61" i="31" s="1"/>
  <c r="Z81" i="35" l="1"/>
  <c r="Z63" i="36"/>
  <c r="Z64" i="36" s="1"/>
  <c r="Z77" i="36" s="1"/>
  <c r="Z80" i="36" s="1"/>
  <c r="Z81" i="36" s="1"/>
  <c r="AA62" i="35"/>
  <c r="AB61" i="35" s="1"/>
  <c r="AA63" i="35"/>
  <c r="AA64" i="35" s="1"/>
  <c r="AA77" i="35" s="1"/>
  <c r="AA80" i="35" s="1"/>
  <c r="AA62" i="36"/>
  <c r="AB61" i="36" s="1"/>
  <c r="AA63" i="36"/>
  <c r="AA64" i="36" s="1"/>
  <c r="AA77" i="36" s="1"/>
  <c r="AA80" i="36" s="1"/>
  <c r="D49" i="20"/>
  <c r="P12" i="20"/>
  <c r="L30" i="10"/>
  <c r="L14" i="10" s="1"/>
  <c r="L24" i="10" s="1"/>
  <c r="L87" i="31"/>
  <c r="L66" i="31" s="1"/>
  <c r="L76" i="31" s="1"/>
  <c r="L77" i="31" s="1"/>
  <c r="L80" i="31" s="1"/>
  <c r="L81" i="31" s="1"/>
  <c r="O62" i="31"/>
  <c r="P61" i="31" s="1"/>
  <c r="N63" i="31"/>
  <c r="N64" i="31" s="1"/>
  <c r="AA81" i="36" l="1"/>
  <c r="AB62" i="36"/>
  <c r="AC61" i="36" s="1"/>
  <c r="AB63" i="36"/>
  <c r="AB64" i="36" s="1"/>
  <c r="AB77" i="36" s="1"/>
  <c r="AB80" i="36" s="1"/>
  <c r="AB62" i="35"/>
  <c r="AC61" i="35" s="1"/>
  <c r="AB63" i="35"/>
  <c r="AB64" i="35" s="1"/>
  <c r="AB77" i="35" s="1"/>
  <c r="AB80" i="35" s="1"/>
  <c r="AB81" i="35" s="1"/>
  <c r="C5" i="35" s="1"/>
  <c r="H30" i="29" s="1"/>
  <c r="AA81" i="35"/>
  <c r="D50" i="20"/>
  <c r="Q12" i="20"/>
  <c r="M87" i="31"/>
  <c r="M66" i="31" s="1"/>
  <c r="M76" i="31" s="1"/>
  <c r="M77" i="31" s="1"/>
  <c r="M80" i="31" s="1"/>
  <c r="M81" i="31" s="1"/>
  <c r="M30" i="10"/>
  <c r="M14" i="10" s="1"/>
  <c r="M24" i="10" s="1"/>
  <c r="P62" i="31"/>
  <c r="Q61" i="31" s="1"/>
  <c r="O63" i="31"/>
  <c r="O64" i="31" s="1"/>
  <c r="AC62" i="35" l="1"/>
  <c r="AD61" i="35" s="1"/>
  <c r="AC63" i="36"/>
  <c r="AC64" i="36" s="1"/>
  <c r="AC77" i="36" s="1"/>
  <c r="AC80" i="36" s="1"/>
  <c r="AC62" i="36"/>
  <c r="AD61" i="36" s="1"/>
  <c r="AB81" i="36"/>
  <c r="C5" i="36" s="1"/>
  <c r="H31" i="29" s="1"/>
  <c r="R12" i="20"/>
  <c r="D51" i="20"/>
  <c r="N30" i="10"/>
  <c r="N14" i="10" s="1"/>
  <c r="N24" i="10" s="1"/>
  <c r="N87" i="31"/>
  <c r="N66" i="31" s="1"/>
  <c r="N76" i="31" s="1"/>
  <c r="N77" i="31" s="1"/>
  <c r="N80" i="31" s="1"/>
  <c r="N81" i="31" s="1"/>
  <c r="Q62" i="31"/>
  <c r="R61" i="31" s="1"/>
  <c r="P63" i="31"/>
  <c r="P64" i="31" s="1"/>
  <c r="AD62" i="36" l="1"/>
  <c r="AE61" i="36" s="1"/>
  <c r="AD63" i="36"/>
  <c r="AD64" i="36" s="1"/>
  <c r="AD77" i="36" s="1"/>
  <c r="AD80" i="36" s="1"/>
  <c r="AC63" i="35"/>
  <c r="AC64" i="35" s="1"/>
  <c r="AC77" i="35" s="1"/>
  <c r="AC80" i="35" s="1"/>
  <c r="AC81" i="35" s="1"/>
  <c r="AC81" i="36"/>
  <c r="AD62" i="35"/>
  <c r="AE61" i="35" s="1"/>
  <c r="O87" i="31"/>
  <c r="O66" i="31" s="1"/>
  <c r="O76" i="31" s="1"/>
  <c r="O77" i="31" s="1"/>
  <c r="O80" i="31" s="1"/>
  <c r="O81" i="31" s="1"/>
  <c r="O30" i="10"/>
  <c r="O14" i="10" s="1"/>
  <c r="O24" i="10" s="1"/>
  <c r="D52" i="20"/>
  <c r="S12" i="20"/>
  <c r="R62" i="31"/>
  <c r="S61" i="31" s="1"/>
  <c r="Q63" i="31"/>
  <c r="Q64" i="31" s="1"/>
  <c r="AD63" i="35" l="1"/>
  <c r="AD64" i="35" s="1"/>
  <c r="AD77" i="35" s="1"/>
  <c r="AD80" i="35" s="1"/>
  <c r="AD81" i="35" s="1"/>
  <c r="AD81" i="36"/>
  <c r="AE62" i="35"/>
  <c r="AF61" i="35" s="1"/>
  <c r="AE63" i="35"/>
  <c r="AE64" i="35" s="1"/>
  <c r="AE77" i="35" s="1"/>
  <c r="AE80" i="35" s="1"/>
  <c r="AE62" i="36"/>
  <c r="AF61" i="36" s="1"/>
  <c r="P30" i="10"/>
  <c r="P14" i="10" s="1"/>
  <c r="P24" i="10" s="1"/>
  <c r="P87" i="31"/>
  <c r="P66" i="31" s="1"/>
  <c r="P76" i="31" s="1"/>
  <c r="P77" i="31" s="1"/>
  <c r="P80" i="31" s="1"/>
  <c r="P81" i="31" s="1"/>
  <c r="D53" i="20"/>
  <c r="T12" i="20"/>
  <c r="S62" i="31"/>
  <c r="T61" i="31" s="1"/>
  <c r="R63" i="31"/>
  <c r="R64" i="31" s="1"/>
  <c r="AF62" i="36" l="1"/>
  <c r="AG61" i="36" s="1"/>
  <c r="AE81" i="36"/>
  <c r="AE63" i="36"/>
  <c r="AE64" i="36" s="1"/>
  <c r="AE77" i="36" s="1"/>
  <c r="AE80" i="36" s="1"/>
  <c r="AF62" i="35"/>
  <c r="AG61" i="35" s="1"/>
  <c r="AE81" i="35"/>
  <c r="Q87" i="31"/>
  <c r="Q66" i="31" s="1"/>
  <c r="Q76" i="31" s="1"/>
  <c r="Q77" i="31" s="1"/>
  <c r="Q80" i="31" s="1"/>
  <c r="Q81" i="31" s="1"/>
  <c r="Q30" i="10"/>
  <c r="Q14" i="10" s="1"/>
  <c r="Q24" i="10" s="1"/>
  <c r="D54" i="20"/>
  <c r="U12" i="20"/>
  <c r="T62" i="31"/>
  <c r="U61" i="31" s="1"/>
  <c r="S63" i="31"/>
  <c r="S64" i="31" s="1"/>
  <c r="AG62" i="35" l="1"/>
  <c r="AH61" i="35" s="1"/>
  <c r="AG62" i="36"/>
  <c r="AH61" i="36" s="1"/>
  <c r="AF63" i="35"/>
  <c r="AF64" i="35" s="1"/>
  <c r="AF77" i="35" s="1"/>
  <c r="AF80" i="35" s="1"/>
  <c r="AF81" i="35" s="1"/>
  <c r="AF63" i="36"/>
  <c r="AF64" i="36" s="1"/>
  <c r="AF77" i="36" s="1"/>
  <c r="AF80" i="36" s="1"/>
  <c r="AF81" i="36" s="1"/>
  <c r="R30" i="10"/>
  <c r="R14" i="10" s="1"/>
  <c r="R24" i="10" s="1"/>
  <c r="R87" i="31"/>
  <c r="R66" i="31" s="1"/>
  <c r="R76" i="31" s="1"/>
  <c r="R77" i="31" s="1"/>
  <c r="R80" i="31" s="1"/>
  <c r="R81" i="31" s="1"/>
  <c r="D55" i="20"/>
  <c r="V12" i="20"/>
  <c r="U62" i="31"/>
  <c r="V61" i="31" s="1"/>
  <c r="T63" i="31"/>
  <c r="T64" i="31" s="1"/>
  <c r="AH62" i="36" l="1"/>
  <c r="AI61" i="36" s="1"/>
  <c r="AH62" i="35"/>
  <c r="AI61" i="35" s="1"/>
  <c r="AG63" i="36"/>
  <c r="AG64" i="36" s="1"/>
  <c r="AG77" i="36" s="1"/>
  <c r="AG80" i="36" s="1"/>
  <c r="AG81" i="36" s="1"/>
  <c r="AG63" i="35"/>
  <c r="AG64" i="35" s="1"/>
  <c r="AG77" i="35" s="1"/>
  <c r="AG80" i="35" s="1"/>
  <c r="AG81" i="35" s="1"/>
  <c r="S87" i="31"/>
  <c r="S66" i="31" s="1"/>
  <c r="S76" i="31" s="1"/>
  <c r="S77" i="31" s="1"/>
  <c r="S80" i="31" s="1"/>
  <c r="S81" i="31" s="1"/>
  <c r="S30" i="10"/>
  <c r="S14" i="10" s="1"/>
  <c r="S24" i="10" s="1"/>
  <c r="D56" i="20"/>
  <c r="W12" i="20"/>
  <c r="V62" i="31"/>
  <c r="W61" i="31" s="1"/>
  <c r="U63" i="31"/>
  <c r="U64" i="31" s="1"/>
  <c r="AI62" i="35" l="1"/>
  <c r="AJ61" i="35" s="1"/>
  <c r="AI63" i="35"/>
  <c r="AI64" i="35" s="1"/>
  <c r="AI77" i="35" s="1"/>
  <c r="AI80" i="35" s="1"/>
  <c r="AI62" i="36"/>
  <c r="AJ61" i="36" s="1"/>
  <c r="AI63" i="36"/>
  <c r="AI64" i="36" s="1"/>
  <c r="AI77" i="36" s="1"/>
  <c r="AI80" i="36" s="1"/>
  <c r="AH63" i="35"/>
  <c r="AH64" i="35" s="1"/>
  <c r="AH77" i="35" s="1"/>
  <c r="AH80" i="35" s="1"/>
  <c r="AH81" i="35" s="1"/>
  <c r="AH63" i="36"/>
  <c r="AH64" i="36" s="1"/>
  <c r="AH77" i="36" s="1"/>
  <c r="AH80" i="36" s="1"/>
  <c r="AH81" i="36" s="1"/>
  <c r="T30" i="10"/>
  <c r="T14" i="10" s="1"/>
  <c r="T24" i="10" s="1"/>
  <c r="T87" i="31"/>
  <c r="T66" i="31" s="1"/>
  <c r="T76" i="31" s="1"/>
  <c r="T77" i="31" s="1"/>
  <c r="T80" i="31" s="1"/>
  <c r="T81" i="31" s="1"/>
  <c r="D57" i="20"/>
  <c r="X12" i="20"/>
  <c r="W62" i="31"/>
  <c r="X61" i="31" s="1"/>
  <c r="V63" i="31"/>
  <c r="V64" i="31" s="1"/>
  <c r="AI81" i="36" l="1"/>
  <c r="AI81" i="35"/>
  <c r="AJ63" i="36"/>
  <c r="AJ64" i="36" s="1"/>
  <c r="AJ77" i="36" s="1"/>
  <c r="AJ80" i="36" s="1"/>
  <c r="AJ62" i="36"/>
  <c r="AK61" i="36" s="1"/>
  <c r="AJ62" i="35"/>
  <c r="AK61" i="35" s="1"/>
  <c r="U87" i="31"/>
  <c r="U66" i="31" s="1"/>
  <c r="U76" i="31" s="1"/>
  <c r="U77" i="31" s="1"/>
  <c r="U80" i="31" s="1"/>
  <c r="U81" i="31" s="1"/>
  <c r="U30" i="10"/>
  <c r="U14" i="10" s="1"/>
  <c r="U24" i="10" s="1"/>
  <c r="D58" i="20"/>
  <c r="Y12" i="20"/>
  <c r="X62" i="31"/>
  <c r="Y61" i="31" s="1"/>
  <c r="W63" i="31"/>
  <c r="W64" i="31" s="1"/>
  <c r="AJ63" i="35" l="1"/>
  <c r="AJ64" i="35" s="1"/>
  <c r="AJ77" i="35" s="1"/>
  <c r="AJ80" i="35" s="1"/>
  <c r="AJ81" i="35" s="1"/>
  <c r="C6" i="35" s="1"/>
  <c r="I30" i="29" s="1"/>
  <c r="AK62" i="36"/>
  <c r="AL61" i="36" s="1"/>
  <c r="AK63" i="36"/>
  <c r="AK64" i="36" s="1"/>
  <c r="AK77" i="36" s="1"/>
  <c r="AK80" i="36" s="1"/>
  <c r="AK81" i="36" s="1"/>
  <c r="AK62" i="35"/>
  <c r="AL61" i="35" s="1"/>
  <c r="AK63" i="35"/>
  <c r="AK64" i="35" s="1"/>
  <c r="AK77" i="35" s="1"/>
  <c r="AK80" i="35" s="1"/>
  <c r="AK81" i="35" s="1"/>
  <c r="AJ81" i="36"/>
  <c r="C6" i="36" s="1"/>
  <c r="I31" i="29" s="1"/>
  <c r="D59" i="20"/>
  <c r="Z12" i="20"/>
  <c r="V30" i="10"/>
  <c r="V14" i="10" s="1"/>
  <c r="V24" i="10" s="1"/>
  <c r="V87" i="31"/>
  <c r="V66" i="31" s="1"/>
  <c r="V76" i="31" s="1"/>
  <c r="V77" i="31" s="1"/>
  <c r="V80" i="31" s="1"/>
  <c r="V81" i="31" s="1"/>
  <c r="Y62" i="31"/>
  <c r="Z61" i="31" s="1"/>
  <c r="X63" i="31"/>
  <c r="X64" i="31" s="1"/>
  <c r="AL62" i="35" l="1"/>
  <c r="AM61" i="35" s="1"/>
  <c r="AL63" i="35"/>
  <c r="AL64" i="35" s="1"/>
  <c r="AL77" i="35" s="1"/>
  <c r="AL80" i="35" s="1"/>
  <c r="AL81" i="35" s="1"/>
  <c r="AL62" i="36"/>
  <c r="AM61" i="36" s="1"/>
  <c r="AL63" i="36"/>
  <c r="AL64" i="36" s="1"/>
  <c r="AL77" i="36" s="1"/>
  <c r="AL80" i="36" s="1"/>
  <c r="AL81" i="36" s="1"/>
  <c r="D60" i="20"/>
  <c r="AA12" i="20"/>
  <c r="W87" i="31"/>
  <c r="W66" i="31" s="1"/>
  <c r="W76" i="31" s="1"/>
  <c r="W77" i="31" s="1"/>
  <c r="W80" i="31" s="1"/>
  <c r="W81" i="31" s="1"/>
  <c r="W30" i="10"/>
  <c r="W14" i="10" s="1"/>
  <c r="W24" i="10" s="1"/>
  <c r="Z62" i="31"/>
  <c r="AA61" i="31" s="1"/>
  <c r="Y63" i="31"/>
  <c r="Y64" i="31" s="1"/>
  <c r="AM62" i="36" l="1"/>
  <c r="AN61" i="36" s="1"/>
  <c r="AM63" i="36"/>
  <c r="AM64" i="36" s="1"/>
  <c r="AM77" i="36" s="1"/>
  <c r="AM80" i="36" s="1"/>
  <c r="AM81" i="36" s="1"/>
  <c r="AM62" i="35"/>
  <c r="AN61" i="35" s="1"/>
  <c r="AM63" i="35"/>
  <c r="AM64" i="35" s="1"/>
  <c r="AM77" i="35" s="1"/>
  <c r="AM80" i="35" s="1"/>
  <c r="AM81" i="35" s="1"/>
  <c r="D61" i="20"/>
  <c r="AB12" i="20"/>
  <c r="X30" i="10"/>
  <c r="X14" i="10" s="1"/>
  <c r="X24" i="10" s="1"/>
  <c r="X87" i="31"/>
  <c r="X66" i="31" s="1"/>
  <c r="X76" i="31" s="1"/>
  <c r="X77" i="31" s="1"/>
  <c r="X80" i="31" s="1"/>
  <c r="X81" i="31" s="1"/>
  <c r="AA62" i="31"/>
  <c r="AB61" i="31" s="1"/>
  <c r="Z63" i="31"/>
  <c r="Z64" i="31" s="1"/>
  <c r="AN62" i="35" l="1"/>
  <c r="AO61" i="35" s="1"/>
  <c r="AN63" i="35"/>
  <c r="AN64" i="35" s="1"/>
  <c r="AN77" i="35" s="1"/>
  <c r="AN80" i="35" s="1"/>
  <c r="AN81" i="35" s="1"/>
  <c r="AN62" i="36"/>
  <c r="AO61" i="36" s="1"/>
  <c r="AN63" i="36"/>
  <c r="AN64" i="36" s="1"/>
  <c r="AN77" i="36" s="1"/>
  <c r="AN80" i="36" s="1"/>
  <c r="AN81" i="36" s="1"/>
  <c r="D62" i="20"/>
  <c r="AC12" i="20"/>
  <c r="Y87" i="31"/>
  <c r="Y66" i="31" s="1"/>
  <c r="Y76" i="31" s="1"/>
  <c r="Y77" i="31" s="1"/>
  <c r="Y80" i="31" s="1"/>
  <c r="Y81" i="31" s="1"/>
  <c r="Y30" i="10"/>
  <c r="Y14" i="10" s="1"/>
  <c r="Y24" i="10" s="1"/>
  <c r="AB62" i="31"/>
  <c r="AC61" i="31" s="1"/>
  <c r="AA63" i="31"/>
  <c r="AA64" i="31" s="1"/>
  <c r="AO62" i="36" l="1"/>
  <c r="AP61" i="36" s="1"/>
  <c r="AO62" i="35"/>
  <c r="AP61" i="35" s="1"/>
  <c r="AO63" i="35"/>
  <c r="AO64" i="35" s="1"/>
  <c r="AO77" i="35" s="1"/>
  <c r="AO80" i="35" s="1"/>
  <c r="AO81" i="35" s="1"/>
  <c r="D63" i="20"/>
  <c r="AD12" i="20"/>
  <c r="Z30" i="10"/>
  <c r="Z14" i="10" s="1"/>
  <c r="Z24" i="10" s="1"/>
  <c r="Z87" i="31"/>
  <c r="Z66" i="31" s="1"/>
  <c r="Z76" i="31" s="1"/>
  <c r="Z77" i="31" s="1"/>
  <c r="Z80" i="31" s="1"/>
  <c r="Z81" i="31" s="1"/>
  <c r="AC62" i="31"/>
  <c r="AD61" i="31" s="1"/>
  <c r="AB63" i="31"/>
  <c r="AB64" i="31" s="1"/>
  <c r="AP62" i="36" l="1"/>
  <c r="AQ61" i="36" s="1"/>
  <c r="AP62" i="35"/>
  <c r="AQ61" i="35" s="1"/>
  <c r="AO63" i="36"/>
  <c r="AO64" i="36" s="1"/>
  <c r="AO77" i="36" s="1"/>
  <c r="AO80" i="36" s="1"/>
  <c r="AO81" i="36" s="1"/>
  <c r="D64" i="20"/>
  <c r="AE12" i="20"/>
  <c r="AA87" i="31"/>
  <c r="AA66" i="31" s="1"/>
  <c r="AA76" i="31" s="1"/>
  <c r="AA77" i="31" s="1"/>
  <c r="AA80" i="31" s="1"/>
  <c r="AA81" i="31" s="1"/>
  <c r="C4" i="31" s="1"/>
  <c r="G29" i="29" s="1"/>
  <c r="AA30" i="10"/>
  <c r="AA14" i="10" s="1"/>
  <c r="AA24" i="10" s="1"/>
  <c r="AC63" i="31"/>
  <c r="AC64" i="31" s="1"/>
  <c r="AD62" i="31"/>
  <c r="AE61" i="31" s="1"/>
  <c r="AQ62" i="35" l="1"/>
  <c r="AR61" i="35" s="1"/>
  <c r="AQ62" i="36"/>
  <c r="AR61" i="36" s="1"/>
  <c r="AP63" i="35"/>
  <c r="AP64" i="35" s="1"/>
  <c r="AP77" i="35" s="1"/>
  <c r="AP80" i="35" s="1"/>
  <c r="AP81" i="35" s="1"/>
  <c r="AP63" i="36"/>
  <c r="AP64" i="36" s="1"/>
  <c r="AP77" i="36" s="1"/>
  <c r="AP80" i="36" s="1"/>
  <c r="AP81" i="36" s="1"/>
  <c r="D65" i="20"/>
  <c r="AF12" i="20"/>
  <c r="AB30" i="10"/>
  <c r="AB14" i="10" s="1"/>
  <c r="AB24" i="10" s="1"/>
  <c r="AB87" i="31"/>
  <c r="AB66" i="31" s="1"/>
  <c r="AB76" i="31" s="1"/>
  <c r="AB77" i="31" s="1"/>
  <c r="AB80" i="31" s="1"/>
  <c r="AB81" i="31" s="1"/>
  <c r="AE62" i="31"/>
  <c r="AF61" i="31" s="1"/>
  <c r="AD63" i="31"/>
  <c r="AD64" i="31" s="1"/>
  <c r="AR62" i="36" l="1"/>
  <c r="AS61" i="36" s="1"/>
  <c r="AR62" i="35"/>
  <c r="AS61" i="35" s="1"/>
  <c r="AQ63" i="36"/>
  <c r="AQ64" i="36" s="1"/>
  <c r="AQ77" i="36" s="1"/>
  <c r="AQ80" i="36" s="1"/>
  <c r="AQ81" i="36" s="1"/>
  <c r="AQ63" i="35"/>
  <c r="AQ64" i="35" s="1"/>
  <c r="AQ77" i="35" s="1"/>
  <c r="AQ80" i="35" s="1"/>
  <c r="AQ81" i="35" s="1"/>
  <c r="D66" i="20"/>
  <c r="AG12" i="20"/>
  <c r="AC87" i="31"/>
  <c r="AC66" i="31" s="1"/>
  <c r="AC76" i="31" s="1"/>
  <c r="AC77" i="31" s="1"/>
  <c r="AC80" i="31" s="1"/>
  <c r="AC81" i="31" s="1"/>
  <c r="AC30" i="10"/>
  <c r="AC14" i="10" s="1"/>
  <c r="AC24" i="10" s="1"/>
  <c r="AF62" i="31"/>
  <c r="AG61" i="31" s="1"/>
  <c r="AE63" i="31"/>
  <c r="AE64" i="31" s="1"/>
  <c r="AR63" i="35" l="1"/>
  <c r="AR64" i="35" s="1"/>
  <c r="AR77" i="35" s="1"/>
  <c r="AR80" i="35" s="1"/>
  <c r="AR81" i="35" s="1"/>
  <c r="AR63" i="36"/>
  <c r="AR64" i="36" s="1"/>
  <c r="AR77" i="36" s="1"/>
  <c r="AR80" i="36" s="1"/>
  <c r="AR81" i="36" s="1"/>
  <c r="AS62" i="35"/>
  <c r="AT61" i="35" s="1"/>
  <c r="AS62" i="36"/>
  <c r="AT61" i="36" s="1"/>
  <c r="D67" i="20"/>
  <c r="AH12" i="20"/>
  <c r="AD30" i="10"/>
  <c r="AD14" i="10" s="1"/>
  <c r="AD24" i="10" s="1"/>
  <c r="AD87" i="31"/>
  <c r="AD66" i="31" s="1"/>
  <c r="AD76" i="31" s="1"/>
  <c r="AD77" i="31" s="1"/>
  <c r="AD80" i="31" s="1"/>
  <c r="AD81" i="31" s="1"/>
  <c r="AG62" i="31"/>
  <c r="AH61" i="31" s="1"/>
  <c r="AF63" i="31"/>
  <c r="AF64" i="31" s="1"/>
  <c r="AS63" i="36" l="1"/>
  <c r="AS64" i="36" s="1"/>
  <c r="AS77" i="36" s="1"/>
  <c r="AS80" i="36" s="1"/>
  <c r="AS81" i="36" s="1"/>
  <c r="AS63" i="35"/>
  <c r="AS64" i="35" s="1"/>
  <c r="AS77" i="35" s="1"/>
  <c r="AS80" i="35" s="1"/>
  <c r="AS81" i="35" s="1"/>
  <c r="AT62" i="36"/>
  <c r="AU61" i="36" s="1"/>
  <c r="AT62" i="35"/>
  <c r="AU61" i="35" s="1"/>
  <c r="D68" i="20"/>
  <c r="AI12" i="20"/>
  <c r="AE87" i="31"/>
  <c r="AE66" i="31" s="1"/>
  <c r="AE76" i="31" s="1"/>
  <c r="AE77" i="31" s="1"/>
  <c r="AE80" i="31" s="1"/>
  <c r="AE81" i="31" s="1"/>
  <c r="AE30" i="10"/>
  <c r="AE14" i="10" s="1"/>
  <c r="AE24" i="10" s="1"/>
  <c r="AH62" i="31"/>
  <c r="AI61" i="31" s="1"/>
  <c r="AG63" i="31"/>
  <c r="AG64" i="31" s="1"/>
  <c r="AT63" i="35" l="1"/>
  <c r="AT64" i="35" s="1"/>
  <c r="AT77" i="35" s="1"/>
  <c r="AT80" i="35" s="1"/>
  <c r="AT81" i="35" s="1"/>
  <c r="AT63" i="36"/>
  <c r="AT64" i="36" s="1"/>
  <c r="AT77" i="36" s="1"/>
  <c r="AT80" i="36" s="1"/>
  <c r="AU62" i="35"/>
  <c r="AV61" i="35" s="1"/>
  <c r="AU62" i="36"/>
  <c r="AV61" i="36" s="1"/>
  <c r="AT81" i="36"/>
  <c r="D69" i="20"/>
  <c r="AJ12" i="20"/>
  <c r="AF30" i="10"/>
  <c r="AF14" i="10" s="1"/>
  <c r="AF24" i="10" s="1"/>
  <c r="AF87" i="31"/>
  <c r="AF66" i="31" s="1"/>
  <c r="AF76" i="31" s="1"/>
  <c r="AF77" i="31" s="1"/>
  <c r="AF80" i="31" s="1"/>
  <c r="AF81" i="31" s="1"/>
  <c r="AI62" i="31"/>
  <c r="AJ61" i="31" s="1"/>
  <c r="AH63" i="31"/>
  <c r="AH64" i="31" s="1"/>
  <c r="AU63" i="36" l="1"/>
  <c r="AU64" i="36" s="1"/>
  <c r="AU77" i="36" s="1"/>
  <c r="AU80" i="36" s="1"/>
  <c r="AU81" i="36" s="1"/>
  <c r="AU63" i="35"/>
  <c r="AU64" i="35" s="1"/>
  <c r="AU77" i="35" s="1"/>
  <c r="AU80" i="35" s="1"/>
  <c r="AU81" i="35" s="1"/>
  <c r="AV62" i="36"/>
  <c r="AW61" i="36" s="1"/>
  <c r="AV62" i="35"/>
  <c r="AW61" i="35" s="1"/>
  <c r="D70" i="20"/>
  <c r="AK12" i="20"/>
  <c r="AG87" i="31"/>
  <c r="AG66" i="31" s="1"/>
  <c r="AG76" i="31" s="1"/>
  <c r="AG77" i="31" s="1"/>
  <c r="AG80" i="31" s="1"/>
  <c r="AG81" i="31" s="1"/>
  <c r="AG30" i="10"/>
  <c r="AG14" i="10" s="1"/>
  <c r="AG24" i="10" s="1"/>
  <c r="AJ62" i="31"/>
  <c r="AK61" i="31" s="1"/>
  <c r="AI63" i="31"/>
  <c r="AI64" i="31" s="1"/>
  <c r="AV63" i="35" l="1"/>
  <c r="AV64" i="35" s="1"/>
  <c r="AV77" i="35" s="1"/>
  <c r="AV80" i="35" s="1"/>
  <c r="AV81" i="35" s="1"/>
  <c r="AV63" i="36"/>
  <c r="AV64" i="36" s="1"/>
  <c r="AV77" i="36" s="1"/>
  <c r="AV80" i="36" s="1"/>
  <c r="AV81" i="36" s="1"/>
  <c r="AW62" i="35"/>
  <c r="AX61" i="35" s="1"/>
  <c r="AW63" i="35"/>
  <c r="AW64" i="35" s="1"/>
  <c r="AW77" i="35" s="1"/>
  <c r="AW80" i="35" s="1"/>
  <c r="AW81" i="35" s="1"/>
  <c r="C7" i="35" s="1"/>
  <c r="J30" i="29" s="1"/>
  <c r="AW62" i="36"/>
  <c r="AX61" i="36" s="1"/>
  <c r="AW63" i="36"/>
  <c r="AW64" i="36" s="1"/>
  <c r="AW77" i="36" s="1"/>
  <c r="AW80" i="36" s="1"/>
  <c r="D71" i="20"/>
  <c r="AL12" i="20"/>
  <c r="AH30" i="10"/>
  <c r="AH14" i="10" s="1"/>
  <c r="AH24" i="10" s="1"/>
  <c r="AH87" i="31"/>
  <c r="AH66" i="31" s="1"/>
  <c r="AH76" i="31" s="1"/>
  <c r="AH77" i="31" s="1"/>
  <c r="AH80" i="31" s="1"/>
  <c r="AH81" i="31" s="1"/>
  <c r="AK62" i="31"/>
  <c r="AL61" i="31" s="1"/>
  <c r="AJ63" i="31"/>
  <c r="AJ64" i="31" s="1"/>
  <c r="AW81" i="36" l="1"/>
  <c r="C7" i="36" s="1"/>
  <c r="J31" i="29" s="1"/>
  <c r="AX62" i="36"/>
  <c r="AY61" i="36" s="1"/>
  <c r="AX63" i="36"/>
  <c r="AX64" i="36" s="1"/>
  <c r="AX77" i="36" s="1"/>
  <c r="AX80" i="36" s="1"/>
  <c r="AX81" i="36" s="1"/>
  <c r="AX62" i="35"/>
  <c r="AY61" i="35" s="1"/>
  <c r="AX63" i="35"/>
  <c r="AX64" i="35" s="1"/>
  <c r="AX77" i="35" s="1"/>
  <c r="AX80" i="35" s="1"/>
  <c r="AX81" i="35" s="1"/>
  <c r="D72" i="20"/>
  <c r="AM12" i="20"/>
  <c r="AI87" i="31"/>
  <c r="AI66" i="31" s="1"/>
  <c r="AI76" i="31" s="1"/>
  <c r="AI77" i="31" s="1"/>
  <c r="AI80" i="31" s="1"/>
  <c r="AI81" i="31" s="1"/>
  <c r="C5" i="31" s="1"/>
  <c r="H29" i="29" s="1"/>
  <c r="AI30" i="10"/>
  <c r="AI14" i="10" s="1"/>
  <c r="AI24" i="10" s="1"/>
  <c r="AK63" i="31"/>
  <c r="AK64" i="31" s="1"/>
  <c r="AL62" i="31"/>
  <c r="AM61" i="31" s="1"/>
  <c r="AY62" i="35" l="1"/>
  <c r="AZ61" i="35" s="1"/>
  <c r="AY62" i="36"/>
  <c r="AZ61" i="36" s="1"/>
  <c r="D73" i="20"/>
  <c r="AN12" i="20"/>
  <c r="AJ30" i="10"/>
  <c r="AJ14" i="10" s="1"/>
  <c r="AJ24" i="10" s="1"/>
  <c r="AJ87" i="31"/>
  <c r="AJ66" i="31" s="1"/>
  <c r="AJ76" i="31" s="1"/>
  <c r="AJ77" i="31" s="1"/>
  <c r="AJ80" i="31" s="1"/>
  <c r="AJ81" i="31" s="1"/>
  <c r="AM62" i="31"/>
  <c r="AN61" i="31" s="1"/>
  <c r="AL63" i="31"/>
  <c r="AL64" i="31" s="1"/>
  <c r="AZ62" i="36" l="1"/>
  <c r="BA61" i="36" s="1"/>
  <c r="AZ63" i="35"/>
  <c r="AZ64" i="35" s="1"/>
  <c r="AZ77" i="35" s="1"/>
  <c r="AZ80" i="35" s="1"/>
  <c r="AZ62" i="35"/>
  <c r="BA61" i="35" s="1"/>
  <c r="AY63" i="36"/>
  <c r="AY64" i="36" s="1"/>
  <c r="AY77" i="36" s="1"/>
  <c r="AY80" i="36" s="1"/>
  <c r="AY81" i="36" s="1"/>
  <c r="AY63" i="35"/>
  <c r="AY64" i="35" s="1"/>
  <c r="AY77" i="35" s="1"/>
  <c r="AY80" i="35" s="1"/>
  <c r="AY81" i="35" s="1"/>
  <c r="D75" i="20"/>
  <c r="AO12" i="20"/>
  <c r="AK87" i="31"/>
  <c r="AK66" i="31" s="1"/>
  <c r="AK76" i="31" s="1"/>
  <c r="AK77" i="31" s="1"/>
  <c r="AK80" i="31" s="1"/>
  <c r="AK81" i="31" s="1"/>
  <c r="AK30" i="10"/>
  <c r="AK14" i="10" s="1"/>
  <c r="AK24" i="10" s="1"/>
  <c r="AN62" i="31"/>
  <c r="AO61" i="31" s="1"/>
  <c r="AM63" i="31"/>
  <c r="AM64" i="31" s="1"/>
  <c r="AM77" i="31" s="1"/>
  <c r="AM80" i="31" s="1"/>
  <c r="BA62" i="36" l="1"/>
  <c r="BB61" i="36" s="1"/>
  <c r="BA63" i="36"/>
  <c r="BA64" i="36" s="1"/>
  <c r="BA77" i="36" s="1"/>
  <c r="BA80" i="36" s="1"/>
  <c r="AZ81" i="35"/>
  <c r="BA62" i="35"/>
  <c r="BB61" i="35" s="1"/>
  <c r="AZ63" i="36"/>
  <c r="AZ64" i="36" s="1"/>
  <c r="AZ77" i="36" s="1"/>
  <c r="AZ80" i="36" s="1"/>
  <c r="AZ81" i="36" s="1"/>
  <c r="BA81" i="36" s="1"/>
  <c r="AL30" i="10"/>
  <c r="AL14" i="10" s="1"/>
  <c r="AL24" i="10" s="1"/>
  <c r="AL87" i="31"/>
  <c r="AL66" i="31" s="1"/>
  <c r="AL76" i="31" s="1"/>
  <c r="AL77" i="31" s="1"/>
  <c r="AL80" i="31" s="1"/>
  <c r="AL81" i="31" s="1"/>
  <c r="AM81" i="31" s="1"/>
  <c r="AO62" i="31"/>
  <c r="AP61" i="31" s="1"/>
  <c r="AN63" i="31"/>
  <c r="AN64" i="31" s="1"/>
  <c r="AN77" i="31" s="1"/>
  <c r="AN80" i="31" s="1"/>
  <c r="BB62" i="35" l="1"/>
  <c r="BC61" i="35" s="1"/>
  <c r="BB63" i="35"/>
  <c r="BB64" i="35" s="1"/>
  <c r="BB77" i="35" s="1"/>
  <c r="BB80" i="35" s="1"/>
  <c r="BB81" i="35" s="1"/>
  <c r="BA63" i="35"/>
  <c r="BA64" i="35" s="1"/>
  <c r="BA77" i="35" s="1"/>
  <c r="BA80" i="35" s="1"/>
  <c r="BA81" i="35" s="1"/>
  <c r="BB62" i="36"/>
  <c r="BC61" i="36" s="1"/>
  <c r="AN81" i="31"/>
  <c r="AP62" i="31"/>
  <c r="AQ61" i="31" s="1"/>
  <c r="AO63" i="31"/>
  <c r="AO64" i="31" s="1"/>
  <c r="AO77" i="31" s="1"/>
  <c r="AO80" i="31" s="1"/>
  <c r="AO81" i="31" s="1"/>
  <c r="BC62" i="36" l="1"/>
  <c r="BD61" i="36" s="1"/>
  <c r="BD62" i="36" s="1"/>
  <c r="BD63" i="36" s="1"/>
  <c r="BD64" i="36" s="1"/>
  <c r="BD77" i="36" s="1"/>
  <c r="BD80" i="36" s="1"/>
  <c r="BC63" i="36"/>
  <c r="BC64" i="36" s="1"/>
  <c r="BC77" i="36" s="1"/>
  <c r="BC80" i="36" s="1"/>
  <c r="BC81" i="36" s="1"/>
  <c r="BD81" i="36" s="1"/>
  <c r="BB63" i="36"/>
  <c r="BB64" i="36" s="1"/>
  <c r="BB77" i="36" s="1"/>
  <c r="BB80" i="36" s="1"/>
  <c r="BB81" i="36" s="1"/>
  <c r="BC62" i="35"/>
  <c r="BD61" i="35" s="1"/>
  <c r="BD62" i="35" s="1"/>
  <c r="BD63" i="35" s="1"/>
  <c r="BD64" i="35" s="1"/>
  <c r="BD77" i="35" s="1"/>
  <c r="BD80" i="35" s="1"/>
  <c r="AQ62" i="31"/>
  <c r="AR61" i="31" s="1"/>
  <c r="AP63" i="31"/>
  <c r="AP64" i="31" s="1"/>
  <c r="AP77" i="31" s="1"/>
  <c r="AP80" i="31" s="1"/>
  <c r="AP81" i="31" s="1"/>
  <c r="BC63" i="35" l="1"/>
  <c r="BC64" i="35" s="1"/>
  <c r="BC77" i="35" s="1"/>
  <c r="BC80" i="35" s="1"/>
  <c r="BC81" i="35" s="1"/>
  <c r="BD81" i="35" s="1"/>
  <c r="AR62" i="3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<sst xmlns="http://schemas.openxmlformats.org/spreadsheetml/2006/main" count="1300" uniqueCount="428">
  <si>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</si>
  <si>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</si>
  <si>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</si>
  <si>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</si>
  <si>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</si>
  <si>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</si>
  <si>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</si>
  <si>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</si>
  <si>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</si>
  <si>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</si>
  <si>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</si>
  <si>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</si>
  <si>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</si>
  <si>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</si>
  <si>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</si>
  <si>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</si>
  <si>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</si>
  <si>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</si>
  <si>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</si>
  <si>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</si>
  <si>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</si>
  <si>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</si>
  <si>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</si>
  <si>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</si>
  <si>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</si>
  <si>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</si>
  <si>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</si>
  <si>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</si>
  <si>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</si>
  <si>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</si>
  <si>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</si>
  <si>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</si>
  <si>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</si>
  <si>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</si>
  <si>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</si>
  <si>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</si>
  <si>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</si>
  <si>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</si>
  <si>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</si>
  <si>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</si>
  <si>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</si>
  <si>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</si>
  <si>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</si>
  <si>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</si>
  <si>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</si>
  <si>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</si>
  <si>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</si>
  <si>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</si>
  <si>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</si>
  <si>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</si>
  <si>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</si>
  <si>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</si>
  <si>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</si>
  <si>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</si>
  <si>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</si>
  <si>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</si>
  <si>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</si>
  <si>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</si>
  <si>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</si>
  <si>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</si>
  <si>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</si>
  <si>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</si>
  <si>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</si>
  <si>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</si>
  <si>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</si>
  <si>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</si>
  <si>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</si>
  <si>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</si>
  <si>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</si>
  <si>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</si>
  <si>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</si>
  <si>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</si>
  <si>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</si>
  <si>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</si>
  <si>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</si>
  <si>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</si>
  <si>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</si>
  <si>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</si>
  <si>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</si>
  <si>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</si>
  <si>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</si>
  <si>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</si>
  <si>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</si>
  <si>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</si>
  <si>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</si>
  <si>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</si>
  <si>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</si>
  <si>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</si>
  <si>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</si>
  <si>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</si>
  <si>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</si>
  <si>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</si>
  <si>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</si>
  <si>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</si>
  <si>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</si>
  <si>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</si>
  <si>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</si>
  <si>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</si>
  <si>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</si>
  <si>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</si>
  <si>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</si>
  <si>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</si>
  <si>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</si>
  <si>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</si>
  <si>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</si>
  <si>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</si>
  <si>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</si>
  <si>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</si>
  <si>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</si>
  <si>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</si>
  <si>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</si>
  <si>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</si>
  <si>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</si>
  <si>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</si>
  <si>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</si>
  <si>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</si>
  <si>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</si>
  <si>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</si>
  <si>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</si>
  <si>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</si>
  <si>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</si>
  <si>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</si>
  <si>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</si>
  <si>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</si>
  <si>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</si>
  <si>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</si>
  <si>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</si>
  <si>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</si>
  <si>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</si>
  <si>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</si>
  <si>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</si>
  <si>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</si>
  <si>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</si>
  <si>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</si>
  <si>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</si>
  <si>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</si>
  <si>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</si>
  <si>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</si>
  <si>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</si>
  <si>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</si>
  <si>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</si>
  <si>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</si>
  <si>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</si>
  <si>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</si>
  <si>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</si>
  <si>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</si>
  <si>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</si>
  <si>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</si>
  <si>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</si>
  <si>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</si>
  <si>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</si>
  <si>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</si>
  <si>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</si>
  <si>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</si>
  <si>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</si>
  <si>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</si>
  <si>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</si>
  <si>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</si>
  <si>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</si>
  <si>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</si>
  <si>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</si>
  <si>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</si>
  <si>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</si>
  <si>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</si>
  <si>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</si>
  <si>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</si>
  <si>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</si>
  <si>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</si>
  <si>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</si>
  <si>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</si>
  <si>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</si>
  <si>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</si>
  <si>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</si>
  <si>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</si>
  <si>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</si>
  <si>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</si>
  <si>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</si>
  <si>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</si>
  <si>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</si>
  <si>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</si>
  <si>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</si>
  <si>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</si>
  <si>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</si>
  <si>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</si>
  <si>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</si>
  <si>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</si>
  <si>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</si>
  <si>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</si>
  <si>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</si>
  <si>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</si>
  <si>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</si>
  <si>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</si>
  <si>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</si>
  <si>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</si>
  <si>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</si>
  <si>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</si>
  <si>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</si>
  <si>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</si>
  <si>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</si>
  <si>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</si>
  <si>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</si>
  <si>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</si>
  <si>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</si>
  <si>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</si>
  <si>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</si>
  <si>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</si>
  <si>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</si>
  <si>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</si>
  <si>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</si>
  <si>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</si>
  <si>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</si>
  <si>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</si>
  <si>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</si>
  <si>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</si>
  <si>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</si>
  <si>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</si>
  <si>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</si>
  <si>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</si>
  <si>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</si>
  <si>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</si>
  <si>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</si>
  <si>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</si>
  <si>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</si>
  <si>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</si>
  <si>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</si>
  <si>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</si>
  <si>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</si>
  <si>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</si>
  <si>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</si>
  <si>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</si>
  <si>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</si>
  <si>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</si>
  <si>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</si>
  <si>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</si>
  <si>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</si>
  <si>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</si>
  <si>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</si>
  <si>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</si>
  <si>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</si>
  <si>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</si>
  <si>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</si>
  <si>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</si>
  <si>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</si>
  <si>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</si>
  <si>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</si>
  <si>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</si>
  <si>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</si>
  <si>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</si>
  <si>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</si>
  <si>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</si>
  <si>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</si>
  <si>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</si>
  <si>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</si>
  <si>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</si>
  <si>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</si>
  <si>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</si>
  <si>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</si>
  <si>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</si>
  <si>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</si>
  <si>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</si>
  <si>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</si>
  <si>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</si>
  <si>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</si>
  <si>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</si>
  <si>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</si>
  <si>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</si>
  <si>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</si>
  <si>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</si>
  <si>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</si>
  <si>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</si>
  <si>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</si>
  <si>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</si>
  <si>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</si>
  <si>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</si>
  <si>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</si>
  <si>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</si>
  <si>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</si>
  <si>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</si>
  <si>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</si>
  <si>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</si>
  <si>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</si>
  <si>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</si>
  <si>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</si>
  <si>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</si>
  <si>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</si>
  <si>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</si>
  <si>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</si>
  <si>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</si>
  <si>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</si>
  <si>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</si>
  <si>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</si>
  <si>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</si>
  <si>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</si>
  <si>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</si>
  <si>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</si>
  <si>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</si>
  <si>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</si>
  <si>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</si>
  <si>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</si>
  <si>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</si>
  <si>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</si>
  <si>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</si>
  <si>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</si>
  <si>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</si>
  <si>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</si>
  <si>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</si>
  <si>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</si>
  <si>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</si>
  <si>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</si>
  <si>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</si>
  <si>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</si>
  <si>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</si>
  <si>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</si>
  <si>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</si>
  <si>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</si>
  <si>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</si>
  <si>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</si>
  <si>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</si>
  <si>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</si>
  <si>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</si>
  <si>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</si>
  <si>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</si>
  <si>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</si>
  <si>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</si>
  <si>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</si>
  <si>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</si>
  <si>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</si>
  <si>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</si>
  <si>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</si>
  <si>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</si>
  <si>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</si>
  <si>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</si>
  <si>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</si>
  <si>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</si>
  <si>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</si>
  <si>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</si>
  <si>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</si>
  <si>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</si>
  <si>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Base Line</t>
  </si>
  <si>
    <t>Replace Heating &amp; Cooling systems that reach the end of their physical life during ED1 with the nearest modern equivalent type</t>
  </si>
  <si>
    <t>Replace Heating &amp; Cooling systems that reach the end of there physical life during ED1 with the nearest modern equivalent type</t>
  </si>
  <si>
    <t>Heating and Cooling Options (Years 1-8)</t>
  </si>
  <si>
    <t xml:space="preserve">EAST MIDLANDS </t>
  </si>
  <si>
    <t>Depot</t>
  </si>
  <si>
    <t>Option 2</t>
  </si>
  <si>
    <t>Like for Like Replacement (£)</t>
  </si>
  <si>
    <t>Upgrade Replacement/s (£)</t>
  </si>
  <si>
    <t>Saving per Annum (kWhr)</t>
  </si>
  <si>
    <t>Saving per Annum (£)</t>
  </si>
  <si>
    <t>Energy Use Now per Annum (kWhr)</t>
  </si>
  <si>
    <t>Energy Use Predicted per Annum (kWhr)</t>
  </si>
  <si>
    <t>Savings (kWhr)</t>
  </si>
  <si>
    <t xml:space="preserve">Tipton </t>
  </si>
  <si>
    <t>Coventry</t>
  </si>
  <si>
    <t xml:space="preserve">Hinckley </t>
  </si>
  <si>
    <t>Huthwaite</t>
  </si>
  <si>
    <t xml:space="preserve">North Leicester </t>
  </si>
  <si>
    <t>Pegasus</t>
  </si>
  <si>
    <t>Milton Keynes</t>
  </si>
  <si>
    <t>Lincoln</t>
  </si>
  <si>
    <t>Nottingham</t>
  </si>
  <si>
    <t>Boston</t>
  </si>
  <si>
    <t>Spilsby</t>
  </si>
  <si>
    <t>Hereford</t>
  </si>
  <si>
    <t>Northampton</t>
  </si>
  <si>
    <t>Derby</t>
  </si>
  <si>
    <t>Grantham</t>
  </si>
  <si>
    <t>Burton On Trent</t>
  </si>
  <si>
    <t>Alfreton</t>
  </si>
  <si>
    <t>Chesterfield</t>
  </si>
  <si>
    <t xml:space="preserve">Kettering </t>
  </si>
  <si>
    <t>DNO TOTAL's</t>
  </si>
  <si>
    <t>WEST MIDLANDS</t>
  </si>
  <si>
    <t>Birmingham, Summer Lane</t>
  </si>
  <si>
    <t xml:space="preserve">Birmingham, Warstock Road </t>
  </si>
  <si>
    <t>Ludlow</t>
  </si>
  <si>
    <t>Worcester</t>
  </si>
  <si>
    <t>Stoke</t>
  </si>
  <si>
    <t>Gloucester</t>
  </si>
  <si>
    <t>Telford</t>
  </si>
  <si>
    <t>Stafford Hednesford</t>
  </si>
  <si>
    <t xml:space="preserve">SOUTH WEST REGION </t>
  </si>
  <si>
    <t>Avonbank</t>
  </si>
  <si>
    <r>
      <t>Bristol Airport</t>
    </r>
    <r>
      <rPr>
        <sz val="11"/>
        <color rgb="FFFF0000"/>
        <rFont val="Calibri"/>
        <family val="2"/>
        <scheme val="minor"/>
      </rPr>
      <t xml:space="preserve">
</t>
    </r>
  </si>
  <si>
    <t>Bodmin</t>
  </si>
  <si>
    <t>Okehampton</t>
  </si>
  <si>
    <t>Plymouth</t>
  </si>
  <si>
    <t>Torr Quarry</t>
  </si>
  <si>
    <t>Crewkerne</t>
  </si>
  <si>
    <t>Taunton</t>
  </si>
  <si>
    <t>Tavistock</t>
  </si>
  <si>
    <t>Weston-super-Mare</t>
  </si>
  <si>
    <t>Midsomer Norton</t>
  </si>
  <si>
    <t>Exeter</t>
  </si>
  <si>
    <t>Torquay</t>
  </si>
  <si>
    <t>Barnstaple</t>
  </si>
  <si>
    <t>Bideford</t>
  </si>
  <si>
    <t>Bude</t>
  </si>
  <si>
    <t>Liskeard</t>
  </si>
  <si>
    <t>SOUTH WALES REGION</t>
  </si>
  <si>
    <t xml:space="preserve">Bridgend </t>
  </si>
  <si>
    <t>Rumney / Lamby</t>
  </si>
  <si>
    <t>Brecon</t>
  </si>
  <si>
    <t>Church Village</t>
  </si>
  <si>
    <t>Ty Coch</t>
  </si>
  <si>
    <t>Clydach Swansea</t>
  </si>
  <si>
    <t xml:space="preserve">Ffynnon Menter </t>
  </si>
  <si>
    <t xml:space="preserve">Llanfihangel Ar-Arth </t>
  </si>
  <si>
    <t>Withybush</t>
  </si>
  <si>
    <t>Llandrindod</t>
  </si>
  <si>
    <t>Merthyr Tydfil</t>
  </si>
  <si>
    <t>ESTATE TOTAL</t>
  </si>
  <si>
    <r>
      <t xml:space="preserve">Workings / assumptions used for costing </t>
    </r>
    <r>
      <rPr>
        <b/>
        <sz val="14"/>
        <color rgb="FF0070C0"/>
        <rFont val="Calibri"/>
        <family val="2"/>
        <scheme val="minor"/>
      </rPr>
      <t>Option 1</t>
    </r>
  </si>
  <si>
    <t>Reduced energy consumption of 2309 MWh after one year and 4617 MWh after the second year and beyond</t>
  </si>
  <si>
    <t>Replace Heating &amp; Cooling systems that reach the end of there physical life during ED1 with low energy systems</t>
  </si>
  <si>
    <t>Sensitivity analysis - Cost of completing programme over two years increase by 10%</t>
  </si>
  <si>
    <t>Sensitivity analysis - Cost of completing programme over two years increase by 5%</t>
  </si>
  <si>
    <t>Same as Option 1, but with a cost increase of 5%</t>
  </si>
  <si>
    <t>Same as Option 1, but with a cost increase of 10%</t>
  </si>
  <si>
    <t>Option 1 - Sensitivity Analysis 1</t>
  </si>
  <si>
    <t>Option 1 - Sensitivity Analysis 2</t>
  </si>
  <si>
    <t>1(i)</t>
  </si>
  <si>
    <t>1(ii)</t>
  </si>
  <si>
    <t>DNO view
10 years</t>
  </si>
  <si>
    <t>A number of Heating &amp; Cooling systems in WPD's Non Operational Builldings will reach the reach the end of their physical life during ED1.  The aim of this Cost Benefit Analysis is to assess whether it is cost effective to systematically replace such Heating &amp; Cooling systems with low energy variants rather than replace them with the nearest modern equivalent Heating and Cooling Systems.
Capital expenditure associated withthis CBA would be reported as Non OP Capex - Property.  Any indirect activity costs associated with this CBA would be reported as Property Management.</t>
  </si>
  <si>
    <t>Systematically replace Heating &amp; Cooling systems that will reach the end of their physical life during ED1 with low energy systems.  Complete the replacement programme during the first two years of ED1</t>
  </si>
  <si>
    <t>Option to sytematically replace heating and coolings sysems that reach the end of their useful life during ED1 has been rejected as the NPV of the option is not positive during the expected lifetime of the systems.</t>
  </si>
  <si>
    <t>Buro Happold are a leading international professional services firm that provides engineering consultancy, design, planning, project management and consulting services for all aspect of buildings, infrastructure and the environment.
WPD engaged Buro Happold to evaluate WPD's property portfolio in order to assess investment requirements to ensure that the properties remain in good condition.  In addition, specifically Buro Happold investigated the scope for replacing Heating and Cooling systems with low energy variants when the existing systems have reached the end of their useful lives.  The table below has been prepared by Buro Happold and identifies those properties where it will be necessary to replace the Heating and Cooling systems during ED1.  For those properties Buro Happold provided:
- The cost of replacing the existing Heating and Cooling system on a "like for like" basis;
-  The cost of replacing the existing Heating and Cooling system with a low energy variant and the consequential energy savings.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</si>
</sst>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 numFmtId="175" formatCode="_-[$€-2]* #,##0.00_-;\-[$€-2]* #,##0.00_-;_-[$€-2]* &quot;-&quot;??_-"/>
  </numFmts>
  <fonts count="33"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1"/>
      <color rgb="FFFF0000"/>
      <name val="Calibri"/>
      <family val="2"/>
      <scheme val="minor"/>
    </font>
    <font>
      <sz val="12"/>
      <color theme="1"/>
      <name val="Gill Sans MT"/>
      <family val="2"/>
    </font>
    <font>
      <sz val="12"/>
      <name val="Times New Roman"/>
      <family val="1"/>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C000"/>
        <bgColor indexed="64"/>
      </patternFill>
    </fill>
    <fill>
      <patternFill patternType="solid">
        <fgColor theme="4"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175" fontId="2" fillId="0" borderId="0" applyFont="0" applyFill="0" applyBorder="0" applyAlignment="0" applyProtection="0"/>
    <xf numFmtId="0" fontId="32" fillId="0" borderId="0"/>
    <xf numFmtId="0" fontId="2" fillId="0" borderId="0"/>
    <xf numFmtId="9" fontId="2" fillId="0" borderId="0" applyFont="0" applyFill="0" applyBorder="0" applyAlignment="0" applyProtection="0"/>
  </cellStyleXfs>
  <cellXfs count="24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174" fontId="4" fillId="5" borderId="0" xfId="0" applyNumberFormat="1" applyFont="1" applyFill="1" applyBorder="1" applyAlignment="1" applyProtection="1">
      <alignment vertical="center"/>
      <protection locked="0"/>
    </xf>
    <xf numFmtId="0" fontId="24" fillId="10" borderId="3" xfId="0" applyFont="1" applyFill="1" applyBorder="1" applyAlignment="1">
      <alignment horizontal="center" vertical="center"/>
    </xf>
    <xf numFmtId="0" fontId="24" fillId="10" borderId="3" xfId="0" applyFont="1" applyFill="1" applyBorder="1" applyAlignment="1">
      <alignment horizontal="left" vertical="center"/>
    </xf>
    <xf numFmtId="0" fontId="24" fillId="10" borderId="3" xfId="0" applyFont="1" applyFill="1" applyBorder="1" applyAlignment="1">
      <alignment horizontal="left" vertical="center" wrapText="1"/>
    </xf>
    <xf numFmtId="1" fontId="0" fillId="0" borderId="3" xfId="0" applyNumberFormat="1" applyFont="1" applyFill="1" applyBorder="1"/>
    <xf numFmtId="170" fontId="0" fillId="0" borderId="3" xfId="0" applyNumberFormat="1" applyBorder="1" applyAlignment="1">
      <alignment horizontal="center" vertical="center"/>
    </xf>
    <xf numFmtId="170" fontId="0" fillId="0" borderId="9" xfId="0" applyNumberFormat="1" applyBorder="1" applyAlignment="1">
      <alignment horizontal="center" vertical="center"/>
    </xf>
    <xf numFmtId="3" fontId="0" fillId="0" borderId="3" xfId="0" applyNumberFormat="1" applyBorder="1" applyAlignment="1">
      <alignment horizontal="center" vertical="center"/>
    </xf>
    <xf numFmtId="1" fontId="0" fillId="0" borderId="3" xfId="0" applyNumberFormat="1" applyFont="1" applyBorder="1"/>
    <xf numFmtId="0" fontId="24" fillId="0" borderId="3" xfId="0" applyFont="1" applyBorder="1"/>
    <xf numFmtId="170" fontId="24" fillId="0" borderId="3" xfId="0" applyNumberFormat="1" applyFont="1" applyBorder="1" applyAlignment="1">
      <alignment horizontal="center"/>
    </xf>
    <xf numFmtId="3" fontId="24" fillId="0" borderId="3" xfId="0" applyNumberFormat="1" applyFont="1" applyBorder="1" applyAlignment="1">
      <alignment horizontal="center"/>
    </xf>
    <xf numFmtId="0" fontId="24" fillId="0" borderId="0" xfId="0" applyFont="1" applyBorder="1"/>
    <xf numFmtId="170" fontId="24" fillId="0" borderId="0" xfId="0" applyNumberFormat="1" applyFont="1" applyBorder="1" applyAlignment="1">
      <alignment horizontal="center"/>
    </xf>
    <xf numFmtId="0" fontId="24" fillId="11" borderId="3" xfId="0" applyFont="1" applyFill="1" applyBorder="1" applyAlignment="1">
      <alignment horizontal="center" vertical="center"/>
    </xf>
    <xf numFmtId="0" fontId="24" fillId="11" borderId="3" xfId="0" applyFont="1" applyFill="1" applyBorder="1" applyAlignment="1">
      <alignment horizontal="left" vertical="center"/>
    </xf>
    <xf numFmtId="0" fontId="24" fillId="11" borderId="3" xfId="0" applyFont="1" applyFill="1" applyBorder="1" applyAlignment="1">
      <alignment horizontal="left" vertical="center" wrapText="1"/>
    </xf>
    <xf numFmtId="1" fontId="0" fillId="0" borderId="3" xfId="0" applyNumberFormat="1" applyFont="1" applyBorder="1" applyAlignment="1">
      <alignment vertical="top"/>
    </xf>
    <xf numFmtId="0" fontId="24" fillId="12" borderId="3" xfId="0" applyFont="1" applyFill="1" applyBorder="1" applyAlignment="1">
      <alignment horizontal="center" vertical="center"/>
    </xf>
    <xf numFmtId="0" fontId="24" fillId="12" borderId="3" xfId="0" applyFont="1" applyFill="1" applyBorder="1" applyAlignment="1">
      <alignment horizontal="left" vertical="center"/>
    </xf>
    <xf numFmtId="0" fontId="24" fillId="12" borderId="3" xfId="0" applyFont="1" applyFill="1" applyBorder="1" applyAlignment="1">
      <alignment horizontal="left" vertical="center" wrapText="1"/>
    </xf>
    <xf numFmtId="1" fontId="0" fillId="0" borderId="3" xfId="0" applyNumberFormat="1" applyBorder="1" applyAlignment="1">
      <alignment horizontal="center" vertical="center"/>
    </xf>
    <xf numFmtId="1" fontId="19" fillId="0" borderId="3" xfId="0" applyNumberFormat="1" applyFont="1" applyFill="1" applyBorder="1"/>
    <xf numFmtId="1" fontId="19" fillId="0" borderId="3" xfId="0" applyNumberFormat="1" applyFont="1" applyBorder="1"/>
    <xf numFmtId="1" fontId="24" fillId="0" borderId="3" xfId="0" applyNumberFormat="1" applyFont="1" applyBorder="1" applyAlignment="1">
      <alignment horizontal="center"/>
    </xf>
    <xf numFmtId="0" fontId="24" fillId="13" borderId="3" xfId="0" applyFont="1" applyFill="1" applyBorder="1" applyAlignment="1">
      <alignment horizontal="center" vertical="center"/>
    </xf>
    <xf numFmtId="0" fontId="24" fillId="13" borderId="3" xfId="0" applyFont="1" applyFill="1" applyBorder="1" applyAlignment="1">
      <alignment horizontal="left" vertical="center"/>
    </xf>
    <xf numFmtId="0" fontId="24" fillId="13" borderId="3" xfId="0" applyFont="1" applyFill="1" applyBorder="1" applyAlignment="1">
      <alignment horizontal="left" vertical="center" wrapText="1"/>
    </xf>
    <xf numFmtId="1" fontId="0" fillId="0" borderId="0" xfId="0" applyNumberFormat="1"/>
    <xf numFmtId="0" fontId="24" fillId="0" borderId="26" xfId="0" applyFont="1" applyBorder="1"/>
    <xf numFmtId="170" fontId="24" fillId="0" borderId="27" xfId="0" applyNumberFormat="1" applyFont="1" applyBorder="1" applyAlignment="1">
      <alignment horizontal="center"/>
    </xf>
    <xf numFmtId="1" fontId="24" fillId="0" borderId="27" xfId="0" applyNumberFormat="1" applyFont="1" applyBorder="1" applyAlignment="1">
      <alignment horizontal="center"/>
    </xf>
    <xf numFmtId="3" fontId="24" fillId="0" borderId="27" xfId="0" applyNumberFormat="1" applyFont="1" applyBorder="1" applyAlignment="1">
      <alignment horizontal="center"/>
    </xf>
    <xf numFmtId="3" fontId="24" fillId="0" borderId="28" xfId="0" applyNumberFormat="1" applyFont="1" applyBorder="1" applyAlignment="1">
      <alignment horizontal="center"/>
    </xf>
    <xf numFmtId="174" fontId="4" fillId="5" borderId="0" xfId="0" applyNumberFormat="1" applyFont="1" applyFill="1" applyBorder="1" applyProtection="1">
      <protection locked="0"/>
    </xf>
    <xf numFmtId="0" fontId="4" fillId="0" borderId="0" xfId="0" applyFont="1" applyAlignment="1" applyProtection="1">
      <alignment vertical="center"/>
    </xf>
    <xf numFmtId="0" fontId="4" fillId="0" borderId="0" xfId="0" applyFont="1" applyAlignment="1" applyProtection="1">
      <alignment vertical="center" wrapText="1"/>
    </xf>
    <xf numFmtId="3" fontId="4" fillId="5" borderId="0" xfId="1" applyNumberFormat="1" applyFont="1" applyFill="1" applyBorder="1" applyAlignment="1" applyProtection="1">
      <alignment vertical="center"/>
      <protection locked="0"/>
    </xf>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31"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31" fillId="0" borderId="3"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31" fillId="0" borderId="7" xfId="0" applyFont="1" applyBorder="1" applyAlignment="1">
      <alignment horizontal="left" vertical="center"/>
    </xf>
    <xf numFmtId="0" fontId="31" fillId="0" borderId="9" xfId="0" applyFont="1" applyBorder="1" applyAlignment="1">
      <alignment horizontal="left" vertical="center"/>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0" fillId="0" borderId="0" xfId="0" applyAlignment="1">
      <alignment vertical="center" wrapText="1"/>
    </xf>
    <xf numFmtId="0" fontId="24" fillId="12" borderId="7" xfId="0" applyFont="1" applyFill="1" applyBorder="1" applyAlignment="1">
      <alignment horizontal="left"/>
    </xf>
    <xf numFmtId="0" fontId="24" fillId="12" borderId="8" xfId="0" applyFont="1" applyFill="1" applyBorder="1" applyAlignment="1">
      <alignment horizontal="left"/>
    </xf>
    <xf numFmtId="0" fontId="24" fillId="12" borderId="9" xfId="0" applyFont="1" applyFill="1" applyBorder="1" applyAlignment="1">
      <alignment horizontal="left"/>
    </xf>
    <xf numFmtId="0" fontId="24" fillId="12" borderId="22" xfId="0" applyFont="1" applyFill="1" applyBorder="1" applyAlignment="1">
      <alignment horizontal="center" vertical="center"/>
    </xf>
    <xf numFmtId="0" fontId="24" fillId="12" borderId="23" xfId="0" applyFont="1" applyFill="1" applyBorder="1" applyAlignment="1">
      <alignment horizontal="center" vertical="center"/>
    </xf>
    <xf numFmtId="0" fontId="24" fillId="12" borderId="7" xfId="0" applyFont="1" applyFill="1" applyBorder="1" applyAlignment="1">
      <alignment horizontal="center" vertical="center"/>
    </xf>
    <xf numFmtId="0" fontId="24" fillId="12" borderId="8" xfId="0" applyFont="1" applyFill="1" applyBorder="1" applyAlignment="1">
      <alignment horizontal="center" vertical="center"/>
    </xf>
    <xf numFmtId="0" fontId="24" fillId="12" borderId="9" xfId="0" applyFont="1" applyFill="1" applyBorder="1" applyAlignment="1">
      <alignment horizontal="center" vertical="center"/>
    </xf>
    <xf numFmtId="0" fontId="24" fillId="13" borderId="7" xfId="0" applyFont="1" applyFill="1" applyBorder="1" applyAlignment="1">
      <alignment horizontal="left"/>
    </xf>
    <xf numFmtId="0" fontId="24" fillId="13" borderId="8" xfId="0" applyFont="1" applyFill="1" applyBorder="1" applyAlignment="1">
      <alignment horizontal="left"/>
    </xf>
    <xf numFmtId="0" fontId="24" fillId="13" borderId="9" xfId="0" applyFont="1" applyFill="1" applyBorder="1" applyAlignment="1">
      <alignment horizontal="left"/>
    </xf>
    <xf numFmtId="0" fontId="24" fillId="13" borderId="22" xfId="0" applyFont="1" applyFill="1" applyBorder="1" applyAlignment="1">
      <alignment horizontal="center" vertical="center"/>
    </xf>
    <xf numFmtId="0" fontId="24" fillId="13" borderId="23" xfId="0" applyFont="1" applyFill="1" applyBorder="1" applyAlignment="1">
      <alignment horizontal="center" vertical="center"/>
    </xf>
    <xf numFmtId="0" fontId="24" fillId="13" borderId="7" xfId="0" applyFont="1" applyFill="1" applyBorder="1" applyAlignment="1">
      <alignment horizontal="center" vertical="center"/>
    </xf>
    <xf numFmtId="0" fontId="24" fillId="13" borderId="8" xfId="0" applyFont="1" applyFill="1" applyBorder="1" applyAlignment="1">
      <alignment horizontal="center" vertical="center"/>
    </xf>
    <xf numFmtId="0" fontId="24" fillId="13" borderId="9" xfId="0" applyFont="1" applyFill="1" applyBorder="1" applyAlignment="1">
      <alignment horizontal="center" vertical="center"/>
    </xf>
    <xf numFmtId="0" fontId="24" fillId="10" borderId="7" xfId="0" applyFont="1" applyFill="1" applyBorder="1" applyAlignment="1">
      <alignment horizontal="left"/>
    </xf>
    <xf numFmtId="0" fontId="24" fillId="10" borderId="8" xfId="0" applyFont="1" applyFill="1" applyBorder="1" applyAlignment="1">
      <alignment horizontal="left"/>
    </xf>
    <xf numFmtId="0" fontId="24" fillId="10" borderId="9" xfId="0" applyFont="1" applyFill="1" applyBorder="1" applyAlignment="1">
      <alignment horizontal="left"/>
    </xf>
    <xf numFmtId="0" fontId="24" fillId="10" borderId="22" xfId="0" applyFont="1" applyFill="1" applyBorder="1" applyAlignment="1">
      <alignment horizontal="center" vertical="center"/>
    </xf>
    <xf numFmtId="0" fontId="24" fillId="10" borderId="21" xfId="0" applyFont="1" applyFill="1" applyBorder="1" applyAlignment="1">
      <alignment horizontal="center" vertical="center"/>
    </xf>
    <xf numFmtId="0" fontId="24" fillId="10" borderId="7" xfId="0" applyFont="1" applyFill="1" applyBorder="1" applyAlignment="1">
      <alignment horizontal="center" vertical="center"/>
    </xf>
    <xf numFmtId="0" fontId="24" fillId="10" borderId="8" xfId="0" applyFont="1" applyFill="1" applyBorder="1" applyAlignment="1">
      <alignment horizontal="center" vertical="center"/>
    </xf>
    <xf numFmtId="0" fontId="24" fillId="10" borderId="9" xfId="0" applyFont="1" applyFill="1" applyBorder="1" applyAlignment="1">
      <alignment horizontal="center" vertical="center"/>
    </xf>
    <xf numFmtId="0" fontId="24" fillId="11" borderId="7" xfId="0" applyFont="1" applyFill="1" applyBorder="1" applyAlignment="1">
      <alignment horizontal="left"/>
    </xf>
    <xf numFmtId="0" fontId="24" fillId="11" borderId="8" xfId="0" applyFont="1" applyFill="1" applyBorder="1" applyAlignment="1">
      <alignment horizontal="left"/>
    </xf>
    <xf numFmtId="0" fontId="24" fillId="11" borderId="9" xfId="0" applyFont="1" applyFill="1" applyBorder="1" applyAlignment="1">
      <alignment horizontal="left"/>
    </xf>
    <xf numFmtId="0" fontId="24" fillId="11" borderId="22" xfId="0" applyFont="1" applyFill="1" applyBorder="1" applyAlignment="1">
      <alignment horizontal="center" vertical="center"/>
    </xf>
    <xf numFmtId="0" fontId="24" fillId="11" borderId="21" xfId="0" applyFont="1" applyFill="1" applyBorder="1" applyAlignment="1">
      <alignment horizontal="center" vertical="center"/>
    </xf>
    <xf numFmtId="0" fontId="24" fillId="11" borderId="7" xfId="0" applyFont="1" applyFill="1" applyBorder="1" applyAlignment="1">
      <alignment horizontal="center" vertical="center"/>
    </xf>
    <xf numFmtId="0" fontId="24" fillId="11" borderId="8" xfId="0" applyFont="1" applyFill="1" applyBorder="1" applyAlignment="1">
      <alignment horizontal="center" vertical="center"/>
    </xf>
    <xf numFmtId="0" fontId="24" fillId="11" borderId="9" xfId="0" applyFont="1" applyFill="1" applyBorder="1" applyAlignment="1">
      <alignment horizontal="center" vertical="center"/>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3">
    <cellStyle name="=C:\WINNT\SYSTEM32\COMMAND.COM 6" xfId="4"/>
    <cellStyle name="Comma" xfId="7" builtinId="3"/>
    <cellStyle name="Comma 4" xfId="5"/>
    <cellStyle name="Currency" xfId="8" builtinId="4"/>
    <cellStyle name="Euro" xfId="9"/>
    <cellStyle name="Hyperlink" xfId="6" builtinId="8"/>
    <cellStyle name="Normal" xfId="0" builtinId="0"/>
    <cellStyle name="Normal 2" xfId="10"/>
    <cellStyle name="Normal 20" xfId="2"/>
    <cellStyle name="Normal 3" xfId="3"/>
    <cellStyle name="Normal 3 2" xfId="11"/>
    <cellStyle name="Percent" xfId="1" builtinId="5"/>
    <cellStyle name="Percent 2" xfId="12"/>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228</v>
      </c>
      <c r="C2" s="100" t="s">
        <v>236</v>
      </c>
      <c r="D2" s="100" t="s">
        <v>235</v>
      </c>
      <c r="E2" s="100" t="s">
        <v>229</v>
      </c>
    </row>
    <row r="3" spans="2:5" s="99" customFormat="1" ht="62.25" customHeight="1" x14ac:dyDescent="0.25">
      <c r="B3" s="101" t="s">
        <v>230</v>
      </c>
      <c r="C3" s="101" t="s">
        <v>233</v>
      </c>
      <c r="D3" s="101"/>
      <c r="E3" s="102" t="s">
        <v>234</v>
      </c>
    </row>
    <row r="4" spans="2:5" s="99" customFormat="1" ht="62.25" customHeight="1" x14ac:dyDescent="0.25">
      <c r="B4" s="101" t="s">
        <v>231</v>
      </c>
      <c r="C4" s="101" t="s">
        <v>237</v>
      </c>
      <c r="D4" s="103">
        <v>41352</v>
      </c>
      <c r="E4" s="101" t="s">
        <v>238</v>
      </c>
    </row>
    <row r="5" spans="2:5" s="99" customFormat="1" ht="84" customHeight="1" x14ac:dyDescent="0.25">
      <c r="B5" s="101" t="s">
        <v>232</v>
      </c>
      <c r="C5" s="101" t="s">
        <v>243</v>
      </c>
      <c r="D5" s="103" t="s">
        <v>239</v>
      </c>
      <c r="E5" s="101" t="s">
        <v>240</v>
      </c>
    </row>
    <row r="6" spans="2:5" ht="111" customHeight="1" x14ac:dyDescent="0.25">
      <c r="B6" s="104" t="s">
        <v>241</v>
      </c>
      <c r="C6" s="104" t="s">
        <v>242</v>
      </c>
      <c r="D6" s="105">
        <v>41380</v>
      </c>
      <c r="E6" s="104" t="s">
        <v>312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414</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t="s">
        <v>415</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-0.26706742719403731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1.4394708562996608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3.2185656224567984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5.8406186472265409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8" t="s">
        <v>11</v>
      </c>
      <c r="B13" s="61" t="s">
        <v>193</v>
      </c>
      <c r="C13" s="60"/>
      <c r="D13" s="61" t="s">
        <v>40</v>
      </c>
      <c r="E13" s="132">
        <f>'Option 1'!E13*1.1</f>
        <v>-3.0777752283173303</v>
      </c>
      <c r="F13" s="132">
        <f>'Option 1'!F13*1.1</f>
        <v>-3.0777752283173303</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9"/>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9"/>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9"/>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9"/>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0"/>
      <c r="B18" s="124" t="s">
        <v>194</v>
      </c>
      <c r="C18" s="130"/>
      <c r="D18" s="125" t="s">
        <v>40</v>
      </c>
      <c r="E18" s="59">
        <f>SUM(E13:E17)</f>
        <v>-3.0777752283173303</v>
      </c>
      <c r="F18" s="59">
        <f t="shared" ref="F18:AW18" si="0">SUM(F13:F17)</f>
        <v>-3.0777752283173303</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4" t="s">
        <v>298</v>
      </c>
      <c r="B19" s="61" t="s">
        <v>193</v>
      </c>
      <c r="C19" s="8"/>
      <c r="D19" s="9" t="s">
        <v>40</v>
      </c>
      <c r="E19" s="166">
        <f>'Option 1'!E19</f>
        <v>0.65637500000000004</v>
      </c>
      <c r="F19" s="166">
        <f>'Option 1'!F19</f>
        <v>0.65637500000000004</v>
      </c>
      <c r="G19" s="166"/>
      <c r="H19" s="166"/>
      <c r="I19" s="166"/>
      <c r="J19" s="166"/>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4"/>
      <c r="B20" s="61" t="s">
        <v>192</v>
      </c>
      <c r="C20" s="8"/>
      <c r="D20" s="9" t="s">
        <v>40</v>
      </c>
      <c r="E20" s="166"/>
      <c r="F20" s="166">
        <f>'Option 1'!F20</f>
        <v>0.23336200000000001</v>
      </c>
      <c r="G20" s="166">
        <f>'Option 1'!G20</f>
        <v>0.46672400000000003</v>
      </c>
      <c r="H20" s="166">
        <f>'Option 1'!H20</f>
        <v>0.46672400000000003</v>
      </c>
      <c r="I20" s="166">
        <f>'Option 1'!I20</f>
        <v>0.46672400000000003</v>
      </c>
      <c r="J20" s="166">
        <f>'Option 1'!J20</f>
        <v>0.46672400000000003</v>
      </c>
      <c r="K20" s="166">
        <f>'Option 1'!K20</f>
        <v>0.46672400000000003</v>
      </c>
      <c r="L20" s="166">
        <f>'Option 1'!L20</f>
        <v>0.46672400000000003</v>
      </c>
      <c r="M20" s="166">
        <f>'Option 1'!M20</f>
        <v>0.46672400000000003</v>
      </c>
      <c r="N20" s="166">
        <f>'Option 1'!N20</f>
        <v>0.46672400000000003</v>
      </c>
      <c r="O20" s="166">
        <f>'Option 1'!O20</f>
        <v>0.46672400000000003</v>
      </c>
      <c r="P20" s="166">
        <f>'Option 1'!P20</f>
        <v>0.46672400000000003</v>
      </c>
      <c r="Q20" s="166">
        <f>'Option 1'!Q20</f>
        <v>0.46672400000000003</v>
      </c>
      <c r="R20" s="166">
        <f>'Option 1'!R20</f>
        <v>0.46672400000000003</v>
      </c>
      <c r="S20" s="166">
        <f>'Option 1'!S20</f>
        <v>0.46672400000000003</v>
      </c>
      <c r="T20" s="166">
        <f>'Option 1'!T20</f>
        <v>0.46672400000000003</v>
      </c>
      <c r="U20" s="166">
        <f>'Option 1'!U20</f>
        <v>0.46672400000000003</v>
      </c>
      <c r="V20" s="166">
        <f>'Option 1'!V20</f>
        <v>0.46672400000000003</v>
      </c>
      <c r="W20" s="166">
        <f>'Option 1'!W20</f>
        <v>0.46672400000000003</v>
      </c>
      <c r="X20" s="166">
        <f>'Option 1'!X20</f>
        <v>0.46672400000000003</v>
      </c>
      <c r="Y20" s="166">
        <f>'Option 1'!Y20</f>
        <v>0.46672400000000003</v>
      </c>
      <c r="Z20" s="166">
        <f>'Option 1'!Z20</f>
        <v>0.46672400000000003</v>
      </c>
      <c r="AA20" s="166">
        <f>'Option 1'!AA20</f>
        <v>0.46672400000000003</v>
      </c>
      <c r="AB20" s="166">
        <f>'Option 1'!AB20</f>
        <v>0.46672400000000003</v>
      </c>
      <c r="AC20" s="166">
        <f>'Option 1'!AC20</f>
        <v>0.46672400000000003</v>
      </c>
      <c r="AD20" s="166">
        <f>'Option 1'!AD20</f>
        <v>0.46672400000000003</v>
      </c>
      <c r="AE20" s="166">
        <f>'Option 1'!AE20</f>
        <v>0.46672400000000003</v>
      </c>
      <c r="AF20" s="166">
        <f>'Option 1'!AF20</f>
        <v>0.46672400000000003</v>
      </c>
      <c r="AG20" s="166">
        <f>'Option 1'!AG20</f>
        <v>0.46672400000000003</v>
      </c>
      <c r="AH20" s="166">
        <f>'Option 1'!AH20</f>
        <v>0.46672400000000003</v>
      </c>
      <c r="AI20" s="166">
        <f>'Option 1'!AI20</f>
        <v>0.46672400000000003</v>
      </c>
      <c r="AJ20" s="166">
        <f>'Option 1'!AJ20</f>
        <v>0.46672400000000003</v>
      </c>
      <c r="AK20" s="166">
        <f>'Option 1'!AK20</f>
        <v>0.46672400000000003</v>
      </c>
      <c r="AL20" s="166">
        <f>'Option 1'!AL20</f>
        <v>0.46672400000000003</v>
      </c>
      <c r="AM20" s="166">
        <f>'Option 1'!AM20</f>
        <v>0.46672400000000003</v>
      </c>
      <c r="AN20" s="166">
        <f>'Option 1'!AN20</f>
        <v>0.46672400000000003</v>
      </c>
      <c r="AO20" s="166">
        <f>'Option 1'!AO20</f>
        <v>0.46672400000000003</v>
      </c>
      <c r="AP20" s="166">
        <f>'Option 1'!AP20</f>
        <v>0.46672400000000003</v>
      </c>
      <c r="AQ20" s="166">
        <f>'Option 1'!AQ20</f>
        <v>0.46672400000000003</v>
      </c>
      <c r="AR20" s="166">
        <f>'Option 1'!AR20</f>
        <v>0.46672400000000003</v>
      </c>
      <c r="AS20" s="166">
        <f>'Option 1'!AS20</f>
        <v>0.46672400000000003</v>
      </c>
      <c r="AT20" s="166">
        <f>'Option 1'!AT20</f>
        <v>0.46672400000000003</v>
      </c>
      <c r="AU20" s="166">
        <f>'Option 1'!AU20</f>
        <v>0.46672400000000003</v>
      </c>
      <c r="AV20" s="166">
        <f>'Option 1'!AV20</f>
        <v>0.46672400000000003</v>
      </c>
      <c r="AW20" s="166">
        <f>'Option 1'!AW20</f>
        <v>0.46672400000000003</v>
      </c>
      <c r="AX20" s="33"/>
      <c r="AY20" s="33"/>
      <c r="AZ20" s="33"/>
      <c r="BA20" s="33"/>
      <c r="BB20" s="33"/>
      <c r="BC20" s="33"/>
      <c r="BD20" s="33"/>
    </row>
    <row r="21" spans="1:56" x14ac:dyDescent="0.3">
      <c r="A21" s="244"/>
      <c r="B21" s="61" t="s">
        <v>195</v>
      </c>
      <c r="C21" s="8"/>
      <c r="D21" s="9" t="s">
        <v>40</v>
      </c>
      <c r="E21" s="166"/>
      <c r="F21" s="166"/>
      <c r="G21" s="166"/>
      <c r="H21" s="166"/>
      <c r="I21" s="166"/>
      <c r="J21" s="166"/>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4"/>
      <c r="B22" s="61" t="s">
        <v>195</v>
      </c>
      <c r="C22" s="8"/>
      <c r="D22" s="9" t="s">
        <v>40</v>
      </c>
      <c r="E22" s="166"/>
      <c r="F22" s="166"/>
      <c r="G22" s="166"/>
      <c r="H22" s="166"/>
      <c r="I22" s="166"/>
      <c r="J22" s="166"/>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4"/>
      <c r="B23" s="61" t="s">
        <v>195</v>
      </c>
      <c r="C23" s="8"/>
      <c r="D23" s="9" t="s">
        <v>40</v>
      </c>
      <c r="E23" s="166"/>
      <c r="F23" s="166"/>
      <c r="G23" s="166"/>
      <c r="H23" s="166"/>
      <c r="I23" s="166"/>
      <c r="J23" s="166"/>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4"/>
      <c r="B24" s="61" t="s">
        <v>195</v>
      </c>
      <c r="C24" s="8"/>
      <c r="D24" s="9" t="s">
        <v>40</v>
      </c>
      <c r="E24" s="166"/>
      <c r="F24" s="166"/>
      <c r="G24" s="166"/>
      <c r="H24" s="166"/>
      <c r="I24" s="166"/>
      <c r="J24" s="166"/>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5"/>
      <c r="B25" s="61" t="s">
        <v>317</v>
      </c>
      <c r="C25" s="8"/>
      <c r="D25" s="9" t="s">
        <v>40</v>
      </c>
      <c r="E25" s="67">
        <f>SUM(E19:E24)</f>
        <v>0.65637500000000004</v>
      </c>
      <c r="F25" s="67">
        <f t="shared" ref="F25:BD25" si="1">SUM(F19:F24)</f>
        <v>0.889737</v>
      </c>
      <c r="G25" s="67">
        <f t="shared" si="1"/>
        <v>0.46672400000000003</v>
      </c>
      <c r="H25" s="67">
        <f t="shared" si="1"/>
        <v>0.46672400000000003</v>
      </c>
      <c r="I25" s="67">
        <f t="shared" si="1"/>
        <v>0.46672400000000003</v>
      </c>
      <c r="J25" s="67">
        <f t="shared" si="1"/>
        <v>0.46672400000000003</v>
      </c>
      <c r="K25" s="67">
        <f t="shared" si="1"/>
        <v>0.46672400000000003</v>
      </c>
      <c r="L25" s="67">
        <f t="shared" si="1"/>
        <v>0.46672400000000003</v>
      </c>
      <c r="M25" s="67">
        <f t="shared" si="1"/>
        <v>0.46672400000000003</v>
      </c>
      <c r="N25" s="67">
        <f t="shared" si="1"/>
        <v>0.46672400000000003</v>
      </c>
      <c r="O25" s="67">
        <f t="shared" si="1"/>
        <v>0.46672400000000003</v>
      </c>
      <c r="P25" s="67">
        <f t="shared" si="1"/>
        <v>0.46672400000000003</v>
      </c>
      <c r="Q25" s="67">
        <f t="shared" si="1"/>
        <v>0.46672400000000003</v>
      </c>
      <c r="R25" s="67">
        <f t="shared" si="1"/>
        <v>0.46672400000000003</v>
      </c>
      <c r="S25" s="67">
        <f t="shared" si="1"/>
        <v>0.46672400000000003</v>
      </c>
      <c r="T25" s="67">
        <f t="shared" si="1"/>
        <v>0.46672400000000003</v>
      </c>
      <c r="U25" s="67">
        <f t="shared" si="1"/>
        <v>0.46672400000000003</v>
      </c>
      <c r="V25" s="67">
        <f t="shared" si="1"/>
        <v>0.46672400000000003</v>
      </c>
      <c r="W25" s="67">
        <f t="shared" si="1"/>
        <v>0.46672400000000003</v>
      </c>
      <c r="X25" s="67">
        <f t="shared" si="1"/>
        <v>0.46672400000000003</v>
      </c>
      <c r="Y25" s="67">
        <f t="shared" si="1"/>
        <v>0.46672400000000003</v>
      </c>
      <c r="Z25" s="67">
        <f t="shared" si="1"/>
        <v>0.46672400000000003</v>
      </c>
      <c r="AA25" s="67">
        <f t="shared" si="1"/>
        <v>0.46672400000000003</v>
      </c>
      <c r="AB25" s="67">
        <f t="shared" si="1"/>
        <v>0.46672400000000003</v>
      </c>
      <c r="AC25" s="67">
        <f t="shared" si="1"/>
        <v>0.46672400000000003</v>
      </c>
      <c r="AD25" s="67">
        <f t="shared" si="1"/>
        <v>0.46672400000000003</v>
      </c>
      <c r="AE25" s="67">
        <f t="shared" si="1"/>
        <v>0.46672400000000003</v>
      </c>
      <c r="AF25" s="67">
        <f t="shared" si="1"/>
        <v>0.46672400000000003</v>
      </c>
      <c r="AG25" s="67">
        <f t="shared" si="1"/>
        <v>0.46672400000000003</v>
      </c>
      <c r="AH25" s="67">
        <f t="shared" si="1"/>
        <v>0.46672400000000003</v>
      </c>
      <c r="AI25" s="67">
        <f t="shared" si="1"/>
        <v>0.46672400000000003</v>
      </c>
      <c r="AJ25" s="67">
        <f t="shared" si="1"/>
        <v>0.46672400000000003</v>
      </c>
      <c r="AK25" s="67">
        <f t="shared" si="1"/>
        <v>0.46672400000000003</v>
      </c>
      <c r="AL25" s="67">
        <f t="shared" si="1"/>
        <v>0.46672400000000003</v>
      </c>
      <c r="AM25" s="67">
        <f t="shared" si="1"/>
        <v>0.46672400000000003</v>
      </c>
      <c r="AN25" s="67">
        <f t="shared" si="1"/>
        <v>0.46672400000000003</v>
      </c>
      <c r="AO25" s="67">
        <f t="shared" si="1"/>
        <v>0.46672400000000003</v>
      </c>
      <c r="AP25" s="67">
        <f t="shared" si="1"/>
        <v>0.46672400000000003</v>
      </c>
      <c r="AQ25" s="67">
        <f t="shared" si="1"/>
        <v>0.46672400000000003</v>
      </c>
      <c r="AR25" s="67">
        <f t="shared" si="1"/>
        <v>0.46672400000000003</v>
      </c>
      <c r="AS25" s="67">
        <f t="shared" si="1"/>
        <v>0.46672400000000003</v>
      </c>
      <c r="AT25" s="67">
        <f t="shared" si="1"/>
        <v>0.46672400000000003</v>
      </c>
      <c r="AU25" s="67">
        <f t="shared" si="1"/>
        <v>0.46672400000000003</v>
      </c>
      <c r="AV25" s="67">
        <f t="shared" si="1"/>
        <v>0.46672400000000003</v>
      </c>
      <c r="AW25" s="67">
        <f t="shared" si="1"/>
        <v>0.46672400000000003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-2.4214002283173301</v>
      </c>
      <c r="F26" s="59">
        <f t="shared" ref="F26:BD26" si="2">F18+F25</f>
        <v>-2.1880382283173301</v>
      </c>
      <c r="G26" s="59">
        <f t="shared" si="2"/>
        <v>0.46672400000000003</v>
      </c>
      <c r="H26" s="59">
        <f t="shared" si="2"/>
        <v>0.46672400000000003</v>
      </c>
      <c r="I26" s="59">
        <f t="shared" si="2"/>
        <v>0.46672400000000003</v>
      </c>
      <c r="J26" s="59">
        <f t="shared" si="2"/>
        <v>0.46672400000000003</v>
      </c>
      <c r="K26" s="59">
        <f t="shared" si="2"/>
        <v>0.46672400000000003</v>
      </c>
      <c r="L26" s="59">
        <f t="shared" si="2"/>
        <v>0.46672400000000003</v>
      </c>
      <c r="M26" s="59">
        <f t="shared" si="2"/>
        <v>0.46672400000000003</v>
      </c>
      <c r="N26" s="59">
        <f t="shared" si="2"/>
        <v>0.46672400000000003</v>
      </c>
      <c r="O26" s="59">
        <f t="shared" si="2"/>
        <v>0.46672400000000003</v>
      </c>
      <c r="P26" s="59">
        <f t="shared" si="2"/>
        <v>0.46672400000000003</v>
      </c>
      <c r="Q26" s="59">
        <f t="shared" si="2"/>
        <v>0.46672400000000003</v>
      </c>
      <c r="R26" s="59">
        <f t="shared" si="2"/>
        <v>0.46672400000000003</v>
      </c>
      <c r="S26" s="59">
        <f t="shared" si="2"/>
        <v>0.46672400000000003</v>
      </c>
      <c r="T26" s="59">
        <f t="shared" si="2"/>
        <v>0.46672400000000003</v>
      </c>
      <c r="U26" s="59">
        <f t="shared" si="2"/>
        <v>0.46672400000000003</v>
      </c>
      <c r="V26" s="59">
        <f t="shared" si="2"/>
        <v>0.46672400000000003</v>
      </c>
      <c r="W26" s="59">
        <f t="shared" si="2"/>
        <v>0.46672400000000003</v>
      </c>
      <c r="X26" s="59">
        <f t="shared" si="2"/>
        <v>0.46672400000000003</v>
      </c>
      <c r="Y26" s="59">
        <f t="shared" si="2"/>
        <v>0.46672400000000003</v>
      </c>
      <c r="Z26" s="59">
        <f t="shared" si="2"/>
        <v>0.46672400000000003</v>
      </c>
      <c r="AA26" s="59">
        <f t="shared" si="2"/>
        <v>0.46672400000000003</v>
      </c>
      <c r="AB26" s="59">
        <f t="shared" si="2"/>
        <v>0.46672400000000003</v>
      </c>
      <c r="AC26" s="59">
        <f t="shared" si="2"/>
        <v>0.46672400000000003</v>
      </c>
      <c r="AD26" s="59">
        <f t="shared" si="2"/>
        <v>0.46672400000000003</v>
      </c>
      <c r="AE26" s="59">
        <f t="shared" si="2"/>
        <v>0.46672400000000003</v>
      </c>
      <c r="AF26" s="59">
        <f t="shared" si="2"/>
        <v>0.46672400000000003</v>
      </c>
      <c r="AG26" s="59">
        <f t="shared" si="2"/>
        <v>0.46672400000000003</v>
      </c>
      <c r="AH26" s="59">
        <f t="shared" si="2"/>
        <v>0.46672400000000003</v>
      </c>
      <c r="AI26" s="59">
        <f t="shared" si="2"/>
        <v>0.46672400000000003</v>
      </c>
      <c r="AJ26" s="59">
        <f t="shared" si="2"/>
        <v>0.46672400000000003</v>
      </c>
      <c r="AK26" s="59">
        <f t="shared" si="2"/>
        <v>0.46672400000000003</v>
      </c>
      <c r="AL26" s="59">
        <f t="shared" si="2"/>
        <v>0.46672400000000003</v>
      </c>
      <c r="AM26" s="59">
        <f t="shared" si="2"/>
        <v>0.46672400000000003</v>
      </c>
      <c r="AN26" s="59">
        <f t="shared" si="2"/>
        <v>0.46672400000000003</v>
      </c>
      <c r="AO26" s="59">
        <f t="shared" si="2"/>
        <v>0.46672400000000003</v>
      </c>
      <c r="AP26" s="59">
        <f t="shared" si="2"/>
        <v>0.46672400000000003</v>
      </c>
      <c r="AQ26" s="59">
        <f t="shared" si="2"/>
        <v>0.46672400000000003</v>
      </c>
      <c r="AR26" s="59">
        <f t="shared" si="2"/>
        <v>0.46672400000000003</v>
      </c>
      <c r="AS26" s="59">
        <f t="shared" si="2"/>
        <v>0.46672400000000003</v>
      </c>
      <c r="AT26" s="59">
        <f t="shared" si="2"/>
        <v>0.46672400000000003</v>
      </c>
      <c r="AU26" s="59">
        <f t="shared" si="2"/>
        <v>0.46672400000000003</v>
      </c>
      <c r="AV26" s="59">
        <f t="shared" si="2"/>
        <v>0.46672400000000003</v>
      </c>
      <c r="AW26" s="59">
        <f t="shared" si="2"/>
        <v>0.46672400000000003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-1.9371201826538642</v>
      </c>
      <c r="F28" s="34">
        <f t="shared" ref="F28:AW28" si="4">F26*F27</f>
        <v>-1.7504305826538642</v>
      </c>
      <c r="G28" s="34">
        <f t="shared" si="4"/>
        <v>0.37337920000000002</v>
      </c>
      <c r="H28" s="34">
        <f t="shared" si="4"/>
        <v>0.37337920000000002</v>
      </c>
      <c r="I28" s="34">
        <f t="shared" si="4"/>
        <v>0.37337920000000002</v>
      </c>
      <c r="J28" s="34">
        <f t="shared" si="4"/>
        <v>0.37337920000000002</v>
      </c>
      <c r="K28" s="34">
        <f t="shared" si="4"/>
        <v>0.37337920000000002</v>
      </c>
      <c r="L28" s="34">
        <f t="shared" si="4"/>
        <v>0.37337920000000002</v>
      </c>
      <c r="M28" s="34">
        <f t="shared" si="4"/>
        <v>0.37337920000000002</v>
      </c>
      <c r="N28" s="34">
        <f t="shared" si="4"/>
        <v>0.37337920000000002</v>
      </c>
      <c r="O28" s="34">
        <f t="shared" si="4"/>
        <v>0.37337920000000002</v>
      </c>
      <c r="P28" s="34">
        <f t="shared" si="4"/>
        <v>0.37337920000000002</v>
      </c>
      <c r="Q28" s="34">
        <f t="shared" si="4"/>
        <v>0.37337920000000002</v>
      </c>
      <c r="R28" s="34">
        <f t="shared" si="4"/>
        <v>0.37337920000000002</v>
      </c>
      <c r="S28" s="34">
        <f t="shared" si="4"/>
        <v>0.37337920000000002</v>
      </c>
      <c r="T28" s="34">
        <f t="shared" si="4"/>
        <v>0.37337920000000002</v>
      </c>
      <c r="U28" s="34">
        <f t="shared" si="4"/>
        <v>0.37337920000000002</v>
      </c>
      <c r="V28" s="34">
        <f t="shared" si="4"/>
        <v>0.37337920000000002</v>
      </c>
      <c r="W28" s="34">
        <f t="shared" si="4"/>
        <v>0.37337920000000002</v>
      </c>
      <c r="X28" s="34">
        <f t="shared" si="4"/>
        <v>0.37337920000000002</v>
      </c>
      <c r="Y28" s="34">
        <f t="shared" si="4"/>
        <v>0.37337920000000002</v>
      </c>
      <c r="Z28" s="34">
        <f t="shared" si="4"/>
        <v>0.37337920000000002</v>
      </c>
      <c r="AA28" s="34">
        <f t="shared" si="4"/>
        <v>0.37337920000000002</v>
      </c>
      <c r="AB28" s="34">
        <f t="shared" si="4"/>
        <v>0.37337920000000002</v>
      </c>
      <c r="AC28" s="34">
        <f t="shared" si="4"/>
        <v>0.37337920000000002</v>
      </c>
      <c r="AD28" s="34">
        <f t="shared" si="4"/>
        <v>0.37337920000000002</v>
      </c>
      <c r="AE28" s="34">
        <f t="shared" si="4"/>
        <v>0.37337920000000002</v>
      </c>
      <c r="AF28" s="34">
        <f t="shared" si="4"/>
        <v>0.37337920000000002</v>
      </c>
      <c r="AG28" s="34">
        <f t="shared" si="4"/>
        <v>0.37337920000000002</v>
      </c>
      <c r="AH28" s="34">
        <f t="shared" si="4"/>
        <v>0.37337920000000002</v>
      </c>
      <c r="AI28" s="34">
        <f t="shared" si="4"/>
        <v>0.37337920000000002</v>
      </c>
      <c r="AJ28" s="34">
        <f t="shared" si="4"/>
        <v>0.37337920000000002</v>
      </c>
      <c r="AK28" s="34">
        <f t="shared" si="4"/>
        <v>0.37337920000000002</v>
      </c>
      <c r="AL28" s="34">
        <f t="shared" si="4"/>
        <v>0.37337920000000002</v>
      </c>
      <c r="AM28" s="34">
        <f t="shared" si="4"/>
        <v>0.37337920000000002</v>
      </c>
      <c r="AN28" s="34">
        <f t="shared" si="4"/>
        <v>0.37337920000000002</v>
      </c>
      <c r="AO28" s="34">
        <f t="shared" si="4"/>
        <v>0.37337920000000002</v>
      </c>
      <c r="AP28" s="34">
        <f t="shared" si="4"/>
        <v>0.37337920000000002</v>
      </c>
      <c r="AQ28" s="34">
        <f t="shared" si="4"/>
        <v>0.37337920000000002</v>
      </c>
      <c r="AR28" s="34">
        <f t="shared" si="4"/>
        <v>0.37337920000000002</v>
      </c>
      <c r="AS28" s="34">
        <f t="shared" si="4"/>
        <v>0.37337920000000002</v>
      </c>
      <c r="AT28" s="34">
        <f t="shared" si="4"/>
        <v>0.37337920000000002</v>
      </c>
      <c r="AU28" s="34">
        <f t="shared" si="4"/>
        <v>0.37337920000000002</v>
      </c>
      <c r="AV28" s="34">
        <f t="shared" si="4"/>
        <v>0.37337920000000002</v>
      </c>
      <c r="AW28" s="34">
        <f t="shared" si="4"/>
        <v>0.37337920000000002</v>
      </c>
      <c r="AX28" s="34"/>
      <c r="AY28" s="34"/>
      <c r="AZ28" s="34"/>
      <c r="BA28" s="34"/>
      <c r="BB28" s="34"/>
      <c r="BC28" s="34"/>
      <c r="BD28" s="34"/>
    </row>
    <row r="29" spans="1:56" x14ac:dyDescent="0.3">
      <c r="A29" s="115"/>
      <c r="B29" s="9" t="s">
        <v>91</v>
      </c>
      <c r="C29" s="11" t="s">
        <v>44</v>
      </c>
      <c r="D29" s="9" t="s">
        <v>40</v>
      </c>
      <c r="E29" s="34">
        <f>E26-E28</f>
        <v>-0.48428004566346594</v>
      </c>
      <c r="F29" s="34">
        <f t="shared" ref="F29:AW29" si="5">F26-F28</f>
        <v>-0.43760764566346588</v>
      </c>
      <c r="G29" s="34">
        <f t="shared" si="5"/>
        <v>9.3344800000000006E-2</v>
      </c>
      <c r="H29" s="34">
        <f t="shared" si="5"/>
        <v>9.3344800000000006E-2</v>
      </c>
      <c r="I29" s="34">
        <f t="shared" si="5"/>
        <v>9.3344800000000006E-2</v>
      </c>
      <c r="J29" s="34">
        <f t="shared" si="5"/>
        <v>9.3344800000000006E-2</v>
      </c>
      <c r="K29" s="34">
        <f t="shared" si="5"/>
        <v>9.3344800000000006E-2</v>
      </c>
      <c r="L29" s="34">
        <f t="shared" si="5"/>
        <v>9.3344800000000006E-2</v>
      </c>
      <c r="M29" s="34">
        <f t="shared" si="5"/>
        <v>9.3344800000000006E-2</v>
      </c>
      <c r="N29" s="34">
        <f t="shared" si="5"/>
        <v>9.3344800000000006E-2</v>
      </c>
      <c r="O29" s="34">
        <f t="shared" si="5"/>
        <v>9.3344800000000006E-2</v>
      </c>
      <c r="P29" s="34">
        <f t="shared" si="5"/>
        <v>9.3344800000000006E-2</v>
      </c>
      <c r="Q29" s="34">
        <f t="shared" si="5"/>
        <v>9.3344800000000006E-2</v>
      </c>
      <c r="R29" s="34">
        <f t="shared" si="5"/>
        <v>9.3344800000000006E-2</v>
      </c>
      <c r="S29" s="34">
        <f t="shared" si="5"/>
        <v>9.3344800000000006E-2</v>
      </c>
      <c r="T29" s="34">
        <f t="shared" si="5"/>
        <v>9.3344800000000006E-2</v>
      </c>
      <c r="U29" s="34">
        <f t="shared" si="5"/>
        <v>9.3344800000000006E-2</v>
      </c>
      <c r="V29" s="34">
        <f t="shared" si="5"/>
        <v>9.3344800000000006E-2</v>
      </c>
      <c r="W29" s="34">
        <f t="shared" si="5"/>
        <v>9.3344800000000006E-2</v>
      </c>
      <c r="X29" s="34">
        <f t="shared" si="5"/>
        <v>9.3344800000000006E-2</v>
      </c>
      <c r="Y29" s="34">
        <f t="shared" si="5"/>
        <v>9.3344800000000006E-2</v>
      </c>
      <c r="Z29" s="34">
        <f t="shared" si="5"/>
        <v>9.3344800000000006E-2</v>
      </c>
      <c r="AA29" s="34">
        <f t="shared" si="5"/>
        <v>9.3344800000000006E-2</v>
      </c>
      <c r="AB29" s="34">
        <f t="shared" si="5"/>
        <v>9.3344800000000006E-2</v>
      </c>
      <c r="AC29" s="34">
        <f t="shared" si="5"/>
        <v>9.3344800000000006E-2</v>
      </c>
      <c r="AD29" s="34">
        <f t="shared" si="5"/>
        <v>9.3344800000000006E-2</v>
      </c>
      <c r="AE29" s="34">
        <f t="shared" si="5"/>
        <v>9.3344800000000006E-2</v>
      </c>
      <c r="AF29" s="34">
        <f t="shared" si="5"/>
        <v>9.3344800000000006E-2</v>
      </c>
      <c r="AG29" s="34">
        <f t="shared" si="5"/>
        <v>9.3344800000000006E-2</v>
      </c>
      <c r="AH29" s="34">
        <f t="shared" si="5"/>
        <v>9.3344800000000006E-2</v>
      </c>
      <c r="AI29" s="34">
        <f t="shared" si="5"/>
        <v>9.3344800000000006E-2</v>
      </c>
      <c r="AJ29" s="34">
        <f t="shared" si="5"/>
        <v>9.3344800000000006E-2</v>
      </c>
      <c r="AK29" s="34">
        <f t="shared" si="5"/>
        <v>9.3344800000000006E-2</v>
      </c>
      <c r="AL29" s="34">
        <f t="shared" si="5"/>
        <v>9.3344800000000006E-2</v>
      </c>
      <c r="AM29" s="34">
        <f t="shared" si="5"/>
        <v>9.3344800000000006E-2</v>
      </c>
      <c r="AN29" s="34">
        <f t="shared" si="5"/>
        <v>9.3344800000000006E-2</v>
      </c>
      <c r="AO29" s="34">
        <f t="shared" si="5"/>
        <v>9.3344800000000006E-2</v>
      </c>
      <c r="AP29" s="34">
        <f t="shared" si="5"/>
        <v>9.3344800000000006E-2</v>
      </c>
      <c r="AQ29" s="34">
        <f t="shared" si="5"/>
        <v>9.3344800000000006E-2</v>
      </c>
      <c r="AR29" s="34">
        <f t="shared" si="5"/>
        <v>9.3344800000000006E-2</v>
      </c>
      <c r="AS29" s="34">
        <f t="shared" si="5"/>
        <v>9.3344800000000006E-2</v>
      </c>
      <c r="AT29" s="34">
        <f t="shared" si="5"/>
        <v>9.3344800000000006E-2</v>
      </c>
      <c r="AU29" s="34">
        <f t="shared" si="5"/>
        <v>9.3344800000000006E-2</v>
      </c>
      <c r="AV29" s="34">
        <f t="shared" si="5"/>
        <v>9.3344800000000006E-2</v>
      </c>
      <c r="AW29" s="34">
        <f t="shared" si="5"/>
        <v>9.3344800000000006E-2</v>
      </c>
      <c r="AX29" s="34"/>
      <c r="AY29" s="34"/>
      <c r="AZ29" s="34"/>
      <c r="BA29" s="34"/>
      <c r="BB29" s="34"/>
      <c r="BC29" s="34"/>
      <c r="BD29" s="34"/>
    </row>
    <row r="30" spans="1:56" ht="16.5" hidden="1" customHeight="1" outlineLevel="1" x14ac:dyDescent="0.35">
      <c r="A30" s="115"/>
      <c r="B30" s="9" t="s">
        <v>1</v>
      </c>
      <c r="C30" s="11" t="s">
        <v>53</v>
      </c>
      <c r="D30" s="9" t="s">
        <v>40</v>
      </c>
      <c r="F30" s="34">
        <f>$E$28/'Fixed data'!$C$7</f>
        <v>-4.3047115170085873E-2</v>
      </c>
      <c r="G30" s="34">
        <f>$E$28/'Fixed data'!$C$7</f>
        <v>-4.3047115170085873E-2</v>
      </c>
      <c r="H30" s="34">
        <f>$E$28/'Fixed data'!$C$7</f>
        <v>-4.3047115170085873E-2</v>
      </c>
      <c r="I30" s="34">
        <f>$E$28/'Fixed data'!$C$7</f>
        <v>-4.3047115170085873E-2</v>
      </c>
      <c r="J30" s="34">
        <f>$E$28/'Fixed data'!$C$7</f>
        <v>-4.3047115170085873E-2</v>
      </c>
      <c r="K30" s="34">
        <f>$E$28/'Fixed data'!$C$7</f>
        <v>-4.3047115170085873E-2</v>
      </c>
      <c r="L30" s="34">
        <f>$E$28/'Fixed data'!$C$7</f>
        <v>-4.3047115170085873E-2</v>
      </c>
      <c r="M30" s="34">
        <f>$E$28/'Fixed data'!$C$7</f>
        <v>-4.3047115170085873E-2</v>
      </c>
      <c r="N30" s="34">
        <f>$E$28/'Fixed data'!$C$7</f>
        <v>-4.3047115170085873E-2</v>
      </c>
      <c r="O30" s="34">
        <f>$E$28/'Fixed data'!$C$7</f>
        <v>-4.3047115170085873E-2</v>
      </c>
      <c r="P30" s="34">
        <f>$E$28/'Fixed data'!$C$7</f>
        <v>-4.3047115170085873E-2</v>
      </c>
      <c r="Q30" s="34">
        <f>$E$28/'Fixed data'!$C$7</f>
        <v>-4.3047115170085873E-2</v>
      </c>
      <c r="R30" s="34">
        <f>$E$28/'Fixed data'!$C$7</f>
        <v>-4.3047115170085873E-2</v>
      </c>
      <c r="S30" s="34">
        <f>$E$28/'Fixed data'!$C$7</f>
        <v>-4.3047115170085873E-2</v>
      </c>
      <c r="T30" s="34">
        <f>$E$28/'Fixed data'!$C$7</f>
        <v>-4.3047115170085873E-2</v>
      </c>
      <c r="U30" s="34">
        <f>$E$28/'Fixed data'!$C$7</f>
        <v>-4.3047115170085873E-2</v>
      </c>
      <c r="V30" s="34">
        <f>$E$28/'Fixed data'!$C$7</f>
        <v>-4.3047115170085873E-2</v>
      </c>
      <c r="W30" s="34">
        <f>$E$28/'Fixed data'!$C$7</f>
        <v>-4.3047115170085873E-2</v>
      </c>
      <c r="X30" s="34">
        <f>$E$28/'Fixed data'!$C$7</f>
        <v>-4.3047115170085873E-2</v>
      </c>
      <c r="Y30" s="34">
        <f>$E$28/'Fixed data'!$C$7</f>
        <v>-4.3047115170085873E-2</v>
      </c>
      <c r="Z30" s="34">
        <f>$E$28/'Fixed data'!$C$7</f>
        <v>-4.3047115170085873E-2</v>
      </c>
      <c r="AA30" s="34">
        <f>$E$28/'Fixed data'!$C$7</f>
        <v>-4.3047115170085873E-2</v>
      </c>
      <c r="AB30" s="34">
        <f>$E$28/'Fixed data'!$C$7</f>
        <v>-4.3047115170085873E-2</v>
      </c>
      <c r="AC30" s="34">
        <f>$E$28/'Fixed data'!$C$7</f>
        <v>-4.3047115170085873E-2</v>
      </c>
      <c r="AD30" s="34">
        <f>$E$28/'Fixed data'!$C$7</f>
        <v>-4.3047115170085873E-2</v>
      </c>
      <c r="AE30" s="34">
        <f>$E$28/'Fixed data'!$C$7</f>
        <v>-4.3047115170085873E-2</v>
      </c>
      <c r="AF30" s="34">
        <f>$E$28/'Fixed data'!$C$7</f>
        <v>-4.3047115170085873E-2</v>
      </c>
      <c r="AG30" s="34">
        <f>$E$28/'Fixed data'!$C$7</f>
        <v>-4.3047115170085873E-2</v>
      </c>
      <c r="AH30" s="34">
        <f>$E$28/'Fixed data'!$C$7</f>
        <v>-4.3047115170085873E-2</v>
      </c>
      <c r="AI30" s="34">
        <f>$E$28/'Fixed data'!$C$7</f>
        <v>-4.3047115170085873E-2</v>
      </c>
      <c r="AJ30" s="34">
        <f>$E$28/'Fixed data'!$C$7</f>
        <v>-4.3047115170085873E-2</v>
      </c>
      <c r="AK30" s="34">
        <f>$E$28/'Fixed data'!$C$7</f>
        <v>-4.3047115170085873E-2</v>
      </c>
      <c r="AL30" s="34">
        <f>$E$28/'Fixed data'!$C$7</f>
        <v>-4.3047115170085873E-2</v>
      </c>
      <c r="AM30" s="34">
        <f>$E$28/'Fixed data'!$C$7</f>
        <v>-4.3047115170085873E-2</v>
      </c>
      <c r="AN30" s="34">
        <f>$E$28/'Fixed data'!$C$7</f>
        <v>-4.3047115170085873E-2</v>
      </c>
      <c r="AO30" s="34">
        <f>$E$28/'Fixed data'!$C$7</f>
        <v>-4.3047115170085873E-2</v>
      </c>
      <c r="AP30" s="34">
        <f>$E$28/'Fixed data'!$C$7</f>
        <v>-4.3047115170085873E-2</v>
      </c>
      <c r="AQ30" s="34">
        <f>$E$28/'Fixed data'!$C$7</f>
        <v>-4.3047115170085873E-2</v>
      </c>
      <c r="AR30" s="34">
        <f>$E$28/'Fixed data'!$C$7</f>
        <v>-4.3047115170085873E-2</v>
      </c>
      <c r="AS30" s="34">
        <f>$E$28/'Fixed data'!$C$7</f>
        <v>-4.3047115170085873E-2</v>
      </c>
      <c r="AT30" s="34">
        <f>$E$28/'Fixed data'!$C$7</f>
        <v>-4.3047115170085873E-2</v>
      </c>
      <c r="AU30" s="34">
        <f>$E$28/'Fixed data'!$C$7</f>
        <v>-4.3047115170085873E-2</v>
      </c>
      <c r="AV30" s="34">
        <f>$E$28/'Fixed data'!$C$7</f>
        <v>-4.3047115170085873E-2</v>
      </c>
      <c r="AW30" s="34">
        <f>$E$28/'Fixed data'!$C$7</f>
        <v>-4.3047115170085873E-2</v>
      </c>
      <c r="AX30" s="34">
        <f>$E$28/'Fixed data'!$C$7</f>
        <v>-4.3047115170085873E-2</v>
      </c>
      <c r="AY30" s="34"/>
      <c r="AZ30" s="34"/>
      <c r="BA30" s="34"/>
      <c r="BB30" s="34"/>
      <c r="BC30" s="34"/>
      <c r="BD30" s="34"/>
    </row>
    <row r="31" spans="1:56" ht="16.5" hidden="1" customHeight="1" outlineLevel="1" x14ac:dyDescent="0.35">
      <c r="A31" s="115"/>
      <c r="B31" s="9" t="s">
        <v>2</v>
      </c>
      <c r="C31" s="11" t="s">
        <v>54</v>
      </c>
      <c r="D31" s="9" t="s">
        <v>40</v>
      </c>
      <c r="F31" s="34"/>
      <c r="G31" s="34">
        <f>$F$28/'Fixed data'!$C$7</f>
        <v>-3.8898457392308093E-2</v>
      </c>
      <c r="H31" s="34">
        <f>$F$28/'Fixed data'!$C$7</f>
        <v>-3.8898457392308093E-2</v>
      </c>
      <c r="I31" s="34">
        <f>$F$28/'Fixed data'!$C$7</f>
        <v>-3.8898457392308093E-2</v>
      </c>
      <c r="J31" s="34">
        <f>$F$28/'Fixed data'!$C$7</f>
        <v>-3.8898457392308093E-2</v>
      </c>
      <c r="K31" s="34">
        <f>$F$28/'Fixed data'!$C$7</f>
        <v>-3.8898457392308093E-2</v>
      </c>
      <c r="L31" s="34">
        <f>$F$28/'Fixed data'!$C$7</f>
        <v>-3.8898457392308093E-2</v>
      </c>
      <c r="M31" s="34">
        <f>$F$28/'Fixed data'!$C$7</f>
        <v>-3.8898457392308093E-2</v>
      </c>
      <c r="N31" s="34">
        <f>$F$28/'Fixed data'!$C$7</f>
        <v>-3.8898457392308093E-2</v>
      </c>
      <c r="O31" s="34">
        <f>$F$28/'Fixed data'!$C$7</f>
        <v>-3.8898457392308093E-2</v>
      </c>
      <c r="P31" s="34">
        <f>$F$28/'Fixed data'!$C$7</f>
        <v>-3.8898457392308093E-2</v>
      </c>
      <c r="Q31" s="34">
        <f>$F$28/'Fixed data'!$C$7</f>
        <v>-3.8898457392308093E-2</v>
      </c>
      <c r="R31" s="34">
        <f>$F$28/'Fixed data'!$C$7</f>
        <v>-3.8898457392308093E-2</v>
      </c>
      <c r="S31" s="34">
        <f>$F$28/'Fixed data'!$C$7</f>
        <v>-3.8898457392308093E-2</v>
      </c>
      <c r="T31" s="34">
        <f>$F$28/'Fixed data'!$C$7</f>
        <v>-3.8898457392308093E-2</v>
      </c>
      <c r="U31" s="34">
        <f>$F$28/'Fixed data'!$C$7</f>
        <v>-3.8898457392308093E-2</v>
      </c>
      <c r="V31" s="34">
        <f>$F$28/'Fixed data'!$C$7</f>
        <v>-3.8898457392308093E-2</v>
      </c>
      <c r="W31" s="34">
        <f>$F$28/'Fixed data'!$C$7</f>
        <v>-3.8898457392308093E-2</v>
      </c>
      <c r="X31" s="34">
        <f>$F$28/'Fixed data'!$C$7</f>
        <v>-3.8898457392308093E-2</v>
      </c>
      <c r="Y31" s="34">
        <f>$F$28/'Fixed data'!$C$7</f>
        <v>-3.8898457392308093E-2</v>
      </c>
      <c r="Z31" s="34">
        <f>$F$28/'Fixed data'!$C$7</f>
        <v>-3.8898457392308093E-2</v>
      </c>
      <c r="AA31" s="34">
        <f>$F$28/'Fixed data'!$C$7</f>
        <v>-3.8898457392308093E-2</v>
      </c>
      <c r="AB31" s="34">
        <f>$F$28/'Fixed data'!$C$7</f>
        <v>-3.8898457392308093E-2</v>
      </c>
      <c r="AC31" s="34">
        <f>$F$28/'Fixed data'!$C$7</f>
        <v>-3.8898457392308093E-2</v>
      </c>
      <c r="AD31" s="34">
        <f>$F$28/'Fixed data'!$C$7</f>
        <v>-3.8898457392308093E-2</v>
      </c>
      <c r="AE31" s="34">
        <f>$F$28/'Fixed data'!$C$7</f>
        <v>-3.8898457392308093E-2</v>
      </c>
      <c r="AF31" s="34">
        <f>$F$28/'Fixed data'!$C$7</f>
        <v>-3.8898457392308093E-2</v>
      </c>
      <c r="AG31" s="34">
        <f>$F$28/'Fixed data'!$C$7</f>
        <v>-3.8898457392308093E-2</v>
      </c>
      <c r="AH31" s="34">
        <f>$F$28/'Fixed data'!$C$7</f>
        <v>-3.8898457392308093E-2</v>
      </c>
      <c r="AI31" s="34">
        <f>$F$28/'Fixed data'!$C$7</f>
        <v>-3.8898457392308093E-2</v>
      </c>
      <c r="AJ31" s="34">
        <f>$F$28/'Fixed data'!$C$7</f>
        <v>-3.8898457392308093E-2</v>
      </c>
      <c r="AK31" s="34">
        <f>$F$28/'Fixed data'!$C$7</f>
        <v>-3.8898457392308093E-2</v>
      </c>
      <c r="AL31" s="34">
        <f>$F$28/'Fixed data'!$C$7</f>
        <v>-3.8898457392308093E-2</v>
      </c>
      <c r="AM31" s="34">
        <f>$F$28/'Fixed data'!$C$7</f>
        <v>-3.8898457392308093E-2</v>
      </c>
      <c r="AN31" s="34">
        <f>$F$28/'Fixed data'!$C$7</f>
        <v>-3.8898457392308093E-2</v>
      </c>
      <c r="AO31" s="34">
        <f>$F$28/'Fixed data'!$C$7</f>
        <v>-3.8898457392308093E-2</v>
      </c>
      <c r="AP31" s="34">
        <f>$F$28/'Fixed data'!$C$7</f>
        <v>-3.8898457392308093E-2</v>
      </c>
      <c r="AQ31" s="34">
        <f>$F$28/'Fixed data'!$C$7</f>
        <v>-3.8898457392308093E-2</v>
      </c>
      <c r="AR31" s="34">
        <f>$F$28/'Fixed data'!$C$7</f>
        <v>-3.8898457392308093E-2</v>
      </c>
      <c r="AS31" s="34">
        <f>$F$28/'Fixed data'!$C$7</f>
        <v>-3.8898457392308093E-2</v>
      </c>
      <c r="AT31" s="34">
        <f>$F$28/'Fixed data'!$C$7</f>
        <v>-3.8898457392308093E-2</v>
      </c>
      <c r="AU31" s="34">
        <f>$F$28/'Fixed data'!$C$7</f>
        <v>-3.8898457392308093E-2</v>
      </c>
      <c r="AV31" s="34">
        <f>$F$28/'Fixed data'!$C$7</f>
        <v>-3.8898457392308093E-2</v>
      </c>
      <c r="AW31" s="34">
        <f>$F$28/'Fixed data'!$C$7</f>
        <v>-3.8898457392308093E-2</v>
      </c>
      <c r="AX31" s="34">
        <f>$F$28/'Fixed data'!$C$7</f>
        <v>-3.8898457392308093E-2</v>
      </c>
      <c r="AY31" s="34">
        <f>$F$28/'Fixed data'!$C$7</f>
        <v>-3.8898457392308093E-2</v>
      </c>
      <c r="AZ31" s="34"/>
      <c r="BA31" s="34"/>
      <c r="BB31" s="34"/>
      <c r="BC31" s="34"/>
      <c r="BD31" s="34"/>
    </row>
    <row r="32" spans="1:56" ht="16.5" hidden="1" customHeight="1" outlineLevel="1" x14ac:dyDescent="0.35">
      <c r="A32" s="115"/>
      <c r="B32" s="9" t="s">
        <v>3</v>
      </c>
      <c r="C32" s="11" t="s">
        <v>55</v>
      </c>
      <c r="D32" s="9" t="s">
        <v>40</v>
      </c>
      <c r="F32" s="34"/>
      <c r="G32" s="34"/>
      <c r="H32" s="34">
        <f>$G$28/'Fixed data'!$C$7</f>
        <v>8.297315555555556E-3</v>
      </c>
      <c r="I32" s="34">
        <f>$G$28/'Fixed data'!$C$7</f>
        <v>8.297315555555556E-3</v>
      </c>
      <c r="J32" s="34">
        <f>$G$28/'Fixed data'!$C$7</f>
        <v>8.297315555555556E-3</v>
      </c>
      <c r="K32" s="34">
        <f>$G$28/'Fixed data'!$C$7</f>
        <v>8.297315555555556E-3</v>
      </c>
      <c r="L32" s="34">
        <f>$G$28/'Fixed data'!$C$7</f>
        <v>8.297315555555556E-3</v>
      </c>
      <c r="M32" s="34">
        <f>$G$28/'Fixed data'!$C$7</f>
        <v>8.297315555555556E-3</v>
      </c>
      <c r="N32" s="34">
        <f>$G$28/'Fixed data'!$C$7</f>
        <v>8.297315555555556E-3</v>
      </c>
      <c r="O32" s="34">
        <f>$G$28/'Fixed data'!$C$7</f>
        <v>8.297315555555556E-3</v>
      </c>
      <c r="P32" s="34">
        <f>$G$28/'Fixed data'!$C$7</f>
        <v>8.297315555555556E-3</v>
      </c>
      <c r="Q32" s="34">
        <f>$G$28/'Fixed data'!$C$7</f>
        <v>8.297315555555556E-3</v>
      </c>
      <c r="R32" s="34">
        <f>$G$28/'Fixed data'!$C$7</f>
        <v>8.297315555555556E-3</v>
      </c>
      <c r="S32" s="34">
        <f>$G$28/'Fixed data'!$C$7</f>
        <v>8.297315555555556E-3</v>
      </c>
      <c r="T32" s="34">
        <f>$G$28/'Fixed data'!$C$7</f>
        <v>8.297315555555556E-3</v>
      </c>
      <c r="U32" s="34">
        <f>$G$28/'Fixed data'!$C$7</f>
        <v>8.297315555555556E-3</v>
      </c>
      <c r="V32" s="34">
        <f>$G$28/'Fixed data'!$C$7</f>
        <v>8.297315555555556E-3</v>
      </c>
      <c r="W32" s="34">
        <f>$G$28/'Fixed data'!$C$7</f>
        <v>8.297315555555556E-3</v>
      </c>
      <c r="X32" s="34">
        <f>$G$28/'Fixed data'!$C$7</f>
        <v>8.297315555555556E-3</v>
      </c>
      <c r="Y32" s="34">
        <f>$G$28/'Fixed data'!$C$7</f>
        <v>8.297315555555556E-3</v>
      </c>
      <c r="Z32" s="34">
        <f>$G$28/'Fixed data'!$C$7</f>
        <v>8.297315555555556E-3</v>
      </c>
      <c r="AA32" s="34">
        <f>$G$28/'Fixed data'!$C$7</f>
        <v>8.297315555555556E-3</v>
      </c>
      <c r="AB32" s="34">
        <f>$G$28/'Fixed data'!$C$7</f>
        <v>8.297315555555556E-3</v>
      </c>
      <c r="AC32" s="34">
        <f>$G$28/'Fixed data'!$C$7</f>
        <v>8.297315555555556E-3</v>
      </c>
      <c r="AD32" s="34">
        <f>$G$28/'Fixed data'!$C$7</f>
        <v>8.297315555555556E-3</v>
      </c>
      <c r="AE32" s="34">
        <f>$G$28/'Fixed data'!$C$7</f>
        <v>8.297315555555556E-3</v>
      </c>
      <c r="AF32" s="34">
        <f>$G$28/'Fixed data'!$C$7</f>
        <v>8.297315555555556E-3</v>
      </c>
      <c r="AG32" s="34">
        <f>$G$28/'Fixed data'!$C$7</f>
        <v>8.297315555555556E-3</v>
      </c>
      <c r="AH32" s="34">
        <f>$G$28/'Fixed data'!$C$7</f>
        <v>8.297315555555556E-3</v>
      </c>
      <c r="AI32" s="34">
        <f>$G$28/'Fixed data'!$C$7</f>
        <v>8.297315555555556E-3</v>
      </c>
      <c r="AJ32" s="34">
        <f>$G$28/'Fixed data'!$C$7</f>
        <v>8.297315555555556E-3</v>
      </c>
      <c r="AK32" s="34">
        <f>$G$28/'Fixed data'!$C$7</f>
        <v>8.297315555555556E-3</v>
      </c>
      <c r="AL32" s="34">
        <f>$G$28/'Fixed data'!$C$7</f>
        <v>8.297315555555556E-3</v>
      </c>
      <c r="AM32" s="34">
        <f>$G$28/'Fixed data'!$C$7</f>
        <v>8.297315555555556E-3</v>
      </c>
      <c r="AN32" s="34">
        <f>$G$28/'Fixed data'!$C$7</f>
        <v>8.297315555555556E-3</v>
      </c>
      <c r="AO32" s="34">
        <f>$G$28/'Fixed data'!$C$7</f>
        <v>8.297315555555556E-3</v>
      </c>
      <c r="AP32" s="34">
        <f>$G$28/'Fixed data'!$C$7</f>
        <v>8.297315555555556E-3</v>
      </c>
      <c r="AQ32" s="34">
        <f>$G$28/'Fixed data'!$C$7</f>
        <v>8.297315555555556E-3</v>
      </c>
      <c r="AR32" s="34">
        <f>$G$28/'Fixed data'!$C$7</f>
        <v>8.297315555555556E-3</v>
      </c>
      <c r="AS32" s="34">
        <f>$G$28/'Fixed data'!$C$7</f>
        <v>8.297315555555556E-3</v>
      </c>
      <c r="AT32" s="34">
        <f>$G$28/'Fixed data'!$C$7</f>
        <v>8.297315555555556E-3</v>
      </c>
      <c r="AU32" s="34">
        <f>$G$28/'Fixed data'!$C$7</f>
        <v>8.297315555555556E-3</v>
      </c>
      <c r="AV32" s="34">
        <f>$G$28/'Fixed data'!$C$7</f>
        <v>8.297315555555556E-3</v>
      </c>
      <c r="AW32" s="34">
        <f>$G$28/'Fixed data'!$C$7</f>
        <v>8.297315555555556E-3</v>
      </c>
      <c r="AX32" s="34">
        <f>$G$28/'Fixed data'!$C$7</f>
        <v>8.297315555555556E-3</v>
      </c>
      <c r="AY32" s="34">
        <f>$G$28/'Fixed data'!$C$7</f>
        <v>8.297315555555556E-3</v>
      </c>
      <c r="AZ32" s="34">
        <f>$G$28/'Fixed data'!$C$7</f>
        <v>8.297315555555556E-3</v>
      </c>
      <c r="BA32" s="34"/>
      <c r="BB32" s="34"/>
      <c r="BC32" s="34"/>
      <c r="BD32" s="34"/>
    </row>
    <row r="33" spans="1:57" ht="16.5" hidden="1" customHeight="1" outlineLevel="1" x14ac:dyDescent="0.35">
      <c r="A33" s="115"/>
      <c r="B33" s="9" t="s">
        <v>4</v>
      </c>
      <c r="C33" s="11" t="s">
        <v>56</v>
      </c>
      <c r="D33" s="9" t="s">
        <v>40</v>
      </c>
      <c r="F33" s="34"/>
      <c r="G33" s="34"/>
      <c r="H33" s="34"/>
      <c r="I33" s="34">
        <f>$H$28/'Fixed data'!$C$7</f>
        <v>8.297315555555556E-3</v>
      </c>
      <c r="J33" s="34">
        <f>$H$28/'Fixed data'!$C$7</f>
        <v>8.297315555555556E-3</v>
      </c>
      <c r="K33" s="34">
        <f>$H$28/'Fixed data'!$C$7</f>
        <v>8.297315555555556E-3</v>
      </c>
      <c r="L33" s="34">
        <f>$H$28/'Fixed data'!$C$7</f>
        <v>8.297315555555556E-3</v>
      </c>
      <c r="M33" s="34">
        <f>$H$28/'Fixed data'!$C$7</f>
        <v>8.297315555555556E-3</v>
      </c>
      <c r="N33" s="34">
        <f>$H$28/'Fixed data'!$C$7</f>
        <v>8.297315555555556E-3</v>
      </c>
      <c r="O33" s="34">
        <f>$H$28/'Fixed data'!$C$7</f>
        <v>8.297315555555556E-3</v>
      </c>
      <c r="P33" s="34">
        <f>$H$28/'Fixed data'!$C$7</f>
        <v>8.297315555555556E-3</v>
      </c>
      <c r="Q33" s="34">
        <f>$H$28/'Fixed data'!$C$7</f>
        <v>8.297315555555556E-3</v>
      </c>
      <c r="R33" s="34">
        <f>$H$28/'Fixed data'!$C$7</f>
        <v>8.297315555555556E-3</v>
      </c>
      <c r="S33" s="34">
        <f>$H$28/'Fixed data'!$C$7</f>
        <v>8.297315555555556E-3</v>
      </c>
      <c r="T33" s="34">
        <f>$H$28/'Fixed data'!$C$7</f>
        <v>8.297315555555556E-3</v>
      </c>
      <c r="U33" s="34">
        <f>$H$28/'Fixed data'!$C$7</f>
        <v>8.297315555555556E-3</v>
      </c>
      <c r="V33" s="34">
        <f>$H$28/'Fixed data'!$C$7</f>
        <v>8.297315555555556E-3</v>
      </c>
      <c r="W33" s="34">
        <f>$H$28/'Fixed data'!$C$7</f>
        <v>8.297315555555556E-3</v>
      </c>
      <c r="X33" s="34">
        <f>$H$28/'Fixed data'!$C$7</f>
        <v>8.297315555555556E-3</v>
      </c>
      <c r="Y33" s="34">
        <f>$H$28/'Fixed data'!$C$7</f>
        <v>8.297315555555556E-3</v>
      </c>
      <c r="Z33" s="34">
        <f>$H$28/'Fixed data'!$C$7</f>
        <v>8.297315555555556E-3</v>
      </c>
      <c r="AA33" s="34">
        <f>$H$28/'Fixed data'!$C$7</f>
        <v>8.297315555555556E-3</v>
      </c>
      <c r="AB33" s="34">
        <f>$H$28/'Fixed data'!$C$7</f>
        <v>8.297315555555556E-3</v>
      </c>
      <c r="AC33" s="34">
        <f>$H$28/'Fixed data'!$C$7</f>
        <v>8.297315555555556E-3</v>
      </c>
      <c r="AD33" s="34">
        <f>$H$28/'Fixed data'!$C$7</f>
        <v>8.297315555555556E-3</v>
      </c>
      <c r="AE33" s="34">
        <f>$H$28/'Fixed data'!$C$7</f>
        <v>8.297315555555556E-3</v>
      </c>
      <c r="AF33" s="34">
        <f>$H$28/'Fixed data'!$C$7</f>
        <v>8.297315555555556E-3</v>
      </c>
      <c r="AG33" s="34">
        <f>$H$28/'Fixed data'!$C$7</f>
        <v>8.297315555555556E-3</v>
      </c>
      <c r="AH33" s="34">
        <f>$H$28/'Fixed data'!$C$7</f>
        <v>8.297315555555556E-3</v>
      </c>
      <c r="AI33" s="34">
        <f>$H$28/'Fixed data'!$C$7</f>
        <v>8.297315555555556E-3</v>
      </c>
      <c r="AJ33" s="34">
        <f>$H$28/'Fixed data'!$C$7</f>
        <v>8.297315555555556E-3</v>
      </c>
      <c r="AK33" s="34">
        <f>$H$28/'Fixed data'!$C$7</f>
        <v>8.297315555555556E-3</v>
      </c>
      <c r="AL33" s="34">
        <f>$H$28/'Fixed data'!$C$7</f>
        <v>8.297315555555556E-3</v>
      </c>
      <c r="AM33" s="34">
        <f>$H$28/'Fixed data'!$C$7</f>
        <v>8.297315555555556E-3</v>
      </c>
      <c r="AN33" s="34">
        <f>$H$28/'Fixed data'!$C$7</f>
        <v>8.297315555555556E-3</v>
      </c>
      <c r="AO33" s="34">
        <f>$H$28/'Fixed data'!$C$7</f>
        <v>8.297315555555556E-3</v>
      </c>
      <c r="AP33" s="34">
        <f>$H$28/'Fixed data'!$C$7</f>
        <v>8.297315555555556E-3</v>
      </c>
      <c r="AQ33" s="34">
        <f>$H$28/'Fixed data'!$C$7</f>
        <v>8.297315555555556E-3</v>
      </c>
      <c r="AR33" s="34">
        <f>$H$28/'Fixed data'!$C$7</f>
        <v>8.297315555555556E-3</v>
      </c>
      <c r="AS33" s="34">
        <f>$H$28/'Fixed data'!$C$7</f>
        <v>8.297315555555556E-3</v>
      </c>
      <c r="AT33" s="34">
        <f>$H$28/'Fixed data'!$C$7</f>
        <v>8.297315555555556E-3</v>
      </c>
      <c r="AU33" s="34">
        <f>$H$28/'Fixed data'!$C$7</f>
        <v>8.297315555555556E-3</v>
      </c>
      <c r="AV33" s="34">
        <f>$H$28/'Fixed data'!$C$7</f>
        <v>8.297315555555556E-3</v>
      </c>
      <c r="AW33" s="34">
        <f>$H$28/'Fixed data'!$C$7</f>
        <v>8.297315555555556E-3</v>
      </c>
      <c r="AX33" s="34">
        <f>$H$28/'Fixed data'!$C$7</f>
        <v>8.297315555555556E-3</v>
      </c>
      <c r="AY33" s="34">
        <f>$H$28/'Fixed data'!$C$7</f>
        <v>8.297315555555556E-3</v>
      </c>
      <c r="AZ33" s="34">
        <f>$H$28/'Fixed data'!$C$7</f>
        <v>8.297315555555556E-3</v>
      </c>
      <c r="BA33" s="34">
        <f>$H$28/'Fixed data'!$C$7</f>
        <v>8.297315555555556E-3</v>
      </c>
      <c r="BB33" s="34"/>
      <c r="BC33" s="34"/>
      <c r="BD33" s="34"/>
    </row>
    <row r="34" spans="1:57" ht="16.5" hidden="1" customHeight="1" outlineLevel="1" x14ac:dyDescent="0.35">
      <c r="A34" s="115"/>
      <c r="B34" s="9" t="s">
        <v>5</v>
      </c>
      <c r="C34" s="11" t="s">
        <v>57</v>
      </c>
      <c r="D34" s="9" t="s">
        <v>40</v>
      </c>
      <c r="F34" s="34"/>
      <c r="G34" s="34"/>
      <c r="H34" s="34"/>
      <c r="I34" s="34"/>
      <c r="J34" s="34">
        <f>$I$28/'Fixed data'!$C$7</f>
        <v>8.297315555555556E-3</v>
      </c>
      <c r="K34" s="34">
        <f>$I$28/'Fixed data'!$C$7</f>
        <v>8.297315555555556E-3</v>
      </c>
      <c r="L34" s="34">
        <f>$I$28/'Fixed data'!$C$7</f>
        <v>8.297315555555556E-3</v>
      </c>
      <c r="M34" s="34">
        <f>$I$28/'Fixed data'!$C$7</f>
        <v>8.297315555555556E-3</v>
      </c>
      <c r="N34" s="34">
        <f>$I$28/'Fixed data'!$C$7</f>
        <v>8.297315555555556E-3</v>
      </c>
      <c r="O34" s="34">
        <f>$I$28/'Fixed data'!$C$7</f>
        <v>8.297315555555556E-3</v>
      </c>
      <c r="P34" s="34">
        <f>$I$28/'Fixed data'!$C$7</f>
        <v>8.297315555555556E-3</v>
      </c>
      <c r="Q34" s="34">
        <f>$I$28/'Fixed data'!$C$7</f>
        <v>8.297315555555556E-3</v>
      </c>
      <c r="R34" s="34">
        <f>$I$28/'Fixed data'!$C$7</f>
        <v>8.297315555555556E-3</v>
      </c>
      <c r="S34" s="34">
        <f>$I$28/'Fixed data'!$C$7</f>
        <v>8.297315555555556E-3</v>
      </c>
      <c r="T34" s="34">
        <f>$I$28/'Fixed data'!$C$7</f>
        <v>8.297315555555556E-3</v>
      </c>
      <c r="U34" s="34">
        <f>$I$28/'Fixed data'!$C$7</f>
        <v>8.297315555555556E-3</v>
      </c>
      <c r="V34" s="34">
        <f>$I$28/'Fixed data'!$C$7</f>
        <v>8.297315555555556E-3</v>
      </c>
      <c r="W34" s="34">
        <f>$I$28/'Fixed data'!$C$7</f>
        <v>8.297315555555556E-3</v>
      </c>
      <c r="X34" s="34">
        <f>$I$28/'Fixed data'!$C$7</f>
        <v>8.297315555555556E-3</v>
      </c>
      <c r="Y34" s="34">
        <f>$I$28/'Fixed data'!$C$7</f>
        <v>8.297315555555556E-3</v>
      </c>
      <c r="Z34" s="34">
        <f>$I$28/'Fixed data'!$C$7</f>
        <v>8.297315555555556E-3</v>
      </c>
      <c r="AA34" s="34">
        <f>$I$28/'Fixed data'!$C$7</f>
        <v>8.297315555555556E-3</v>
      </c>
      <c r="AB34" s="34">
        <f>$I$28/'Fixed data'!$C$7</f>
        <v>8.297315555555556E-3</v>
      </c>
      <c r="AC34" s="34">
        <f>$I$28/'Fixed data'!$C$7</f>
        <v>8.297315555555556E-3</v>
      </c>
      <c r="AD34" s="34">
        <f>$I$28/'Fixed data'!$C$7</f>
        <v>8.297315555555556E-3</v>
      </c>
      <c r="AE34" s="34">
        <f>$I$28/'Fixed data'!$C$7</f>
        <v>8.297315555555556E-3</v>
      </c>
      <c r="AF34" s="34">
        <f>$I$28/'Fixed data'!$C$7</f>
        <v>8.297315555555556E-3</v>
      </c>
      <c r="AG34" s="34">
        <f>$I$28/'Fixed data'!$C$7</f>
        <v>8.297315555555556E-3</v>
      </c>
      <c r="AH34" s="34">
        <f>$I$28/'Fixed data'!$C$7</f>
        <v>8.297315555555556E-3</v>
      </c>
      <c r="AI34" s="34">
        <f>$I$28/'Fixed data'!$C$7</f>
        <v>8.297315555555556E-3</v>
      </c>
      <c r="AJ34" s="34">
        <f>$I$28/'Fixed data'!$C$7</f>
        <v>8.297315555555556E-3</v>
      </c>
      <c r="AK34" s="34">
        <f>$I$28/'Fixed data'!$C$7</f>
        <v>8.297315555555556E-3</v>
      </c>
      <c r="AL34" s="34">
        <f>$I$28/'Fixed data'!$C$7</f>
        <v>8.297315555555556E-3</v>
      </c>
      <c r="AM34" s="34">
        <f>$I$28/'Fixed data'!$C$7</f>
        <v>8.297315555555556E-3</v>
      </c>
      <c r="AN34" s="34">
        <f>$I$28/'Fixed data'!$C$7</f>
        <v>8.297315555555556E-3</v>
      </c>
      <c r="AO34" s="34">
        <f>$I$28/'Fixed data'!$C$7</f>
        <v>8.297315555555556E-3</v>
      </c>
      <c r="AP34" s="34">
        <f>$I$28/'Fixed data'!$C$7</f>
        <v>8.297315555555556E-3</v>
      </c>
      <c r="AQ34" s="34">
        <f>$I$28/'Fixed data'!$C$7</f>
        <v>8.297315555555556E-3</v>
      </c>
      <c r="AR34" s="34">
        <f>$I$28/'Fixed data'!$C$7</f>
        <v>8.297315555555556E-3</v>
      </c>
      <c r="AS34" s="34">
        <f>$I$28/'Fixed data'!$C$7</f>
        <v>8.297315555555556E-3</v>
      </c>
      <c r="AT34" s="34">
        <f>$I$28/'Fixed data'!$C$7</f>
        <v>8.297315555555556E-3</v>
      </c>
      <c r="AU34" s="34">
        <f>$I$28/'Fixed data'!$C$7</f>
        <v>8.297315555555556E-3</v>
      </c>
      <c r="AV34" s="34">
        <f>$I$28/'Fixed data'!$C$7</f>
        <v>8.297315555555556E-3</v>
      </c>
      <c r="AW34" s="34">
        <f>$I$28/'Fixed data'!$C$7</f>
        <v>8.297315555555556E-3</v>
      </c>
      <c r="AX34" s="34">
        <f>$I$28/'Fixed data'!$C$7</f>
        <v>8.297315555555556E-3</v>
      </c>
      <c r="AY34" s="34">
        <f>$I$28/'Fixed data'!$C$7</f>
        <v>8.297315555555556E-3</v>
      </c>
      <c r="AZ34" s="34">
        <f>$I$28/'Fixed data'!$C$7</f>
        <v>8.297315555555556E-3</v>
      </c>
      <c r="BA34" s="34">
        <f>$I$28/'Fixed data'!$C$7</f>
        <v>8.297315555555556E-3</v>
      </c>
      <c r="BB34" s="34">
        <f>$I$28/'Fixed data'!$C$7</f>
        <v>8.297315555555556E-3</v>
      </c>
      <c r="BC34" s="34"/>
      <c r="BD34" s="34"/>
    </row>
    <row r="35" spans="1:57" ht="16.5" hidden="1" customHeight="1" outlineLevel="1" x14ac:dyDescent="0.35">
      <c r="A35" s="115"/>
      <c r="B35" s="9" t="s">
        <v>6</v>
      </c>
      <c r="C35" s="11" t="s">
        <v>58</v>
      </c>
      <c r="D35" s="9" t="s">
        <v>40</v>
      </c>
      <c r="F35" s="34"/>
      <c r="G35" s="34"/>
      <c r="H35" s="34"/>
      <c r="I35" s="34"/>
      <c r="J35" s="34"/>
      <c r="K35" s="34">
        <f>$J$28/'Fixed data'!$C$7</f>
        <v>8.297315555555556E-3</v>
      </c>
      <c r="L35" s="34">
        <f>$J$28/'Fixed data'!$C$7</f>
        <v>8.297315555555556E-3</v>
      </c>
      <c r="M35" s="34">
        <f>$J$28/'Fixed data'!$C$7</f>
        <v>8.297315555555556E-3</v>
      </c>
      <c r="N35" s="34">
        <f>$J$28/'Fixed data'!$C$7</f>
        <v>8.297315555555556E-3</v>
      </c>
      <c r="O35" s="34">
        <f>$J$28/'Fixed data'!$C$7</f>
        <v>8.297315555555556E-3</v>
      </c>
      <c r="P35" s="34">
        <f>$J$28/'Fixed data'!$C$7</f>
        <v>8.297315555555556E-3</v>
      </c>
      <c r="Q35" s="34">
        <f>$J$28/'Fixed data'!$C$7</f>
        <v>8.297315555555556E-3</v>
      </c>
      <c r="R35" s="34">
        <f>$J$28/'Fixed data'!$C$7</f>
        <v>8.297315555555556E-3</v>
      </c>
      <c r="S35" s="34">
        <f>$J$28/'Fixed data'!$C$7</f>
        <v>8.297315555555556E-3</v>
      </c>
      <c r="T35" s="34">
        <f>$J$28/'Fixed data'!$C$7</f>
        <v>8.297315555555556E-3</v>
      </c>
      <c r="U35" s="34">
        <f>$J$28/'Fixed data'!$C$7</f>
        <v>8.297315555555556E-3</v>
      </c>
      <c r="V35" s="34">
        <f>$J$28/'Fixed data'!$C$7</f>
        <v>8.297315555555556E-3</v>
      </c>
      <c r="W35" s="34">
        <f>$J$28/'Fixed data'!$C$7</f>
        <v>8.297315555555556E-3</v>
      </c>
      <c r="X35" s="34">
        <f>$J$28/'Fixed data'!$C$7</f>
        <v>8.297315555555556E-3</v>
      </c>
      <c r="Y35" s="34">
        <f>$J$28/'Fixed data'!$C$7</f>
        <v>8.297315555555556E-3</v>
      </c>
      <c r="Z35" s="34">
        <f>$J$28/'Fixed data'!$C$7</f>
        <v>8.297315555555556E-3</v>
      </c>
      <c r="AA35" s="34">
        <f>$J$28/'Fixed data'!$C$7</f>
        <v>8.297315555555556E-3</v>
      </c>
      <c r="AB35" s="34">
        <f>$J$28/'Fixed data'!$C$7</f>
        <v>8.297315555555556E-3</v>
      </c>
      <c r="AC35" s="34">
        <f>$J$28/'Fixed data'!$C$7</f>
        <v>8.297315555555556E-3</v>
      </c>
      <c r="AD35" s="34">
        <f>$J$28/'Fixed data'!$C$7</f>
        <v>8.297315555555556E-3</v>
      </c>
      <c r="AE35" s="34">
        <f>$J$28/'Fixed data'!$C$7</f>
        <v>8.297315555555556E-3</v>
      </c>
      <c r="AF35" s="34">
        <f>$J$28/'Fixed data'!$C$7</f>
        <v>8.297315555555556E-3</v>
      </c>
      <c r="AG35" s="34">
        <f>$J$28/'Fixed data'!$C$7</f>
        <v>8.297315555555556E-3</v>
      </c>
      <c r="AH35" s="34">
        <f>$J$28/'Fixed data'!$C$7</f>
        <v>8.297315555555556E-3</v>
      </c>
      <c r="AI35" s="34">
        <f>$J$28/'Fixed data'!$C$7</f>
        <v>8.297315555555556E-3</v>
      </c>
      <c r="AJ35" s="34">
        <f>$J$28/'Fixed data'!$C$7</f>
        <v>8.297315555555556E-3</v>
      </c>
      <c r="AK35" s="34">
        <f>$J$28/'Fixed data'!$C$7</f>
        <v>8.297315555555556E-3</v>
      </c>
      <c r="AL35" s="34">
        <f>$J$28/'Fixed data'!$C$7</f>
        <v>8.297315555555556E-3</v>
      </c>
      <c r="AM35" s="34">
        <f>$J$28/'Fixed data'!$C$7</f>
        <v>8.297315555555556E-3</v>
      </c>
      <c r="AN35" s="34">
        <f>$J$28/'Fixed data'!$C$7</f>
        <v>8.297315555555556E-3</v>
      </c>
      <c r="AO35" s="34">
        <f>$J$28/'Fixed data'!$C$7</f>
        <v>8.297315555555556E-3</v>
      </c>
      <c r="AP35" s="34">
        <f>$J$28/'Fixed data'!$C$7</f>
        <v>8.297315555555556E-3</v>
      </c>
      <c r="AQ35" s="34">
        <f>$J$28/'Fixed data'!$C$7</f>
        <v>8.297315555555556E-3</v>
      </c>
      <c r="AR35" s="34">
        <f>$J$28/'Fixed data'!$C$7</f>
        <v>8.297315555555556E-3</v>
      </c>
      <c r="AS35" s="34">
        <f>$J$28/'Fixed data'!$C$7</f>
        <v>8.297315555555556E-3</v>
      </c>
      <c r="AT35" s="34">
        <f>$J$28/'Fixed data'!$C$7</f>
        <v>8.297315555555556E-3</v>
      </c>
      <c r="AU35" s="34">
        <f>$J$28/'Fixed data'!$C$7</f>
        <v>8.297315555555556E-3</v>
      </c>
      <c r="AV35" s="34">
        <f>$J$28/'Fixed data'!$C$7</f>
        <v>8.297315555555556E-3</v>
      </c>
      <c r="AW35" s="34">
        <f>$J$28/'Fixed data'!$C$7</f>
        <v>8.297315555555556E-3</v>
      </c>
      <c r="AX35" s="34">
        <f>$J$28/'Fixed data'!$C$7</f>
        <v>8.297315555555556E-3</v>
      </c>
      <c r="AY35" s="34">
        <f>$J$28/'Fixed data'!$C$7</f>
        <v>8.297315555555556E-3</v>
      </c>
      <c r="AZ35" s="34">
        <f>$J$28/'Fixed data'!$C$7</f>
        <v>8.297315555555556E-3</v>
      </c>
      <c r="BA35" s="34">
        <f>$J$28/'Fixed data'!$C$7</f>
        <v>8.297315555555556E-3</v>
      </c>
      <c r="BB35" s="34">
        <f>$J$28/'Fixed data'!$C$7</f>
        <v>8.297315555555556E-3</v>
      </c>
      <c r="BC35" s="34">
        <f>$J$28/'Fixed data'!$C$7</f>
        <v>8.297315555555556E-3</v>
      </c>
      <c r="BD35" s="34"/>
    </row>
    <row r="36" spans="1:57" ht="16.5" hidden="1" customHeight="1" outlineLevel="1" x14ac:dyDescent="0.35">
      <c r="A36" s="115"/>
      <c r="B36" s="9" t="s">
        <v>32</v>
      </c>
      <c r="C36" s="11" t="s">
        <v>59</v>
      </c>
      <c r="D36" s="9" t="s">
        <v>40</v>
      </c>
      <c r="F36" s="34"/>
      <c r="G36" s="34"/>
      <c r="H36" s="34"/>
      <c r="I36" s="34"/>
      <c r="J36" s="34"/>
      <c r="K36" s="34"/>
      <c r="L36" s="34">
        <f>$K$28/'Fixed data'!$C$7</f>
        <v>8.297315555555556E-3</v>
      </c>
      <c r="M36" s="34">
        <f>$K$28/'Fixed data'!$C$7</f>
        <v>8.297315555555556E-3</v>
      </c>
      <c r="N36" s="34">
        <f>$K$28/'Fixed data'!$C$7</f>
        <v>8.297315555555556E-3</v>
      </c>
      <c r="O36" s="34">
        <f>$K$28/'Fixed data'!$C$7</f>
        <v>8.297315555555556E-3</v>
      </c>
      <c r="P36" s="34">
        <f>$K$28/'Fixed data'!$C$7</f>
        <v>8.297315555555556E-3</v>
      </c>
      <c r="Q36" s="34">
        <f>$K$28/'Fixed data'!$C$7</f>
        <v>8.297315555555556E-3</v>
      </c>
      <c r="R36" s="34">
        <f>$K$28/'Fixed data'!$C$7</f>
        <v>8.297315555555556E-3</v>
      </c>
      <c r="S36" s="34">
        <f>$K$28/'Fixed data'!$C$7</f>
        <v>8.297315555555556E-3</v>
      </c>
      <c r="T36" s="34">
        <f>$K$28/'Fixed data'!$C$7</f>
        <v>8.297315555555556E-3</v>
      </c>
      <c r="U36" s="34">
        <f>$K$28/'Fixed data'!$C$7</f>
        <v>8.297315555555556E-3</v>
      </c>
      <c r="V36" s="34">
        <f>$K$28/'Fixed data'!$C$7</f>
        <v>8.297315555555556E-3</v>
      </c>
      <c r="W36" s="34">
        <f>$K$28/'Fixed data'!$C$7</f>
        <v>8.297315555555556E-3</v>
      </c>
      <c r="X36" s="34">
        <f>$K$28/'Fixed data'!$C$7</f>
        <v>8.297315555555556E-3</v>
      </c>
      <c r="Y36" s="34">
        <f>$K$28/'Fixed data'!$C$7</f>
        <v>8.297315555555556E-3</v>
      </c>
      <c r="Z36" s="34">
        <f>$K$28/'Fixed data'!$C$7</f>
        <v>8.297315555555556E-3</v>
      </c>
      <c r="AA36" s="34">
        <f>$K$28/'Fixed data'!$C$7</f>
        <v>8.297315555555556E-3</v>
      </c>
      <c r="AB36" s="34">
        <f>$K$28/'Fixed data'!$C$7</f>
        <v>8.297315555555556E-3</v>
      </c>
      <c r="AC36" s="34">
        <f>$K$28/'Fixed data'!$C$7</f>
        <v>8.297315555555556E-3</v>
      </c>
      <c r="AD36" s="34">
        <f>$K$28/'Fixed data'!$C$7</f>
        <v>8.297315555555556E-3</v>
      </c>
      <c r="AE36" s="34">
        <f>$K$28/'Fixed data'!$C$7</f>
        <v>8.297315555555556E-3</v>
      </c>
      <c r="AF36" s="34">
        <f>$K$28/'Fixed data'!$C$7</f>
        <v>8.297315555555556E-3</v>
      </c>
      <c r="AG36" s="34">
        <f>$K$28/'Fixed data'!$C$7</f>
        <v>8.297315555555556E-3</v>
      </c>
      <c r="AH36" s="34">
        <f>$K$28/'Fixed data'!$C$7</f>
        <v>8.297315555555556E-3</v>
      </c>
      <c r="AI36" s="34">
        <f>$K$28/'Fixed data'!$C$7</f>
        <v>8.297315555555556E-3</v>
      </c>
      <c r="AJ36" s="34">
        <f>$K$28/'Fixed data'!$C$7</f>
        <v>8.297315555555556E-3</v>
      </c>
      <c r="AK36" s="34">
        <f>$K$28/'Fixed data'!$C$7</f>
        <v>8.297315555555556E-3</v>
      </c>
      <c r="AL36" s="34">
        <f>$K$28/'Fixed data'!$C$7</f>
        <v>8.297315555555556E-3</v>
      </c>
      <c r="AM36" s="34">
        <f>$K$28/'Fixed data'!$C$7</f>
        <v>8.297315555555556E-3</v>
      </c>
      <c r="AN36" s="34">
        <f>$K$28/'Fixed data'!$C$7</f>
        <v>8.297315555555556E-3</v>
      </c>
      <c r="AO36" s="34">
        <f>$K$28/'Fixed data'!$C$7</f>
        <v>8.297315555555556E-3</v>
      </c>
      <c r="AP36" s="34">
        <f>$K$28/'Fixed data'!$C$7</f>
        <v>8.297315555555556E-3</v>
      </c>
      <c r="AQ36" s="34">
        <f>$K$28/'Fixed data'!$C$7</f>
        <v>8.297315555555556E-3</v>
      </c>
      <c r="AR36" s="34">
        <f>$K$28/'Fixed data'!$C$7</f>
        <v>8.297315555555556E-3</v>
      </c>
      <c r="AS36" s="34">
        <f>$K$28/'Fixed data'!$C$7</f>
        <v>8.297315555555556E-3</v>
      </c>
      <c r="AT36" s="34">
        <f>$K$28/'Fixed data'!$C$7</f>
        <v>8.297315555555556E-3</v>
      </c>
      <c r="AU36" s="34">
        <f>$K$28/'Fixed data'!$C$7</f>
        <v>8.297315555555556E-3</v>
      </c>
      <c r="AV36" s="34">
        <f>$K$28/'Fixed data'!$C$7</f>
        <v>8.297315555555556E-3</v>
      </c>
      <c r="AW36" s="34">
        <f>$K$28/'Fixed data'!$C$7</f>
        <v>8.297315555555556E-3</v>
      </c>
      <c r="AX36" s="34">
        <f>$K$28/'Fixed data'!$C$7</f>
        <v>8.297315555555556E-3</v>
      </c>
      <c r="AY36" s="34">
        <f>$K$28/'Fixed data'!$C$7</f>
        <v>8.297315555555556E-3</v>
      </c>
      <c r="AZ36" s="34">
        <f>$K$28/'Fixed data'!$C$7</f>
        <v>8.297315555555556E-3</v>
      </c>
      <c r="BA36" s="34">
        <f>$K$28/'Fixed data'!$C$7</f>
        <v>8.297315555555556E-3</v>
      </c>
      <c r="BB36" s="34">
        <f>$K$28/'Fixed data'!$C$7</f>
        <v>8.297315555555556E-3</v>
      </c>
      <c r="BC36" s="34">
        <f>$K$28/'Fixed data'!$C$7</f>
        <v>8.297315555555556E-3</v>
      </c>
      <c r="BD36" s="34">
        <f>$K$28/'Fixed data'!$C$7</f>
        <v>8.297315555555556E-3</v>
      </c>
    </row>
    <row r="37" spans="1:57" ht="16.5" hidden="1" customHeight="1" outlineLevel="1" x14ac:dyDescent="0.35">
      <c r="A37" s="115"/>
      <c r="B37" s="9" t="s">
        <v>33</v>
      </c>
      <c r="C37" s="11" t="s">
        <v>60</v>
      </c>
      <c r="D37" s="9" t="s">
        <v>40</v>
      </c>
      <c r="F37" s="34"/>
      <c r="G37" s="34"/>
      <c r="H37" s="34"/>
      <c r="I37" s="34"/>
      <c r="J37" s="34"/>
      <c r="K37" s="34"/>
      <c r="L37" s="34"/>
      <c r="M37" s="34">
        <f>$L$28/'Fixed data'!$C$7</f>
        <v>8.297315555555556E-3</v>
      </c>
      <c r="N37" s="34">
        <f>$L$28/'Fixed data'!$C$7</f>
        <v>8.297315555555556E-3</v>
      </c>
      <c r="O37" s="34">
        <f>$L$28/'Fixed data'!$C$7</f>
        <v>8.297315555555556E-3</v>
      </c>
      <c r="P37" s="34">
        <f>$L$28/'Fixed data'!$C$7</f>
        <v>8.297315555555556E-3</v>
      </c>
      <c r="Q37" s="34">
        <f>$L$28/'Fixed data'!$C$7</f>
        <v>8.297315555555556E-3</v>
      </c>
      <c r="R37" s="34">
        <f>$L$28/'Fixed data'!$C$7</f>
        <v>8.297315555555556E-3</v>
      </c>
      <c r="S37" s="34">
        <f>$L$28/'Fixed data'!$C$7</f>
        <v>8.297315555555556E-3</v>
      </c>
      <c r="T37" s="34">
        <f>$L$28/'Fixed data'!$C$7</f>
        <v>8.297315555555556E-3</v>
      </c>
      <c r="U37" s="34">
        <f>$L$28/'Fixed data'!$C$7</f>
        <v>8.297315555555556E-3</v>
      </c>
      <c r="V37" s="34">
        <f>$L$28/'Fixed data'!$C$7</f>
        <v>8.297315555555556E-3</v>
      </c>
      <c r="W37" s="34">
        <f>$L$28/'Fixed data'!$C$7</f>
        <v>8.297315555555556E-3</v>
      </c>
      <c r="X37" s="34">
        <f>$L$28/'Fixed data'!$C$7</f>
        <v>8.297315555555556E-3</v>
      </c>
      <c r="Y37" s="34">
        <f>$L$28/'Fixed data'!$C$7</f>
        <v>8.297315555555556E-3</v>
      </c>
      <c r="Z37" s="34">
        <f>$L$28/'Fixed data'!$C$7</f>
        <v>8.297315555555556E-3</v>
      </c>
      <c r="AA37" s="34">
        <f>$L$28/'Fixed data'!$C$7</f>
        <v>8.297315555555556E-3</v>
      </c>
      <c r="AB37" s="34">
        <f>$L$28/'Fixed data'!$C$7</f>
        <v>8.297315555555556E-3</v>
      </c>
      <c r="AC37" s="34">
        <f>$L$28/'Fixed data'!$C$7</f>
        <v>8.297315555555556E-3</v>
      </c>
      <c r="AD37" s="34">
        <f>$L$28/'Fixed data'!$C$7</f>
        <v>8.297315555555556E-3</v>
      </c>
      <c r="AE37" s="34">
        <f>$L$28/'Fixed data'!$C$7</f>
        <v>8.297315555555556E-3</v>
      </c>
      <c r="AF37" s="34">
        <f>$L$28/'Fixed data'!$C$7</f>
        <v>8.297315555555556E-3</v>
      </c>
      <c r="AG37" s="34">
        <f>$L$28/'Fixed data'!$C$7</f>
        <v>8.297315555555556E-3</v>
      </c>
      <c r="AH37" s="34">
        <f>$L$28/'Fixed data'!$C$7</f>
        <v>8.297315555555556E-3</v>
      </c>
      <c r="AI37" s="34">
        <f>$L$28/'Fixed data'!$C$7</f>
        <v>8.297315555555556E-3</v>
      </c>
      <c r="AJ37" s="34">
        <f>$L$28/'Fixed data'!$C$7</f>
        <v>8.297315555555556E-3</v>
      </c>
      <c r="AK37" s="34">
        <f>$L$28/'Fixed data'!$C$7</f>
        <v>8.297315555555556E-3</v>
      </c>
      <c r="AL37" s="34">
        <f>$L$28/'Fixed data'!$C$7</f>
        <v>8.297315555555556E-3</v>
      </c>
      <c r="AM37" s="34">
        <f>$L$28/'Fixed data'!$C$7</f>
        <v>8.297315555555556E-3</v>
      </c>
      <c r="AN37" s="34">
        <f>$L$28/'Fixed data'!$C$7</f>
        <v>8.297315555555556E-3</v>
      </c>
      <c r="AO37" s="34">
        <f>$L$28/'Fixed data'!$C$7</f>
        <v>8.297315555555556E-3</v>
      </c>
      <c r="AP37" s="34">
        <f>$L$28/'Fixed data'!$C$7</f>
        <v>8.297315555555556E-3</v>
      </c>
      <c r="AQ37" s="34">
        <f>$L$28/'Fixed data'!$C$7</f>
        <v>8.297315555555556E-3</v>
      </c>
      <c r="AR37" s="34">
        <f>$L$28/'Fixed data'!$C$7</f>
        <v>8.297315555555556E-3</v>
      </c>
      <c r="AS37" s="34">
        <f>$L$28/'Fixed data'!$C$7</f>
        <v>8.297315555555556E-3</v>
      </c>
      <c r="AT37" s="34">
        <f>$L$28/'Fixed data'!$C$7</f>
        <v>8.297315555555556E-3</v>
      </c>
      <c r="AU37" s="34">
        <f>$L$28/'Fixed data'!$C$7</f>
        <v>8.297315555555556E-3</v>
      </c>
      <c r="AV37" s="34">
        <f>$L$28/'Fixed data'!$C$7</f>
        <v>8.297315555555556E-3</v>
      </c>
      <c r="AW37" s="34">
        <f>$L$28/'Fixed data'!$C$7</f>
        <v>8.297315555555556E-3</v>
      </c>
      <c r="AX37" s="34">
        <f>$L$28/'Fixed data'!$C$7</f>
        <v>8.297315555555556E-3</v>
      </c>
      <c r="AY37" s="34">
        <f>$L$28/'Fixed data'!$C$7</f>
        <v>8.297315555555556E-3</v>
      </c>
      <c r="AZ37" s="34">
        <f>$L$28/'Fixed data'!$C$7</f>
        <v>8.297315555555556E-3</v>
      </c>
      <c r="BA37" s="34">
        <f>$L$28/'Fixed data'!$C$7</f>
        <v>8.297315555555556E-3</v>
      </c>
      <c r="BB37" s="34">
        <f>$L$28/'Fixed data'!$C$7</f>
        <v>8.297315555555556E-3</v>
      </c>
      <c r="BC37" s="34">
        <f>$L$28/'Fixed data'!$C$7</f>
        <v>8.297315555555556E-3</v>
      </c>
      <c r="BD37" s="34">
        <f>$L$28/'Fixed data'!$C$7</f>
        <v>8.297315555555556E-3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8.297315555555556E-3</v>
      </c>
      <c r="O38" s="34">
        <f>$M$28/'Fixed data'!$C$7</f>
        <v>8.297315555555556E-3</v>
      </c>
      <c r="P38" s="34">
        <f>$M$28/'Fixed data'!$C$7</f>
        <v>8.297315555555556E-3</v>
      </c>
      <c r="Q38" s="34">
        <f>$M$28/'Fixed data'!$C$7</f>
        <v>8.297315555555556E-3</v>
      </c>
      <c r="R38" s="34">
        <f>$M$28/'Fixed data'!$C$7</f>
        <v>8.297315555555556E-3</v>
      </c>
      <c r="S38" s="34">
        <f>$M$28/'Fixed data'!$C$7</f>
        <v>8.297315555555556E-3</v>
      </c>
      <c r="T38" s="34">
        <f>$M$28/'Fixed data'!$C$7</f>
        <v>8.297315555555556E-3</v>
      </c>
      <c r="U38" s="34">
        <f>$M$28/'Fixed data'!$C$7</f>
        <v>8.297315555555556E-3</v>
      </c>
      <c r="V38" s="34">
        <f>$M$28/'Fixed data'!$C$7</f>
        <v>8.297315555555556E-3</v>
      </c>
      <c r="W38" s="34">
        <f>$M$28/'Fixed data'!$C$7</f>
        <v>8.297315555555556E-3</v>
      </c>
      <c r="X38" s="34">
        <f>$M$28/'Fixed data'!$C$7</f>
        <v>8.297315555555556E-3</v>
      </c>
      <c r="Y38" s="34">
        <f>$M$28/'Fixed data'!$C$7</f>
        <v>8.297315555555556E-3</v>
      </c>
      <c r="Z38" s="34">
        <f>$M$28/'Fixed data'!$C$7</f>
        <v>8.297315555555556E-3</v>
      </c>
      <c r="AA38" s="34">
        <f>$M$28/'Fixed data'!$C$7</f>
        <v>8.297315555555556E-3</v>
      </c>
      <c r="AB38" s="34">
        <f>$M$28/'Fixed data'!$C$7</f>
        <v>8.297315555555556E-3</v>
      </c>
      <c r="AC38" s="34">
        <f>$M$28/'Fixed data'!$C$7</f>
        <v>8.297315555555556E-3</v>
      </c>
      <c r="AD38" s="34">
        <f>$M$28/'Fixed data'!$C$7</f>
        <v>8.297315555555556E-3</v>
      </c>
      <c r="AE38" s="34">
        <f>$M$28/'Fixed data'!$C$7</f>
        <v>8.297315555555556E-3</v>
      </c>
      <c r="AF38" s="34">
        <f>$M$28/'Fixed data'!$C$7</f>
        <v>8.297315555555556E-3</v>
      </c>
      <c r="AG38" s="34">
        <f>$M$28/'Fixed data'!$C$7</f>
        <v>8.297315555555556E-3</v>
      </c>
      <c r="AH38" s="34">
        <f>$M$28/'Fixed data'!$C$7</f>
        <v>8.297315555555556E-3</v>
      </c>
      <c r="AI38" s="34">
        <f>$M$28/'Fixed data'!$C$7</f>
        <v>8.297315555555556E-3</v>
      </c>
      <c r="AJ38" s="34">
        <f>$M$28/'Fixed data'!$C$7</f>
        <v>8.297315555555556E-3</v>
      </c>
      <c r="AK38" s="34">
        <f>$M$28/'Fixed data'!$C$7</f>
        <v>8.297315555555556E-3</v>
      </c>
      <c r="AL38" s="34">
        <f>$M$28/'Fixed data'!$C$7</f>
        <v>8.297315555555556E-3</v>
      </c>
      <c r="AM38" s="34">
        <f>$M$28/'Fixed data'!$C$7</f>
        <v>8.297315555555556E-3</v>
      </c>
      <c r="AN38" s="34">
        <f>$M$28/'Fixed data'!$C$7</f>
        <v>8.297315555555556E-3</v>
      </c>
      <c r="AO38" s="34">
        <f>$M$28/'Fixed data'!$C$7</f>
        <v>8.297315555555556E-3</v>
      </c>
      <c r="AP38" s="34">
        <f>$M$28/'Fixed data'!$C$7</f>
        <v>8.297315555555556E-3</v>
      </c>
      <c r="AQ38" s="34">
        <f>$M$28/'Fixed data'!$C$7</f>
        <v>8.297315555555556E-3</v>
      </c>
      <c r="AR38" s="34">
        <f>$M$28/'Fixed data'!$C$7</f>
        <v>8.297315555555556E-3</v>
      </c>
      <c r="AS38" s="34">
        <f>$M$28/'Fixed data'!$C$7</f>
        <v>8.297315555555556E-3</v>
      </c>
      <c r="AT38" s="34">
        <f>$M$28/'Fixed data'!$C$7</f>
        <v>8.297315555555556E-3</v>
      </c>
      <c r="AU38" s="34">
        <f>$M$28/'Fixed data'!$C$7</f>
        <v>8.297315555555556E-3</v>
      </c>
      <c r="AV38" s="34">
        <f>$M$28/'Fixed data'!$C$7</f>
        <v>8.297315555555556E-3</v>
      </c>
      <c r="AW38" s="34">
        <f>$M$28/'Fixed data'!$C$7</f>
        <v>8.297315555555556E-3</v>
      </c>
      <c r="AX38" s="34">
        <f>$M$28/'Fixed data'!$C$7</f>
        <v>8.297315555555556E-3</v>
      </c>
      <c r="AY38" s="34">
        <f>$M$28/'Fixed data'!$C$7</f>
        <v>8.297315555555556E-3</v>
      </c>
      <c r="AZ38" s="34">
        <f>$M$28/'Fixed data'!$C$7</f>
        <v>8.297315555555556E-3</v>
      </c>
      <c r="BA38" s="34">
        <f>$M$28/'Fixed data'!$C$7</f>
        <v>8.297315555555556E-3</v>
      </c>
      <c r="BB38" s="34">
        <f>$M$28/'Fixed data'!$C$7</f>
        <v>8.297315555555556E-3</v>
      </c>
      <c r="BC38" s="34">
        <f>$M$28/'Fixed data'!$C$7</f>
        <v>8.297315555555556E-3</v>
      </c>
      <c r="BD38" s="34">
        <f>$M$28/'Fixed data'!$C$7</f>
        <v>8.297315555555556E-3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8.297315555555556E-3</v>
      </c>
      <c r="P39" s="34">
        <f>$N$28/'Fixed data'!$C$7</f>
        <v>8.297315555555556E-3</v>
      </c>
      <c r="Q39" s="34">
        <f>$N$28/'Fixed data'!$C$7</f>
        <v>8.297315555555556E-3</v>
      </c>
      <c r="R39" s="34">
        <f>$N$28/'Fixed data'!$C$7</f>
        <v>8.297315555555556E-3</v>
      </c>
      <c r="S39" s="34">
        <f>$N$28/'Fixed data'!$C$7</f>
        <v>8.297315555555556E-3</v>
      </c>
      <c r="T39" s="34">
        <f>$N$28/'Fixed data'!$C$7</f>
        <v>8.297315555555556E-3</v>
      </c>
      <c r="U39" s="34">
        <f>$N$28/'Fixed data'!$C$7</f>
        <v>8.297315555555556E-3</v>
      </c>
      <c r="V39" s="34">
        <f>$N$28/'Fixed data'!$C$7</f>
        <v>8.297315555555556E-3</v>
      </c>
      <c r="W39" s="34">
        <f>$N$28/'Fixed data'!$C$7</f>
        <v>8.297315555555556E-3</v>
      </c>
      <c r="X39" s="34">
        <f>$N$28/'Fixed data'!$C$7</f>
        <v>8.297315555555556E-3</v>
      </c>
      <c r="Y39" s="34">
        <f>$N$28/'Fixed data'!$C$7</f>
        <v>8.297315555555556E-3</v>
      </c>
      <c r="Z39" s="34">
        <f>$N$28/'Fixed data'!$C$7</f>
        <v>8.297315555555556E-3</v>
      </c>
      <c r="AA39" s="34">
        <f>$N$28/'Fixed data'!$C$7</f>
        <v>8.297315555555556E-3</v>
      </c>
      <c r="AB39" s="34">
        <f>$N$28/'Fixed data'!$C$7</f>
        <v>8.297315555555556E-3</v>
      </c>
      <c r="AC39" s="34">
        <f>$N$28/'Fixed data'!$C$7</f>
        <v>8.297315555555556E-3</v>
      </c>
      <c r="AD39" s="34">
        <f>$N$28/'Fixed data'!$C$7</f>
        <v>8.297315555555556E-3</v>
      </c>
      <c r="AE39" s="34">
        <f>$N$28/'Fixed data'!$C$7</f>
        <v>8.297315555555556E-3</v>
      </c>
      <c r="AF39" s="34">
        <f>$N$28/'Fixed data'!$C$7</f>
        <v>8.297315555555556E-3</v>
      </c>
      <c r="AG39" s="34">
        <f>$N$28/'Fixed data'!$C$7</f>
        <v>8.297315555555556E-3</v>
      </c>
      <c r="AH39" s="34">
        <f>$N$28/'Fixed data'!$C$7</f>
        <v>8.297315555555556E-3</v>
      </c>
      <c r="AI39" s="34">
        <f>$N$28/'Fixed data'!$C$7</f>
        <v>8.297315555555556E-3</v>
      </c>
      <c r="AJ39" s="34">
        <f>$N$28/'Fixed data'!$C$7</f>
        <v>8.297315555555556E-3</v>
      </c>
      <c r="AK39" s="34">
        <f>$N$28/'Fixed data'!$C$7</f>
        <v>8.297315555555556E-3</v>
      </c>
      <c r="AL39" s="34">
        <f>$N$28/'Fixed data'!$C$7</f>
        <v>8.297315555555556E-3</v>
      </c>
      <c r="AM39" s="34">
        <f>$N$28/'Fixed data'!$C$7</f>
        <v>8.297315555555556E-3</v>
      </c>
      <c r="AN39" s="34">
        <f>$N$28/'Fixed data'!$C$7</f>
        <v>8.297315555555556E-3</v>
      </c>
      <c r="AO39" s="34">
        <f>$N$28/'Fixed data'!$C$7</f>
        <v>8.297315555555556E-3</v>
      </c>
      <c r="AP39" s="34">
        <f>$N$28/'Fixed data'!$C$7</f>
        <v>8.297315555555556E-3</v>
      </c>
      <c r="AQ39" s="34">
        <f>$N$28/'Fixed data'!$C$7</f>
        <v>8.297315555555556E-3</v>
      </c>
      <c r="AR39" s="34">
        <f>$N$28/'Fixed data'!$C$7</f>
        <v>8.297315555555556E-3</v>
      </c>
      <c r="AS39" s="34">
        <f>$N$28/'Fixed data'!$C$7</f>
        <v>8.297315555555556E-3</v>
      </c>
      <c r="AT39" s="34">
        <f>$N$28/'Fixed data'!$C$7</f>
        <v>8.297315555555556E-3</v>
      </c>
      <c r="AU39" s="34">
        <f>$N$28/'Fixed data'!$C$7</f>
        <v>8.297315555555556E-3</v>
      </c>
      <c r="AV39" s="34">
        <f>$N$28/'Fixed data'!$C$7</f>
        <v>8.297315555555556E-3</v>
      </c>
      <c r="AW39" s="34">
        <f>$N$28/'Fixed data'!$C$7</f>
        <v>8.297315555555556E-3</v>
      </c>
      <c r="AX39" s="34">
        <f>$N$28/'Fixed data'!$C$7</f>
        <v>8.297315555555556E-3</v>
      </c>
      <c r="AY39" s="34">
        <f>$N$28/'Fixed data'!$C$7</f>
        <v>8.297315555555556E-3</v>
      </c>
      <c r="AZ39" s="34">
        <f>$N$28/'Fixed data'!$C$7</f>
        <v>8.297315555555556E-3</v>
      </c>
      <c r="BA39" s="34">
        <f>$N$28/'Fixed data'!$C$7</f>
        <v>8.297315555555556E-3</v>
      </c>
      <c r="BB39" s="34">
        <f>$N$28/'Fixed data'!$C$7</f>
        <v>8.297315555555556E-3</v>
      </c>
      <c r="BC39" s="34">
        <f>$N$28/'Fixed data'!$C$7</f>
        <v>8.297315555555556E-3</v>
      </c>
      <c r="BD39" s="34">
        <f>$N$28/'Fixed data'!$C$7</f>
        <v>8.297315555555556E-3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8.297315555555556E-3</v>
      </c>
      <c r="Q40" s="34">
        <f>$O$28/'Fixed data'!$C$7</f>
        <v>8.297315555555556E-3</v>
      </c>
      <c r="R40" s="34">
        <f>$O$28/'Fixed data'!$C$7</f>
        <v>8.297315555555556E-3</v>
      </c>
      <c r="S40" s="34">
        <f>$O$28/'Fixed data'!$C$7</f>
        <v>8.297315555555556E-3</v>
      </c>
      <c r="T40" s="34">
        <f>$O$28/'Fixed data'!$C$7</f>
        <v>8.297315555555556E-3</v>
      </c>
      <c r="U40" s="34">
        <f>$O$28/'Fixed data'!$C$7</f>
        <v>8.297315555555556E-3</v>
      </c>
      <c r="V40" s="34">
        <f>$O$28/'Fixed data'!$C$7</f>
        <v>8.297315555555556E-3</v>
      </c>
      <c r="W40" s="34">
        <f>$O$28/'Fixed data'!$C$7</f>
        <v>8.297315555555556E-3</v>
      </c>
      <c r="X40" s="34">
        <f>$O$28/'Fixed data'!$C$7</f>
        <v>8.297315555555556E-3</v>
      </c>
      <c r="Y40" s="34">
        <f>$O$28/'Fixed data'!$C$7</f>
        <v>8.297315555555556E-3</v>
      </c>
      <c r="Z40" s="34">
        <f>$O$28/'Fixed data'!$C$7</f>
        <v>8.297315555555556E-3</v>
      </c>
      <c r="AA40" s="34">
        <f>$O$28/'Fixed data'!$C$7</f>
        <v>8.297315555555556E-3</v>
      </c>
      <c r="AB40" s="34">
        <f>$O$28/'Fixed data'!$C$7</f>
        <v>8.297315555555556E-3</v>
      </c>
      <c r="AC40" s="34">
        <f>$O$28/'Fixed data'!$C$7</f>
        <v>8.297315555555556E-3</v>
      </c>
      <c r="AD40" s="34">
        <f>$O$28/'Fixed data'!$C$7</f>
        <v>8.297315555555556E-3</v>
      </c>
      <c r="AE40" s="34">
        <f>$O$28/'Fixed data'!$C$7</f>
        <v>8.297315555555556E-3</v>
      </c>
      <c r="AF40" s="34">
        <f>$O$28/'Fixed data'!$C$7</f>
        <v>8.297315555555556E-3</v>
      </c>
      <c r="AG40" s="34">
        <f>$O$28/'Fixed data'!$C$7</f>
        <v>8.297315555555556E-3</v>
      </c>
      <c r="AH40" s="34">
        <f>$O$28/'Fixed data'!$C$7</f>
        <v>8.297315555555556E-3</v>
      </c>
      <c r="AI40" s="34">
        <f>$O$28/'Fixed data'!$C$7</f>
        <v>8.297315555555556E-3</v>
      </c>
      <c r="AJ40" s="34">
        <f>$O$28/'Fixed data'!$C$7</f>
        <v>8.297315555555556E-3</v>
      </c>
      <c r="AK40" s="34">
        <f>$O$28/'Fixed data'!$C$7</f>
        <v>8.297315555555556E-3</v>
      </c>
      <c r="AL40" s="34">
        <f>$O$28/'Fixed data'!$C$7</f>
        <v>8.297315555555556E-3</v>
      </c>
      <c r="AM40" s="34">
        <f>$O$28/'Fixed data'!$C$7</f>
        <v>8.297315555555556E-3</v>
      </c>
      <c r="AN40" s="34">
        <f>$O$28/'Fixed data'!$C$7</f>
        <v>8.297315555555556E-3</v>
      </c>
      <c r="AO40" s="34">
        <f>$O$28/'Fixed data'!$C$7</f>
        <v>8.297315555555556E-3</v>
      </c>
      <c r="AP40" s="34">
        <f>$O$28/'Fixed data'!$C$7</f>
        <v>8.297315555555556E-3</v>
      </c>
      <c r="AQ40" s="34">
        <f>$O$28/'Fixed data'!$C$7</f>
        <v>8.297315555555556E-3</v>
      </c>
      <c r="AR40" s="34">
        <f>$O$28/'Fixed data'!$C$7</f>
        <v>8.297315555555556E-3</v>
      </c>
      <c r="AS40" s="34">
        <f>$O$28/'Fixed data'!$C$7</f>
        <v>8.297315555555556E-3</v>
      </c>
      <c r="AT40" s="34">
        <f>$O$28/'Fixed data'!$C$7</f>
        <v>8.297315555555556E-3</v>
      </c>
      <c r="AU40" s="34">
        <f>$O$28/'Fixed data'!$C$7</f>
        <v>8.297315555555556E-3</v>
      </c>
      <c r="AV40" s="34">
        <f>$O$28/'Fixed data'!$C$7</f>
        <v>8.297315555555556E-3</v>
      </c>
      <c r="AW40" s="34">
        <f>$O$28/'Fixed data'!$C$7</f>
        <v>8.297315555555556E-3</v>
      </c>
      <c r="AX40" s="34">
        <f>$O$28/'Fixed data'!$C$7</f>
        <v>8.297315555555556E-3</v>
      </c>
      <c r="AY40" s="34">
        <f>$O$28/'Fixed data'!$C$7</f>
        <v>8.297315555555556E-3</v>
      </c>
      <c r="AZ40" s="34">
        <f>$O$28/'Fixed data'!$C$7</f>
        <v>8.297315555555556E-3</v>
      </c>
      <c r="BA40" s="34">
        <f>$O$28/'Fixed data'!$C$7</f>
        <v>8.297315555555556E-3</v>
      </c>
      <c r="BB40" s="34">
        <f>$O$28/'Fixed data'!$C$7</f>
        <v>8.297315555555556E-3</v>
      </c>
      <c r="BC40" s="34">
        <f>$O$28/'Fixed data'!$C$7</f>
        <v>8.297315555555556E-3</v>
      </c>
      <c r="BD40" s="34">
        <f>$O$28/'Fixed data'!$C$7</f>
        <v>8.297315555555556E-3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8.297315555555556E-3</v>
      </c>
      <c r="R41" s="34">
        <f>$P$28/'Fixed data'!$C$7</f>
        <v>8.297315555555556E-3</v>
      </c>
      <c r="S41" s="34">
        <f>$P$28/'Fixed data'!$C$7</f>
        <v>8.297315555555556E-3</v>
      </c>
      <c r="T41" s="34">
        <f>$P$28/'Fixed data'!$C$7</f>
        <v>8.297315555555556E-3</v>
      </c>
      <c r="U41" s="34">
        <f>$P$28/'Fixed data'!$C$7</f>
        <v>8.297315555555556E-3</v>
      </c>
      <c r="V41" s="34">
        <f>$P$28/'Fixed data'!$C$7</f>
        <v>8.297315555555556E-3</v>
      </c>
      <c r="W41" s="34">
        <f>$P$28/'Fixed data'!$C$7</f>
        <v>8.297315555555556E-3</v>
      </c>
      <c r="X41" s="34">
        <f>$P$28/'Fixed data'!$C$7</f>
        <v>8.297315555555556E-3</v>
      </c>
      <c r="Y41" s="34">
        <f>$P$28/'Fixed data'!$C$7</f>
        <v>8.297315555555556E-3</v>
      </c>
      <c r="Z41" s="34">
        <f>$P$28/'Fixed data'!$C$7</f>
        <v>8.297315555555556E-3</v>
      </c>
      <c r="AA41" s="34">
        <f>$P$28/'Fixed data'!$C$7</f>
        <v>8.297315555555556E-3</v>
      </c>
      <c r="AB41" s="34">
        <f>$P$28/'Fixed data'!$C$7</f>
        <v>8.297315555555556E-3</v>
      </c>
      <c r="AC41" s="34">
        <f>$P$28/'Fixed data'!$C$7</f>
        <v>8.297315555555556E-3</v>
      </c>
      <c r="AD41" s="34">
        <f>$P$28/'Fixed data'!$C$7</f>
        <v>8.297315555555556E-3</v>
      </c>
      <c r="AE41" s="34">
        <f>$P$28/'Fixed data'!$C$7</f>
        <v>8.297315555555556E-3</v>
      </c>
      <c r="AF41" s="34">
        <f>$P$28/'Fixed data'!$C$7</f>
        <v>8.297315555555556E-3</v>
      </c>
      <c r="AG41" s="34">
        <f>$P$28/'Fixed data'!$C$7</f>
        <v>8.297315555555556E-3</v>
      </c>
      <c r="AH41" s="34">
        <f>$P$28/'Fixed data'!$C$7</f>
        <v>8.297315555555556E-3</v>
      </c>
      <c r="AI41" s="34">
        <f>$P$28/'Fixed data'!$C$7</f>
        <v>8.297315555555556E-3</v>
      </c>
      <c r="AJ41" s="34">
        <f>$P$28/'Fixed data'!$C$7</f>
        <v>8.297315555555556E-3</v>
      </c>
      <c r="AK41" s="34">
        <f>$P$28/'Fixed data'!$C$7</f>
        <v>8.297315555555556E-3</v>
      </c>
      <c r="AL41" s="34">
        <f>$P$28/'Fixed data'!$C$7</f>
        <v>8.297315555555556E-3</v>
      </c>
      <c r="AM41" s="34">
        <f>$P$28/'Fixed data'!$C$7</f>
        <v>8.297315555555556E-3</v>
      </c>
      <c r="AN41" s="34">
        <f>$P$28/'Fixed data'!$C$7</f>
        <v>8.297315555555556E-3</v>
      </c>
      <c r="AO41" s="34">
        <f>$P$28/'Fixed data'!$C$7</f>
        <v>8.297315555555556E-3</v>
      </c>
      <c r="AP41" s="34">
        <f>$P$28/'Fixed data'!$C$7</f>
        <v>8.297315555555556E-3</v>
      </c>
      <c r="AQ41" s="34">
        <f>$P$28/'Fixed data'!$C$7</f>
        <v>8.297315555555556E-3</v>
      </c>
      <c r="AR41" s="34">
        <f>$P$28/'Fixed data'!$C$7</f>
        <v>8.297315555555556E-3</v>
      </c>
      <c r="AS41" s="34">
        <f>$P$28/'Fixed data'!$C$7</f>
        <v>8.297315555555556E-3</v>
      </c>
      <c r="AT41" s="34">
        <f>$P$28/'Fixed data'!$C$7</f>
        <v>8.297315555555556E-3</v>
      </c>
      <c r="AU41" s="34">
        <f>$P$28/'Fixed data'!$C$7</f>
        <v>8.297315555555556E-3</v>
      </c>
      <c r="AV41" s="34">
        <f>$P$28/'Fixed data'!$C$7</f>
        <v>8.297315555555556E-3</v>
      </c>
      <c r="AW41" s="34">
        <f>$P$28/'Fixed data'!$C$7</f>
        <v>8.297315555555556E-3</v>
      </c>
      <c r="AX41" s="34">
        <f>$P$28/'Fixed data'!$C$7</f>
        <v>8.297315555555556E-3</v>
      </c>
      <c r="AY41" s="34">
        <f>$P$28/'Fixed data'!$C$7</f>
        <v>8.297315555555556E-3</v>
      </c>
      <c r="AZ41" s="34">
        <f>$P$28/'Fixed data'!$C$7</f>
        <v>8.297315555555556E-3</v>
      </c>
      <c r="BA41" s="34">
        <f>$P$28/'Fixed data'!$C$7</f>
        <v>8.297315555555556E-3</v>
      </c>
      <c r="BB41" s="34">
        <f>$P$28/'Fixed data'!$C$7</f>
        <v>8.297315555555556E-3</v>
      </c>
      <c r="BC41" s="34">
        <f>$P$28/'Fixed data'!$C$7</f>
        <v>8.297315555555556E-3</v>
      </c>
      <c r="BD41" s="34">
        <f>$P$28/'Fixed data'!$C$7</f>
        <v>8.297315555555556E-3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8.297315555555556E-3</v>
      </c>
      <c r="S42" s="34">
        <f>$Q$28/'Fixed data'!$C$7</f>
        <v>8.297315555555556E-3</v>
      </c>
      <c r="T42" s="34">
        <f>$Q$28/'Fixed data'!$C$7</f>
        <v>8.297315555555556E-3</v>
      </c>
      <c r="U42" s="34">
        <f>$Q$28/'Fixed data'!$C$7</f>
        <v>8.297315555555556E-3</v>
      </c>
      <c r="V42" s="34">
        <f>$Q$28/'Fixed data'!$C$7</f>
        <v>8.297315555555556E-3</v>
      </c>
      <c r="W42" s="34">
        <f>$Q$28/'Fixed data'!$C$7</f>
        <v>8.297315555555556E-3</v>
      </c>
      <c r="X42" s="34">
        <f>$Q$28/'Fixed data'!$C$7</f>
        <v>8.297315555555556E-3</v>
      </c>
      <c r="Y42" s="34">
        <f>$Q$28/'Fixed data'!$C$7</f>
        <v>8.297315555555556E-3</v>
      </c>
      <c r="Z42" s="34">
        <f>$Q$28/'Fixed data'!$C$7</f>
        <v>8.297315555555556E-3</v>
      </c>
      <c r="AA42" s="34">
        <f>$Q$28/'Fixed data'!$C$7</f>
        <v>8.297315555555556E-3</v>
      </c>
      <c r="AB42" s="34">
        <f>$Q$28/'Fixed data'!$C$7</f>
        <v>8.297315555555556E-3</v>
      </c>
      <c r="AC42" s="34">
        <f>$Q$28/'Fixed data'!$C$7</f>
        <v>8.297315555555556E-3</v>
      </c>
      <c r="AD42" s="34">
        <f>$Q$28/'Fixed data'!$C$7</f>
        <v>8.297315555555556E-3</v>
      </c>
      <c r="AE42" s="34">
        <f>$Q$28/'Fixed data'!$C$7</f>
        <v>8.297315555555556E-3</v>
      </c>
      <c r="AF42" s="34">
        <f>$Q$28/'Fixed data'!$C$7</f>
        <v>8.297315555555556E-3</v>
      </c>
      <c r="AG42" s="34">
        <f>$Q$28/'Fixed data'!$C$7</f>
        <v>8.297315555555556E-3</v>
      </c>
      <c r="AH42" s="34">
        <f>$Q$28/'Fixed data'!$C$7</f>
        <v>8.297315555555556E-3</v>
      </c>
      <c r="AI42" s="34">
        <f>$Q$28/'Fixed data'!$C$7</f>
        <v>8.297315555555556E-3</v>
      </c>
      <c r="AJ42" s="34">
        <f>$Q$28/'Fixed data'!$C$7</f>
        <v>8.297315555555556E-3</v>
      </c>
      <c r="AK42" s="34">
        <f>$Q$28/'Fixed data'!$C$7</f>
        <v>8.297315555555556E-3</v>
      </c>
      <c r="AL42" s="34">
        <f>$Q$28/'Fixed data'!$C$7</f>
        <v>8.297315555555556E-3</v>
      </c>
      <c r="AM42" s="34">
        <f>$Q$28/'Fixed data'!$C$7</f>
        <v>8.297315555555556E-3</v>
      </c>
      <c r="AN42" s="34">
        <f>$Q$28/'Fixed data'!$C$7</f>
        <v>8.297315555555556E-3</v>
      </c>
      <c r="AO42" s="34">
        <f>$Q$28/'Fixed data'!$C$7</f>
        <v>8.297315555555556E-3</v>
      </c>
      <c r="AP42" s="34">
        <f>$Q$28/'Fixed data'!$C$7</f>
        <v>8.297315555555556E-3</v>
      </c>
      <c r="AQ42" s="34">
        <f>$Q$28/'Fixed data'!$C$7</f>
        <v>8.297315555555556E-3</v>
      </c>
      <c r="AR42" s="34">
        <f>$Q$28/'Fixed data'!$C$7</f>
        <v>8.297315555555556E-3</v>
      </c>
      <c r="AS42" s="34">
        <f>$Q$28/'Fixed data'!$C$7</f>
        <v>8.297315555555556E-3</v>
      </c>
      <c r="AT42" s="34">
        <f>$Q$28/'Fixed data'!$C$7</f>
        <v>8.297315555555556E-3</v>
      </c>
      <c r="AU42" s="34">
        <f>$Q$28/'Fixed data'!$C$7</f>
        <v>8.297315555555556E-3</v>
      </c>
      <c r="AV42" s="34">
        <f>$Q$28/'Fixed data'!$C$7</f>
        <v>8.297315555555556E-3</v>
      </c>
      <c r="AW42" s="34">
        <f>$Q$28/'Fixed data'!$C$7</f>
        <v>8.297315555555556E-3</v>
      </c>
      <c r="AX42" s="34">
        <f>$Q$28/'Fixed data'!$C$7</f>
        <v>8.297315555555556E-3</v>
      </c>
      <c r="AY42" s="34">
        <f>$Q$28/'Fixed data'!$C$7</f>
        <v>8.297315555555556E-3</v>
      </c>
      <c r="AZ42" s="34">
        <f>$Q$28/'Fixed data'!$C$7</f>
        <v>8.297315555555556E-3</v>
      </c>
      <c r="BA42" s="34">
        <f>$Q$28/'Fixed data'!$C$7</f>
        <v>8.297315555555556E-3</v>
      </c>
      <c r="BB42" s="34">
        <f>$Q$28/'Fixed data'!$C$7</f>
        <v>8.297315555555556E-3</v>
      </c>
      <c r="BC42" s="34">
        <f>$Q$28/'Fixed data'!$C$7</f>
        <v>8.297315555555556E-3</v>
      </c>
      <c r="BD42" s="34">
        <f>$Q$28/'Fixed data'!$C$7</f>
        <v>8.297315555555556E-3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8.297315555555556E-3</v>
      </c>
      <c r="T43" s="34">
        <f>$R$28/'Fixed data'!$C$7</f>
        <v>8.297315555555556E-3</v>
      </c>
      <c r="U43" s="34">
        <f>$R$28/'Fixed data'!$C$7</f>
        <v>8.297315555555556E-3</v>
      </c>
      <c r="V43" s="34">
        <f>$R$28/'Fixed data'!$C$7</f>
        <v>8.297315555555556E-3</v>
      </c>
      <c r="W43" s="34">
        <f>$R$28/'Fixed data'!$C$7</f>
        <v>8.297315555555556E-3</v>
      </c>
      <c r="X43" s="34">
        <f>$R$28/'Fixed data'!$C$7</f>
        <v>8.297315555555556E-3</v>
      </c>
      <c r="Y43" s="34">
        <f>$R$28/'Fixed data'!$C$7</f>
        <v>8.297315555555556E-3</v>
      </c>
      <c r="Z43" s="34">
        <f>$R$28/'Fixed data'!$C$7</f>
        <v>8.297315555555556E-3</v>
      </c>
      <c r="AA43" s="34">
        <f>$R$28/'Fixed data'!$C$7</f>
        <v>8.297315555555556E-3</v>
      </c>
      <c r="AB43" s="34">
        <f>$R$28/'Fixed data'!$C$7</f>
        <v>8.297315555555556E-3</v>
      </c>
      <c r="AC43" s="34">
        <f>$R$28/'Fixed data'!$C$7</f>
        <v>8.297315555555556E-3</v>
      </c>
      <c r="AD43" s="34">
        <f>$R$28/'Fixed data'!$C$7</f>
        <v>8.297315555555556E-3</v>
      </c>
      <c r="AE43" s="34">
        <f>$R$28/'Fixed data'!$C$7</f>
        <v>8.297315555555556E-3</v>
      </c>
      <c r="AF43" s="34">
        <f>$R$28/'Fixed data'!$C$7</f>
        <v>8.297315555555556E-3</v>
      </c>
      <c r="AG43" s="34">
        <f>$R$28/'Fixed data'!$C$7</f>
        <v>8.297315555555556E-3</v>
      </c>
      <c r="AH43" s="34">
        <f>$R$28/'Fixed data'!$C$7</f>
        <v>8.297315555555556E-3</v>
      </c>
      <c r="AI43" s="34">
        <f>$R$28/'Fixed data'!$C$7</f>
        <v>8.297315555555556E-3</v>
      </c>
      <c r="AJ43" s="34">
        <f>$R$28/'Fixed data'!$C$7</f>
        <v>8.297315555555556E-3</v>
      </c>
      <c r="AK43" s="34">
        <f>$R$28/'Fixed data'!$C$7</f>
        <v>8.297315555555556E-3</v>
      </c>
      <c r="AL43" s="34">
        <f>$R$28/'Fixed data'!$C$7</f>
        <v>8.297315555555556E-3</v>
      </c>
      <c r="AM43" s="34">
        <f>$R$28/'Fixed data'!$C$7</f>
        <v>8.297315555555556E-3</v>
      </c>
      <c r="AN43" s="34">
        <f>$R$28/'Fixed data'!$C$7</f>
        <v>8.297315555555556E-3</v>
      </c>
      <c r="AO43" s="34">
        <f>$R$28/'Fixed data'!$C$7</f>
        <v>8.297315555555556E-3</v>
      </c>
      <c r="AP43" s="34">
        <f>$R$28/'Fixed data'!$C$7</f>
        <v>8.297315555555556E-3</v>
      </c>
      <c r="AQ43" s="34">
        <f>$R$28/'Fixed data'!$C$7</f>
        <v>8.297315555555556E-3</v>
      </c>
      <c r="AR43" s="34">
        <f>$R$28/'Fixed data'!$C$7</f>
        <v>8.297315555555556E-3</v>
      </c>
      <c r="AS43" s="34">
        <f>$R$28/'Fixed data'!$C$7</f>
        <v>8.297315555555556E-3</v>
      </c>
      <c r="AT43" s="34">
        <f>$R$28/'Fixed data'!$C$7</f>
        <v>8.297315555555556E-3</v>
      </c>
      <c r="AU43" s="34">
        <f>$R$28/'Fixed data'!$C$7</f>
        <v>8.297315555555556E-3</v>
      </c>
      <c r="AV43" s="34">
        <f>$R$28/'Fixed data'!$C$7</f>
        <v>8.297315555555556E-3</v>
      </c>
      <c r="AW43" s="34">
        <f>$R$28/'Fixed data'!$C$7</f>
        <v>8.297315555555556E-3</v>
      </c>
      <c r="AX43" s="34">
        <f>$R$28/'Fixed data'!$C$7</f>
        <v>8.297315555555556E-3</v>
      </c>
      <c r="AY43" s="34">
        <f>$R$28/'Fixed data'!$C$7</f>
        <v>8.297315555555556E-3</v>
      </c>
      <c r="AZ43" s="34">
        <f>$R$28/'Fixed data'!$C$7</f>
        <v>8.297315555555556E-3</v>
      </c>
      <c r="BA43" s="34">
        <f>$R$28/'Fixed data'!$C$7</f>
        <v>8.297315555555556E-3</v>
      </c>
      <c r="BB43" s="34">
        <f>$R$28/'Fixed data'!$C$7</f>
        <v>8.297315555555556E-3</v>
      </c>
      <c r="BC43" s="34">
        <f>$R$28/'Fixed data'!$C$7</f>
        <v>8.297315555555556E-3</v>
      </c>
      <c r="BD43" s="34">
        <f>$R$28/'Fixed data'!$C$7</f>
        <v>8.297315555555556E-3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8.297315555555556E-3</v>
      </c>
      <c r="U44" s="34">
        <f>$S$28/'Fixed data'!$C$7</f>
        <v>8.297315555555556E-3</v>
      </c>
      <c r="V44" s="34">
        <f>$S$28/'Fixed data'!$C$7</f>
        <v>8.297315555555556E-3</v>
      </c>
      <c r="W44" s="34">
        <f>$S$28/'Fixed data'!$C$7</f>
        <v>8.297315555555556E-3</v>
      </c>
      <c r="X44" s="34">
        <f>$S$28/'Fixed data'!$C$7</f>
        <v>8.297315555555556E-3</v>
      </c>
      <c r="Y44" s="34">
        <f>$S$28/'Fixed data'!$C$7</f>
        <v>8.297315555555556E-3</v>
      </c>
      <c r="Z44" s="34">
        <f>$S$28/'Fixed data'!$C$7</f>
        <v>8.297315555555556E-3</v>
      </c>
      <c r="AA44" s="34">
        <f>$S$28/'Fixed data'!$C$7</f>
        <v>8.297315555555556E-3</v>
      </c>
      <c r="AB44" s="34">
        <f>$S$28/'Fixed data'!$C$7</f>
        <v>8.297315555555556E-3</v>
      </c>
      <c r="AC44" s="34">
        <f>$S$28/'Fixed data'!$C$7</f>
        <v>8.297315555555556E-3</v>
      </c>
      <c r="AD44" s="34">
        <f>$S$28/'Fixed data'!$C$7</f>
        <v>8.297315555555556E-3</v>
      </c>
      <c r="AE44" s="34">
        <f>$S$28/'Fixed data'!$C$7</f>
        <v>8.297315555555556E-3</v>
      </c>
      <c r="AF44" s="34">
        <f>$S$28/'Fixed data'!$C$7</f>
        <v>8.297315555555556E-3</v>
      </c>
      <c r="AG44" s="34">
        <f>$S$28/'Fixed data'!$C$7</f>
        <v>8.297315555555556E-3</v>
      </c>
      <c r="AH44" s="34">
        <f>$S$28/'Fixed data'!$C$7</f>
        <v>8.297315555555556E-3</v>
      </c>
      <c r="AI44" s="34">
        <f>$S$28/'Fixed data'!$C$7</f>
        <v>8.297315555555556E-3</v>
      </c>
      <c r="AJ44" s="34">
        <f>$S$28/'Fixed data'!$C$7</f>
        <v>8.297315555555556E-3</v>
      </c>
      <c r="AK44" s="34">
        <f>$S$28/'Fixed data'!$C$7</f>
        <v>8.297315555555556E-3</v>
      </c>
      <c r="AL44" s="34">
        <f>$S$28/'Fixed data'!$C$7</f>
        <v>8.297315555555556E-3</v>
      </c>
      <c r="AM44" s="34">
        <f>$S$28/'Fixed data'!$C$7</f>
        <v>8.297315555555556E-3</v>
      </c>
      <c r="AN44" s="34">
        <f>$S$28/'Fixed data'!$C$7</f>
        <v>8.297315555555556E-3</v>
      </c>
      <c r="AO44" s="34">
        <f>$S$28/'Fixed data'!$C$7</f>
        <v>8.297315555555556E-3</v>
      </c>
      <c r="AP44" s="34">
        <f>$S$28/'Fixed data'!$C$7</f>
        <v>8.297315555555556E-3</v>
      </c>
      <c r="AQ44" s="34">
        <f>$S$28/'Fixed data'!$C$7</f>
        <v>8.297315555555556E-3</v>
      </c>
      <c r="AR44" s="34">
        <f>$S$28/'Fixed data'!$C$7</f>
        <v>8.297315555555556E-3</v>
      </c>
      <c r="AS44" s="34">
        <f>$S$28/'Fixed data'!$C$7</f>
        <v>8.297315555555556E-3</v>
      </c>
      <c r="AT44" s="34">
        <f>$S$28/'Fixed data'!$C$7</f>
        <v>8.297315555555556E-3</v>
      </c>
      <c r="AU44" s="34">
        <f>$S$28/'Fixed data'!$C$7</f>
        <v>8.297315555555556E-3</v>
      </c>
      <c r="AV44" s="34">
        <f>$S$28/'Fixed data'!$C$7</f>
        <v>8.297315555555556E-3</v>
      </c>
      <c r="AW44" s="34">
        <f>$S$28/'Fixed data'!$C$7</f>
        <v>8.297315555555556E-3</v>
      </c>
      <c r="AX44" s="34">
        <f>$S$28/'Fixed data'!$C$7</f>
        <v>8.297315555555556E-3</v>
      </c>
      <c r="AY44" s="34">
        <f>$S$28/'Fixed data'!$C$7</f>
        <v>8.297315555555556E-3</v>
      </c>
      <c r="AZ44" s="34">
        <f>$S$28/'Fixed data'!$C$7</f>
        <v>8.297315555555556E-3</v>
      </c>
      <c r="BA44" s="34">
        <f>$S$28/'Fixed data'!$C$7</f>
        <v>8.297315555555556E-3</v>
      </c>
      <c r="BB44" s="34">
        <f>$S$28/'Fixed data'!$C$7</f>
        <v>8.297315555555556E-3</v>
      </c>
      <c r="BC44" s="34">
        <f>$S$28/'Fixed data'!$C$7</f>
        <v>8.297315555555556E-3</v>
      </c>
      <c r="BD44" s="34">
        <f>$S$28/'Fixed data'!$C$7</f>
        <v>8.297315555555556E-3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8.297315555555556E-3</v>
      </c>
      <c r="V45" s="34">
        <f>$T$28/'Fixed data'!$C$7</f>
        <v>8.297315555555556E-3</v>
      </c>
      <c r="W45" s="34">
        <f>$T$28/'Fixed data'!$C$7</f>
        <v>8.297315555555556E-3</v>
      </c>
      <c r="X45" s="34">
        <f>$T$28/'Fixed data'!$C$7</f>
        <v>8.297315555555556E-3</v>
      </c>
      <c r="Y45" s="34">
        <f>$T$28/'Fixed data'!$C$7</f>
        <v>8.297315555555556E-3</v>
      </c>
      <c r="Z45" s="34">
        <f>$T$28/'Fixed data'!$C$7</f>
        <v>8.297315555555556E-3</v>
      </c>
      <c r="AA45" s="34">
        <f>$T$28/'Fixed data'!$C$7</f>
        <v>8.297315555555556E-3</v>
      </c>
      <c r="AB45" s="34">
        <f>$T$28/'Fixed data'!$C$7</f>
        <v>8.297315555555556E-3</v>
      </c>
      <c r="AC45" s="34">
        <f>$T$28/'Fixed data'!$C$7</f>
        <v>8.297315555555556E-3</v>
      </c>
      <c r="AD45" s="34">
        <f>$T$28/'Fixed data'!$C$7</f>
        <v>8.297315555555556E-3</v>
      </c>
      <c r="AE45" s="34">
        <f>$T$28/'Fixed data'!$C$7</f>
        <v>8.297315555555556E-3</v>
      </c>
      <c r="AF45" s="34">
        <f>$T$28/'Fixed data'!$C$7</f>
        <v>8.297315555555556E-3</v>
      </c>
      <c r="AG45" s="34">
        <f>$T$28/'Fixed data'!$C$7</f>
        <v>8.297315555555556E-3</v>
      </c>
      <c r="AH45" s="34">
        <f>$T$28/'Fixed data'!$C$7</f>
        <v>8.297315555555556E-3</v>
      </c>
      <c r="AI45" s="34">
        <f>$T$28/'Fixed data'!$C$7</f>
        <v>8.297315555555556E-3</v>
      </c>
      <c r="AJ45" s="34">
        <f>$T$28/'Fixed data'!$C$7</f>
        <v>8.297315555555556E-3</v>
      </c>
      <c r="AK45" s="34">
        <f>$T$28/'Fixed data'!$C$7</f>
        <v>8.297315555555556E-3</v>
      </c>
      <c r="AL45" s="34">
        <f>$T$28/'Fixed data'!$C$7</f>
        <v>8.297315555555556E-3</v>
      </c>
      <c r="AM45" s="34">
        <f>$T$28/'Fixed data'!$C$7</f>
        <v>8.297315555555556E-3</v>
      </c>
      <c r="AN45" s="34">
        <f>$T$28/'Fixed data'!$C$7</f>
        <v>8.297315555555556E-3</v>
      </c>
      <c r="AO45" s="34">
        <f>$T$28/'Fixed data'!$C$7</f>
        <v>8.297315555555556E-3</v>
      </c>
      <c r="AP45" s="34">
        <f>$T$28/'Fixed data'!$C$7</f>
        <v>8.297315555555556E-3</v>
      </c>
      <c r="AQ45" s="34">
        <f>$T$28/'Fixed data'!$C$7</f>
        <v>8.297315555555556E-3</v>
      </c>
      <c r="AR45" s="34">
        <f>$T$28/'Fixed data'!$C$7</f>
        <v>8.297315555555556E-3</v>
      </c>
      <c r="AS45" s="34">
        <f>$T$28/'Fixed data'!$C$7</f>
        <v>8.297315555555556E-3</v>
      </c>
      <c r="AT45" s="34">
        <f>$T$28/'Fixed data'!$C$7</f>
        <v>8.297315555555556E-3</v>
      </c>
      <c r="AU45" s="34">
        <f>$T$28/'Fixed data'!$C$7</f>
        <v>8.297315555555556E-3</v>
      </c>
      <c r="AV45" s="34">
        <f>$T$28/'Fixed data'!$C$7</f>
        <v>8.297315555555556E-3</v>
      </c>
      <c r="AW45" s="34">
        <f>$T$28/'Fixed data'!$C$7</f>
        <v>8.297315555555556E-3</v>
      </c>
      <c r="AX45" s="34">
        <f>$T$28/'Fixed data'!$C$7</f>
        <v>8.297315555555556E-3</v>
      </c>
      <c r="AY45" s="34">
        <f>$T$28/'Fixed data'!$C$7</f>
        <v>8.297315555555556E-3</v>
      </c>
      <c r="AZ45" s="34">
        <f>$T$28/'Fixed data'!$C$7</f>
        <v>8.297315555555556E-3</v>
      </c>
      <c r="BA45" s="34">
        <f>$T$28/'Fixed data'!$C$7</f>
        <v>8.297315555555556E-3</v>
      </c>
      <c r="BB45" s="34">
        <f>$T$28/'Fixed data'!$C$7</f>
        <v>8.297315555555556E-3</v>
      </c>
      <c r="BC45" s="34">
        <f>$T$28/'Fixed data'!$C$7</f>
        <v>8.297315555555556E-3</v>
      </c>
      <c r="BD45" s="34">
        <f>$T$28/'Fixed data'!$C$7</f>
        <v>8.297315555555556E-3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8.297315555555556E-3</v>
      </c>
      <c r="W46" s="34">
        <f>$U$28/'Fixed data'!$C$7</f>
        <v>8.297315555555556E-3</v>
      </c>
      <c r="X46" s="34">
        <f>$U$28/'Fixed data'!$C$7</f>
        <v>8.297315555555556E-3</v>
      </c>
      <c r="Y46" s="34">
        <f>$U$28/'Fixed data'!$C$7</f>
        <v>8.297315555555556E-3</v>
      </c>
      <c r="Z46" s="34">
        <f>$U$28/'Fixed data'!$C$7</f>
        <v>8.297315555555556E-3</v>
      </c>
      <c r="AA46" s="34">
        <f>$U$28/'Fixed data'!$C$7</f>
        <v>8.297315555555556E-3</v>
      </c>
      <c r="AB46" s="34">
        <f>$U$28/'Fixed data'!$C$7</f>
        <v>8.297315555555556E-3</v>
      </c>
      <c r="AC46" s="34">
        <f>$U$28/'Fixed data'!$C$7</f>
        <v>8.297315555555556E-3</v>
      </c>
      <c r="AD46" s="34">
        <f>$U$28/'Fixed data'!$C$7</f>
        <v>8.297315555555556E-3</v>
      </c>
      <c r="AE46" s="34">
        <f>$U$28/'Fixed data'!$C$7</f>
        <v>8.297315555555556E-3</v>
      </c>
      <c r="AF46" s="34">
        <f>$U$28/'Fixed data'!$C$7</f>
        <v>8.297315555555556E-3</v>
      </c>
      <c r="AG46" s="34">
        <f>$U$28/'Fixed data'!$C$7</f>
        <v>8.297315555555556E-3</v>
      </c>
      <c r="AH46" s="34">
        <f>$U$28/'Fixed data'!$C$7</f>
        <v>8.297315555555556E-3</v>
      </c>
      <c r="AI46" s="34">
        <f>$U$28/'Fixed data'!$C$7</f>
        <v>8.297315555555556E-3</v>
      </c>
      <c r="AJ46" s="34">
        <f>$U$28/'Fixed data'!$C$7</f>
        <v>8.297315555555556E-3</v>
      </c>
      <c r="AK46" s="34">
        <f>$U$28/'Fixed data'!$C$7</f>
        <v>8.297315555555556E-3</v>
      </c>
      <c r="AL46" s="34">
        <f>$U$28/'Fixed data'!$C$7</f>
        <v>8.297315555555556E-3</v>
      </c>
      <c r="AM46" s="34">
        <f>$U$28/'Fixed data'!$C$7</f>
        <v>8.297315555555556E-3</v>
      </c>
      <c r="AN46" s="34">
        <f>$U$28/'Fixed data'!$C$7</f>
        <v>8.297315555555556E-3</v>
      </c>
      <c r="AO46" s="34">
        <f>$U$28/'Fixed data'!$C$7</f>
        <v>8.297315555555556E-3</v>
      </c>
      <c r="AP46" s="34">
        <f>$U$28/'Fixed data'!$C$7</f>
        <v>8.297315555555556E-3</v>
      </c>
      <c r="AQ46" s="34">
        <f>$U$28/'Fixed data'!$C$7</f>
        <v>8.297315555555556E-3</v>
      </c>
      <c r="AR46" s="34">
        <f>$U$28/'Fixed data'!$C$7</f>
        <v>8.297315555555556E-3</v>
      </c>
      <c r="AS46" s="34">
        <f>$U$28/'Fixed data'!$C$7</f>
        <v>8.297315555555556E-3</v>
      </c>
      <c r="AT46" s="34">
        <f>$U$28/'Fixed data'!$C$7</f>
        <v>8.297315555555556E-3</v>
      </c>
      <c r="AU46" s="34">
        <f>$U$28/'Fixed data'!$C$7</f>
        <v>8.297315555555556E-3</v>
      </c>
      <c r="AV46" s="34">
        <f>$U$28/'Fixed data'!$C$7</f>
        <v>8.297315555555556E-3</v>
      </c>
      <c r="AW46" s="34">
        <f>$U$28/'Fixed data'!$C$7</f>
        <v>8.297315555555556E-3</v>
      </c>
      <c r="AX46" s="34">
        <f>$U$28/'Fixed data'!$C$7</f>
        <v>8.297315555555556E-3</v>
      </c>
      <c r="AY46" s="34">
        <f>$U$28/'Fixed data'!$C$7</f>
        <v>8.297315555555556E-3</v>
      </c>
      <c r="AZ46" s="34">
        <f>$U$28/'Fixed data'!$C$7</f>
        <v>8.297315555555556E-3</v>
      </c>
      <c r="BA46" s="34">
        <f>$U$28/'Fixed data'!$C$7</f>
        <v>8.297315555555556E-3</v>
      </c>
      <c r="BB46" s="34">
        <f>$U$28/'Fixed data'!$C$7</f>
        <v>8.297315555555556E-3</v>
      </c>
      <c r="BC46" s="34">
        <f>$U$28/'Fixed data'!$C$7</f>
        <v>8.297315555555556E-3</v>
      </c>
      <c r="BD46" s="34">
        <f>$U$28/'Fixed data'!$C$7</f>
        <v>8.297315555555556E-3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8.297315555555556E-3</v>
      </c>
      <c r="X47" s="34">
        <f>$V$28/'Fixed data'!$C$7</f>
        <v>8.297315555555556E-3</v>
      </c>
      <c r="Y47" s="34">
        <f>$V$28/'Fixed data'!$C$7</f>
        <v>8.297315555555556E-3</v>
      </c>
      <c r="Z47" s="34">
        <f>$V$28/'Fixed data'!$C$7</f>
        <v>8.297315555555556E-3</v>
      </c>
      <c r="AA47" s="34">
        <f>$V$28/'Fixed data'!$C$7</f>
        <v>8.297315555555556E-3</v>
      </c>
      <c r="AB47" s="34">
        <f>$V$28/'Fixed data'!$C$7</f>
        <v>8.297315555555556E-3</v>
      </c>
      <c r="AC47" s="34">
        <f>$V$28/'Fixed data'!$C$7</f>
        <v>8.297315555555556E-3</v>
      </c>
      <c r="AD47" s="34">
        <f>$V$28/'Fixed data'!$C$7</f>
        <v>8.297315555555556E-3</v>
      </c>
      <c r="AE47" s="34">
        <f>$V$28/'Fixed data'!$C$7</f>
        <v>8.297315555555556E-3</v>
      </c>
      <c r="AF47" s="34">
        <f>$V$28/'Fixed data'!$C$7</f>
        <v>8.297315555555556E-3</v>
      </c>
      <c r="AG47" s="34">
        <f>$V$28/'Fixed data'!$C$7</f>
        <v>8.297315555555556E-3</v>
      </c>
      <c r="AH47" s="34">
        <f>$V$28/'Fixed data'!$C$7</f>
        <v>8.297315555555556E-3</v>
      </c>
      <c r="AI47" s="34">
        <f>$V$28/'Fixed data'!$C$7</f>
        <v>8.297315555555556E-3</v>
      </c>
      <c r="AJ47" s="34">
        <f>$V$28/'Fixed data'!$C$7</f>
        <v>8.297315555555556E-3</v>
      </c>
      <c r="AK47" s="34">
        <f>$V$28/'Fixed data'!$C$7</f>
        <v>8.297315555555556E-3</v>
      </c>
      <c r="AL47" s="34">
        <f>$V$28/'Fixed data'!$C$7</f>
        <v>8.297315555555556E-3</v>
      </c>
      <c r="AM47" s="34">
        <f>$V$28/'Fixed data'!$C$7</f>
        <v>8.297315555555556E-3</v>
      </c>
      <c r="AN47" s="34">
        <f>$V$28/'Fixed data'!$C$7</f>
        <v>8.297315555555556E-3</v>
      </c>
      <c r="AO47" s="34">
        <f>$V$28/'Fixed data'!$C$7</f>
        <v>8.297315555555556E-3</v>
      </c>
      <c r="AP47" s="34">
        <f>$V$28/'Fixed data'!$C$7</f>
        <v>8.297315555555556E-3</v>
      </c>
      <c r="AQ47" s="34">
        <f>$V$28/'Fixed data'!$C$7</f>
        <v>8.297315555555556E-3</v>
      </c>
      <c r="AR47" s="34">
        <f>$V$28/'Fixed data'!$C$7</f>
        <v>8.297315555555556E-3</v>
      </c>
      <c r="AS47" s="34">
        <f>$V$28/'Fixed data'!$C$7</f>
        <v>8.297315555555556E-3</v>
      </c>
      <c r="AT47" s="34">
        <f>$V$28/'Fixed data'!$C$7</f>
        <v>8.297315555555556E-3</v>
      </c>
      <c r="AU47" s="34">
        <f>$V$28/'Fixed data'!$C$7</f>
        <v>8.297315555555556E-3</v>
      </c>
      <c r="AV47" s="34">
        <f>$V$28/'Fixed data'!$C$7</f>
        <v>8.297315555555556E-3</v>
      </c>
      <c r="AW47" s="34">
        <f>$V$28/'Fixed data'!$C$7</f>
        <v>8.297315555555556E-3</v>
      </c>
      <c r="AX47" s="34">
        <f>$V$28/'Fixed data'!$C$7</f>
        <v>8.297315555555556E-3</v>
      </c>
      <c r="AY47" s="34">
        <f>$V$28/'Fixed data'!$C$7</f>
        <v>8.297315555555556E-3</v>
      </c>
      <c r="AZ47" s="34">
        <f>$V$28/'Fixed data'!$C$7</f>
        <v>8.297315555555556E-3</v>
      </c>
      <c r="BA47" s="34">
        <f>$V$28/'Fixed data'!$C$7</f>
        <v>8.297315555555556E-3</v>
      </c>
      <c r="BB47" s="34">
        <f>$V$28/'Fixed data'!$C$7</f>
        <v>8.297315555555556E-3</v>
      </c>
      <c r="BC47" s="34">
        <f>$V$28/'Fixed data'!$C$7</f>
        <v>8.297315555555556E-3</v>
      </c>
      <c r="BD47" s="34">
        <f>$V$28/'Fixed data'!$C$7</f>
        <v>8.297315555555556E-3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8.297315555555556E-3</v>
      </c>
      <c r="Y48" s="34">
        <f>$W$28/'Fixed data'!$C$7</f>
        <v>8.297315555555556E-3</v>
      </c>
      <c r="Z48" s="34">
        <f>$W$28/'Fixed data'!$C$7</f>
        <v>8.297315555555556E-3</v>
      </c>
      <c r="AA48" s="34">
        <f>$W$28/'Fixed data'!$C$7</f>
        <v>8.297315555555556E-3</v>
      </c>
      <c r="AB48" s="34">
        <f>$W$28/'Fixed data'!$C$7</f>
        <v>8.297315555555556E-3</v>
      </c>
      <c r="AC48" s="34">
        <f>$W$28/'Fixed data'!$C$7</f>
        <v>8.297315555555556E-3</v>
      </c>
      <c r="AD48" s="34">
        <f>$W$28/'Fixed data'!$C$7</f>
        <v>8.297315555555556E-3</v>
      </c>
      <c r="AE48" s="34">
        <f>$W$28/'Fixed data'!$C$7</f>
        <v>8.297315555555556E-3</v>
      </c>
      <c r="AF48" s="34">
        <f>$W$28/'Fixed data'!$C$7</f>
        <v>8.297315555555556E-3</v>
      </c>
      <c r="AG48" s="34">
        <f>$W$28/'Fixed data'!$C$7</f>
        <v>8.297315555555556E-3</v>
      </c>
      <c r="AH48" s="34">
        <f>$W$28/'Fixed data'!$C$7</f>
        <v>8.297315555555556E-3</v>
      </c>
      <c r="AI48" s="34">
        <f>$W$28/'Fixed data'!$C$7</f>
        <v>8.297315555555556E-3</v>
      </c>
      <c r="AJ48" s="34">
        <f>$W$28/'Fixed data'!$C$7</f>
        <v>8.297315555555556E-3</v>
      </c>
      <c r="AK48" s="34">
        <f>$W$28/'Fixed data'!$C$7</f>
        <v>8.297315555555556E-3</v>
      </c>
      <c r="AL48" s="34">
        <f>$W$28/'Fixed data'!$C$7</f>
        <v>8.297315555555556E-3</v>
      </c>
      <c r="AM48" s="34">
        <f>$W$28/'Fixed data'!$C$7</f>
        <v>8.297315555555556E-3</v>
      </c>
      <c r="AN48" s="34">
        <f>$W$28/'Fixed data'!$C$7</f>
        <v>8.297315555555556E-3</v>
      </c>
      <c r="AO48" s="34">
        <f>$W$28/'Fixed data'!$C$7</f>
        <v>8.297315555555556E-3</v>
      </c>
      <c r="AP48" s="34">
        <f>$W$28/'Fixed data'!$C$7</f>
        <v>8.297315555555556E-3</v>
      </c>
      <c r="AQ48" s="34">
        <f>$W$28/'Fixed data'!$C$7</f>
        <v>8.297315555555556E-3</v>
      </c>
      <c r="AR48" s="34">
        <f>$W$28/'Fixed data'!$C$7</f>
        <v>8.297315555555556E-3</v>
      </c>
      <c r="AS48" s="34">
        <f>$W$28/'Fixed data'!$C$7</f>
        <v>8.297315555555556E-3</v>
      </c>
      <c r="AT48" s="34">
        <f>$W$28/'Fixed data'!$C$7</f>
        <v>8.297315555555556E-3</v>
      </c>
      <c r="AU48" s="34">
        <f>$W$28/'Fixed data'!$C$7</f>
        <v>8.297315555555556E-3</v>
      </c>
      <c r="AV48" s="34">
        <f>$W$28/'Fixed data'!$C$7</f>
        <v>8.297315555555556E-3</v>
      </c>
      <c r="AW48" s="34">
        <f>$W$28/'Fixed data'!$C$7</f>
        <v>8.297315555555556E-3</v>
      </c>
      <c r="AX48" s="34">
        <f>$W$28/'Fixed data'!$C$7</f>
        <v>8.297315555555556E-3</v>
      </c>
      <c r="AY48" s="34">
        <f>$W$28/'Fixed data'!$C$7</f>
        <v>8.297315555555556E-3</v>
      </c>
      <c r="AZ48" s="34">
        <f>$W$28/'Fixed data'!$C$7</f>
        <v>8.297315555555556E-3</v>
      </c>
      <c r="BA48" s="34">
        <f>$W$28/'Fixed data'!$C$7</f>
        <v>8.297315555555556E-3</v>
      </c>
      <c r="BB48" s="34">
        <f>$W$28/'Fixed data'!$C$7</f>
        <v>8.297315555555556E-3</v>
      </c>
      <c r="BC48" s="34">
        <f>$W$28/'Fixed data'!$C$7</f>
        <v>8.297315555555556E-3</v>
      </c>
      <c r="BD48" s="34">
        <f>$W$28/'Fixed data'!$C$7</f>
        <v>8.297315555555556E-3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8.297315555555556E-3</v>
      </c>
      <c r="Z49" s="34">
        <f>$X$28/'Fixed data'!$C$7</f>
        <v>8.297315555555556E-3</v>
      </c>
      <c r="AA49" s="34">
        <f>$X$28/'Fixed data'!$C$7</f>
        <v>8.297315555555556E-3</v>
      </c>
      <c r="AB49" s="34">
        <f>$X$28/'Fixed data'!$C$7</f>
        <v>8.297315555555556E-3</v>
      </c>
      <c r="AC49" s="34">
        <f>$X$28/'Fixed data'!$C$7</f>
        <v>8.297315555555556E-3</v>
      </c>
      <c r="AD49" s="34">
        <f>$X$28/'Fixed data'!$C$7</f>
        <v>8.297315555555556E-3</v>
      </c>
      <c r="AE49" s="34">
        <f>$X$28/'Fixed data'!$C$7</f>
        <v>8.297315555555556E-3</v>
      </c>
      <c r="AF49" s="34">
        <f>$X$28/'Fixed data'!$C$7</f>
        <v>8.297315555555556E-3</v>
      </c>
      <c r="AG49" s="34">
        <f>$X$28/'Fixed data'!$C$7</f>
        <v>8.297315555555556E-3</v>
      </c>
      <c r="AH49" s="34">
        <f>$X$28/'Fixed data'!$C$7</f>
        <v>8.297315555555556E-3</v>
      </c>
      <c r="AI49" s="34">
        <f>$X$28/'Fixed data'!$C$7</f>
        <v>8.297315555555556E-3</v>
      </c>
      <c r="AJ49" s="34">
        <f>$X$28/'Fixed data'!$C$7</f>
        <v>8.297315555555556E-3</v>
      </c>
      <c r="AK49" s="34">
        <f>$X$28/'Fixed data'!$C$7</f>
        <v>8.297315555555556E-3</v>
      </c>
      <c r="AL49" s="34">
        <f>$X$28/'Fixed data'!$C$7</f>
        <v>8.297315555555556E-3</v>
      </c>
      <c r="AM49" s="34">
        <f>$X$28/'Fixed data'!$C$7</f>
        <v>8.297315555555556E-3</v>
      </c>
      <c r="AN49" s="34">
        <f>$X$28/'Fixed data'!$C$7</f>
        <v>8.297315555555556E-3</v>
      </c>
      <c r="AO49" s="34">
        <f>$X$28/'Fixed data'!$C$7</f>
        <v>8.297315555555556E-3</v>
      </c>
      <c r="AP49" s="34">
        <f>$X$28/'Fixed data'!$C$7</f>
        <v>8.297315555555556E-3</v>
      </c>
      <c r="AQ49" s="34">
        <f>$X$28/'Fixed data'!$C$7</f>
        <v>8.297315555555556E-3</v>
      </c>
      <c r="AR49" s="34">
        <f>$X$28/'Fixed data'!$C$7</f>
        <v>8.297315555555556E-3</v>
      </c>
      <c r="AS49" s="34">
        <f>$X$28/'Fixed data'!$C$7</f>
        <v>8.297315555555556E-3</v>
      </c>
      <c r="AT49" s="34">
        <f>$X$28/'Fixed data'!$C$7</f>
        <v>8.297315555555556E-3</v>
      </c>
      <c r="AU49" s="34">
        <f>$X$28/'Fixed data'!$C$7</f>
        <v>8.297315555555556E-3</v>
      </c>
      <c r="AV49" s="34">
        <f>$X$28/'Fixed data'!$C$7</f>
        <v>8.297315555555556E-3</v>
      </c>
      <c r="AW49" s="34">
        <f>$X$28/'Fixed data'!$C$7</f>
        <v>8.297315555555556E-3</v>
      </c>
      <c r="AX49" s="34">
        <f>$X$28/'Fixed data'!$C$7</f>
        <v>8.297315555555556E-3</v>
      </c>
      <c r="AY49" s="34">
        <f>$X$28/'Fixed data'!$C$7</f>
        <v>8.297315555555556E-3</v>
      </c>
      <c r="AZ49" s="34">
        <f>$X$28/'Fixed data'!$C$7</f>
        <v>8.297315555555556E-3</v>
      </c>
      <c r="BA49" s="34">
        <f>$X$28/'Fixed data'!$C$7</f>
        <v>8.297315555555556E-3</v>
      </c>
      <c r="BB49" s="34">
        <f>$X$28/'Fixed data'!$C$7</f>
        <v>8.297315555555556E-3</v>
      </c>
      <c r="BC49" s="34">
        <f>$X$28/'Fixed data'!$C$7</f>
        <v>8.297315555555556E-3</v>
      </c>
      <c r="BD49" s="34">
        <f>$X$28/'Fixed data'!$C$7</f>
        <v>8.297315555555556E-3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8.297315555555556E-3</v>
      </c>
      <c r="AA50" s="34">
        <f>$Y$28/'Fixed data'!$C$7</f>
        <v>8.297315555555556E-3</v>
      </c>
      <c r="AB50" s="34">
        <f>$Y$28/'Fixed data'!$C$7</f>
        <v>8.297315555555556E-3</v>
      </c>
      <c r="AC50" s="34">
        <f>$Y$28/'Fixed data'!$C$7</f>
        <v>8.297315555555556E-3</v>
      </c>
      <c r="AD50" s="34">
        <f>$Y$28/'Fixed data'!$C$7</f>
        <v>8.297315555555556E-3</v>
      </c>
      <c r="AE50" s="34">
        <f>$Y$28/'Fixed data'!$C$7</f>
        <v>8.297315555555556E-3</v>
      </c>
      <c r="AF50" s="34">
        <f>$Y$28/'Fixed data'!$C$7</f>
        <v>8.297315555555556E-3</v>
      </c>
      <c r="AG50" s="34">
        <f>$Y$28/'Fixed data'!$C$7</f>
        <v>8.297315555555556E-3</v>
      </c>
      <c r="AH50" s="34">
        <f>$Y$28/'Fixed data'!$C$7</f>
        <v>8.297315555555556E-3</v>
      </c>
      <c r="AI50" s="34">
        <f>$Y$28/'Fixed data'!$C$7</f>
        <v>8.297315555555556E-3</v>
      </c>
      <c r="AJ50" s="34">
        <f>$Y$28/'Fixed data'!$C$7</f>
        <v>8.297315555555556E-3</v>
      </c>
      <c r="AK50" s="34">
        <f>$Y$28/'Fixed data'!$C$7</f>
        <v>8.297315555555556E-3</v>
      </c>
      <c r="AL50" s="34">
        <f>$Y$28/'Fixed data'!$C$7</f>
        <v>8.297315555555556E-3</v>
      </c>
      <c r="AM50" s="34">
        <f>$Y$28/'Fixed data'!$C$7</f>
        <v>8.297315555555556E-3</v>
      </c>
      <c r="AN50" s="34">
        <f>$Y$28/'Fixed data'!$C$7</f>
        <v>8.297315555555556E-3</v>
      </c>
      <c r="AO50" s="34">
        <f>$Y$28/'Fixed data'!$C$7</f>
        <v>8.297315555555556E-3</v>
      </c>
      <c r="AP50" s="34">
        <f>$Y$28/'Fixed data'!$C$7</f>
        <v>8.297315555555556E-3</v>
      </c>
      <c r="AQ50" s="34">
        <f>$Y$28/'Fixed data'!$C$7</f>
        <v>8.297315555555556E-3</v>
      </c>
      <c r="AR50" s="34">
        <f>$Y$28/'Fixed data'!$C$7</f>
        <v>8.297315555555556E-3</v>
      </c>
      <c r="AS50" s="34">
        <f>$Y$28/'Fixed data'!$C$7</f>
        <v>8.297315555555556E-3</v>
      </c>
      <c r="AT50" s="34">
        <f>$Y$28/'Fixed data'!$C$7</f>
        <v>8.297315555555556E-3</v>
      </c>
      <c r="AU50" s="34">
        <f>$Y$28/'Fixed data'!$C$7</f>
        <v>8.297315555555556E-3</v>
      </c>
      <c r="AV50" s="34">
        <f>$Y$28/'Fixed data'!$C$7</f>
        <v>8.297315555555556E-3</v>
      </c>
      <c r="AW50" s="34">
        <f>$Y$28/'Fixed data'!$C$7</f>
        <v>8.297315555555556E-3</v>
      </c>
      <c r="AX50" s="34">
        <f>$Y$28/'Fixed data'!$C$7</f>
        <v>8.297315555555556E-3</v>
      </c>
      <c r="AY50" s="34">
        <f>$Y$28/'Fixed data'!$C$7</f>
        <v>8.297315555555556E-3</v>
      </c>
      <c r="AZ50" s="34">
        <f>$Y$28/'Fixed data'!$C$7</f>
        <v>8.297315555555556E-3</v>
      </c>
      <c r="BA50" s="34">
        <f>$Y$28/'Fixed data'!$C$7</f>
        <v>8.297315555555556E-3</v>
      </c>
      <c r="BB50" s="34">
        <f>$Y$28/'Fixed data'!$C$7</f>
        <v>8.297315555555556E-3</v>
      </c>
      <c r="BC50" s="34">
        <f>$Y$28/'Fixed data'!$C$7</f>
        <v>8.297315555555556E-3</v>
      </c>
      <c r="BD50" s="34">
        <f>$Y$28/'Fixed data'!$C$7</f>
        <v>8.297315555555556E-3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8.297315555555556E-3</v>
      </c>
      <c r="AB51" s="34">
        <f>$Z$28/'Fixed data'!$C$7</f>
        <v>8.297315555555556E-3</v>
      </c>
      <c r="AC51" s="34">
        <f>$Z$28/'Fixed data'!$C$7</f>
        <v>8.297315555555556E-3</v>
      </c>
      <c r="AD51" s="34">
        <f>$Z$28/'Fixed data'!$C$7</f>
        <v>8.297315555555556E-3</v>
      </c>
      <c r="AE51" s="34">
        <f>$Z$28/'Fixed data'!$C$7</f>
        <v>8.297315555555556E-3</v>
      </c>
      <c r="AF51" s="34">
        <f>$Z$28/'Fixed data'!$C$7</f>
        <v>8.297315555555556E-3</v>
      </c>
      <c r="AG51" s="34">
        <f>$Z$28/'Fixed data'!$C$7</f>
        <v>8.297315555555556E-3</v>
      </c>
      <c r="AH51" s="34">
        <f>$Z$28/'Fixed data'!$C$7</f>
        <v>8.297315555555556E-3</v>
      </c>
      <c r="AI51" s="34">
        <f>$Z$28/'Fixed data'!$C$7</f>
        <v>8.297315555555556E-3</v>
      </c>
      <c r="AJ51" s="34">
        <f>$Z$28/'Fixed data'!$C$7</f>
        <v>8.297315555555556E-3</v>
      </c>
      <c r="AK51" s="34">
        <f>$Z$28/'Fixed data'!$C$7</f>
        <v>8.297315555555556E-3</v>
      </c>
      <c r="AL51" s="34">
        <f>$Z$28/'Fixed data'!$C$7</f>
        <v>8.297315555555556E-3</v>
      </c>
      <c r="AM51" s="34">
        <f>$Z$28/'Fixed data'!$C$7</f>
        <v>8.297315555555556E-3</v>
      </c>
      <c r="AN51" s="34">
        <f>$Z$28/'Fixed data'!$C$7</f>
        <v>8.297315555555556E-3</v>
      </c>
      <c r="AO51" s="34">
        <f>$Z$28/'Fixed data'!$C$7</f>
        <v>8.297315555555556E-3</v>
      </c>
      <c r="AP51" s="34">
        <f>$Z$28/'Fixed data'!$C$7</f>
        <v>8.297315555555556E-3</v>
      </c>
      <c r="AQ51" s="34">
        <f>$Z$28/'Fixed data'!$C$7</f>
        <v>8.297315555555556E-3</v>
      </c>
      <c r="AR51" s="34">
        <f>$Z$28/'Fixed data'!$C$7</f>
        <v>8.297315555555556E-3</v>
      </c>
      <c r="AS51" s="34">
        <f>$Z$28/'Fixed data'!$C$7</f>
        <v>8.297315555555556E-3</v>
      </c>
      <c r="AT51" s="34">
        <f>$Z$28/'Fixed data'!$C$7</f>
        <v>8.297315555555556E-3</v>
      </c>
      <c r="AU51" s="34">
        <f>$Z$28/'Fixed data'!$C$7</f>
        <v>8.297315555555556E-3</v>
      </c>
      <c r="AV51" s="34">
        <f>$Z$28/'Fixed data'!$C$7</f>
        <v>8.297315555555556E-3</v>
      </c>
      <c r="AW51" s="34">
        <f>$Z$28/'Fixed data'!$C$7</f>
        <v>8.297315555555556E-3</v>
      </c>
      <c r="AX51" s="34">
        <f>$Z$28/'Fixed data'!$C$7</f>
        <v>8.297315555555556E-3</v>
      </c>
      <c r="AY51" s="34">
        <f>$Z$28/'Fixed data'!$C$7</f>
        <v>8.297315555555556E-3</v>
      </c>
      <c r="AZ51" s="34">
        <f>$Z$28/'Fixed data'!$C$7</f>
        <v>8.297315555555556E-3</v>
      </c>
      <c r="BA51" s="34">
        <f>$Z$28/'Fixed data'!$C$7</f>
        <v>8.297315555555556E-3</v>
      </c>
      <c r="BB51" s="34">
        <f>$Z$28/'Fixed data'!$C$7</f>
        <v>8.297315555555556E-3</v>
      </c>
      <c r="BC51" s="34">
        <f>$Z$28/'Fixed data'!$C$7</f>
        <v>8.297315555555556E-3</v>
      </c>
      <c r="BD51" s="34">
        <f>$Z$28/'Fixed data'!$C$7</f>
        <v>8.297315555555556E-3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8.297315555555556E-3</v>
      </c>
      <c r="AC52" s="34">
        <f>$AA$28/'Fixed data'!$C$7</f>
        <v>8.297315555555556E-3</v>
      </c>
      <c r="AD52" s="34">
        <f>$AA$28/'Fixed data'!$C$7</f>
        <v>8.297315555555556E-3</v>
      </c>
      <c r="AE52" s="34">
        <f>$AA$28/'Fixed data'!$C$7</f>
        <v>8.297315555555556E-3</v>
      </c>
      <c r="AF52" s="34">
        <f>$AA$28/'Fixed data'!$C$7</f>
        <v>8.297315555555556E-3</v>
      </c>
      <c r="AG52" s="34">
        <f>$AA$28/'Fixed data'!$C$7</f>
        <v>8.297315555555556E-3</v>
      </c>
      <c r="AH52" s="34">
        <f>$AA$28/'Fixed data'!$C$7</f>
        <v>8.297315555555556E-3</v>
      </c>
      <c r="AI52" s="34">
        <f>$AA$28/'Fixed data'!$C$7</f>
        <v>8.297315555555556E-3</v>
      </c>
      <c r="AJ52" s="34">
        <f>$AA$28/'Fixed data'!$C$7</f>
        <v>8.297315555555556E-3</v>
      </c>
      <c r="AK52" s="34">
        <f>$AA$28/'Fixed data'!$C$7</f>
        <v>8.297315555555556E-3</v>
      </c>
      <c r="AL52" s="34">
        <f>$AA$28/'Fixed data'!$C$7</f>
        <v>8.297315555555556E-3</v>
      </c>
      <c r="AM52" s="34">
        <f>$AA$28/'Fixed data'!$C$7</f>
        <v>8.297315555555556E-3</v>
      </c>
      <c r="AN52" s="34">
        <f>$AA$28/'Fixed data'!$C$7</f>
        <v>8.297315555555556E-3</v>
      </c>
      <c r="AO52" s="34">
        <f>$AA$28/'Fixed data'!$C$7</f>
        <v>8.297315555555556E-3</v>
      </c>
      <c r="AP52" s="34">
        <f>$AA$28/'Fixed data'!$C$7</f>
        <v>8.297315555555556E-3</v>
      </c>
      <c r="AQ52" s="34">
        <f>$AA$28/'Fixed data'!$C$7</f>
        <v>8.297315555555556E-3</v>
      </c>
      <c r="AR52" s="34">
        <f>$AA$28/'Fixed data'!$C$7</f>
        <v>8.297315555555556E-3</v>
      </c>
      <c r="AS52" s="34">
        <f>$AA$28/'Fixed data'!$C$7</f>
        <v>8.297315555555556E-3</v>
      </c>
      <c r="AT52" s="34">
        <f>$AA$28/'Fixed data'!$C$7</f>
        <v>8.297315555555556E-3</v>
      </c>
      <c r="AU52" s="34">
        <f>$AA$28/'Fixed data'!$C$7</f>
        <v>8.297315555555556E-3</v>
      </c>
      <c r="AV52" s="34">
        <f>$AA$28/'Fixed data'!$C$7</f>
        <v>8.297315555555556E-3</v>
      </c>
      <c r="AW52" s="34">
        <f>$AA$28/'Fixed data'!$C$7</f>
        <v>8.297315555555556E-3</v>
      </c>
      <c r="AX52" s="34">
        <f>$AA$28/'Fixed data'!$C$7</f>
        <v>8.297315555555556E-3</v>
      </c>
      <c r="AY52" s="34">
        <f>$AA$28/'Fixed data'!$C$7</f>
        <v>8.297315555555556E-3</v>
      </c>
      <c r="AZ52" s="34">
        <f>$AA$28/'Fixed data'!$C$7</f>
        <v>8.297315555555556E-3</v>
      </c>
      <c r="BA52" s="34">
        <f>$AA$28/'Fixed data'!$C$7</f>
        <v>8.297315555555556E-3</v>
      </c>
      <c r="BB52" s="34">
        <f>$AA$28/'Fixed data'!$C$7</f>
        <v>8.297315555555556E-3</v>
      </c>
      <c r="BC52" s="34">
        <f>$AA$28/'Fixed data'!$C$7</f>
        <v>8.297315555555556E-3</v>
      </c>
      <c r="BD52" s="34">
        <f>$AA$28/'Fixed data'!$C$7</f>
        <v>8.297315555555556E-3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8.297315555555556E-3</v>
      </c>
      <c r="AD53" s="34">
        <f>$AB$28/'Fixed data'!$C$7</f>
        <v>8.297315555555556E-3</v>
      </c>
      <c r="AE53" s="34">
        <f>$AB$28/'Fixed data'!$C$7</f>
        <v>8.297315555555556E-3</v>
      </c>
      <c r="AF53" s="34">
        <f>$AB$28/'Fixed data'!$C$7</f>
        <v>8.297315555555556E-3</v>
      </c>
      <c r="AG53" s="34">
        <f>$AB$28/'Fixed data'!$C$7</f>
        <v>8.297315555555556E-3</v>
      </c>
      <c r="AH53" s="34">
        <f>$AB$28/'Fixed data'!$C$7</f>
        <v>8.297315555555556E-3</v>
      </c>
      <c r="AI53" s="34">
        <f>$AB$28/'Fixed data'!$C$7</f>
        <v>8.297315555555556E-3</v>
      </c>
      <c r="AJ53" s="34">
        <f>$AB$28/'Fixed data'!$C$7</f>
        <v>8.297315555555556E-3</v>
      </c>
      <c r="AK53" s="34">
        <f>$AB$28/'Fixed data'!$C$7</f>
        <v>8.297315555555556E-3</v>
      </c>
      <c r="AL53" s="34">
        <f>$AB$28/'Fixed data'!$C$7</f>
        <v>8.297315555555556E-3</v>
      </c>
      <c r="AM53" s="34">
        <f>$AB$28/'Fixed data'!$C$7</f>
        <v>8.297315555555556E-3</v>
      </c>
      <c r="AN53" s="34">
        <f>$AB$28/'Fixed data'!$C$7</f>
        <v>8.297315555555556E-3</v>
      </c>
      <c r="AO53" s="34">
        <f>$AB$28/'Fixed data'!$C$7</f>
        <v>8.297315555555556E-3</v>
      </c>
      <c r="AP53" s="34">
        <f>$AB$28/'Fixed data'!$C$7</f>
        <v>8.297315555555556E-3</v>
      </c>
      <c r="AQ53" s="34">
        <f>$AB$28/'Fixed data'!$C$7</f>
        <v>8.297315555555556E-3</v>
      </c>
      <c r="AR53" s="34">
        <f>$AB$28/'Fixed data'!$C$7</f>
        <v>8.297315555555556E-3</v>
      </c>
      <c r="AS53" s="34">
        <f>$AB$28/'Fixed data'!$C$7</f>
        <v>8.297315555555556E-3</v>
      </c>
      <c r="AT53" s="34">
        <f>$AB$28/'Fixed data'!$C$7</f>
        <v>8.297315555555556E-3</v>
      </c>
      <c r="AU53" s="34">
        <f>$AB$28/'Fixed data'!$C$7</f>
        <v>8.297315555555556E-3</v>
      </c>
      <c r="AV53" s="34">
        <f>$AB$28/'Fixed data'!$C$7</f>
        <v>8.297315555555556E-3</v>
      </c>
      <c r="AW53" s="34">
        <f>$AB$28/'Fixed data'!$C$7</f>
        <v>8.297315555555556E-3</v>
      </c>
      <c r="AX53" s="34">
        <f>$AB$28/'Fixed data'!$C$7</f>
        <v>8.297315555555556E-3</v>
      </c>
      <c r="AY53" s="34">
        <f>$AB$28/'Fixed data'!$C$7</f>
        <v>8.297315555555556E-3</v>
      </c>
      <c r="AZ53" s="34">
        <f>$AB$28/'Fixed data'!$C$7</f>
        <v>8.297315555555556E-3</v>
      </c>
      <c r="BA53" s="34">
        <f>$AB$28/'Fixed data'!$C$7</f>
        <v>8.297315555555556E-3</v>
      </c>
      <c r="BB53" s="34">
        <f>$AB$28/'Fixed data'!$C$7</f>
        <v>8.297315555555556E-3</v>
      </c>
      <c r="BC53" s="34">
        <f>$AB$28/'Fixed data'!$C$7</f>
        <v>8.297315555555556E-3</v>
      </c>
      <c r="BD53" s="34">
        <f>$AB$28/'Fixed data'!$C$7</f>
        <v>8.297315555555556E-3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8.297315555555556E-3</v>
      </c>
      <c r="AE54" s="34">
        <f>$AC$28/'Fixed data'!$C$7</f>
        <v>8.297315555555556E-3</v>
      </c>
      <c r="AF54" s="34">
        <f>$AC$28/'Fixed data'!$C$7</f>
        <v>8.297315555555556E-3</v>
      </c>
      <c r="AG54" s="34">
        <f>$AC$28/'Fixed data'!$C$7</f>
        <v>8.297315555555556E-3</v>
      </c>
      <c r="AH54" s="34">
        <f>$AC$28/'Fixed data'!$C$7</f>
        <v>8.297315555555556E-3</v>
      </c>
      <c r="AI54" s="34">
        <f>$AC$28/'Fixed data'!$C$7</f>
        <v>8.297315555555556E-3</v>
      </c>
      <c r="AJ54" s="34">
        <f>$AC$28/'Fixed data'!$C$7</f>
        <v>8.297315555555556E-3</v>
      </c>
      <c r="AK54" s="34">
        <f>$AC$28/'Fixed data'!$C$7</f>
        <v>8.297315555555556E-3</v>
      </c>
      <c r="AL54" s="34">
        <f>$AC$28/'Fixed data'!$C$7</f>
        <v>8.297315555555556E-3</v>
      </c>
      <c r="AM54" s="34">
        <f>$AC$28/'Fixed data'!$C$7</f>
        <v>8.297315555555556E-3</v>
      </c>
      <c r="AN54" s="34">
        <f>$AC$28/'Fixed data'!$C$7</f>
        <v>8.297315555555556E-3</v>
      </c>
      <c r="AO54" s="34">
        <f>$AC$28/'Fixed data'!$C$7</f>
        <v>8.297315555555556E-3</v>
      </c>
      <c r="AP54" s="34">
        <f>$AC$28/'Fixed data'!$C$7</f>
        <v>8.297315555555556E-3</v>
      </c>
      <c r="AQ54" s="34">
        <f>$AC$28/'Fixed data'!$C$7</f>
        <v>8.297315555555556E-3</v>
      </c>
      <c r="AR54" s="34">
        <f>$AC$28/'Fixed data'!$C$7</f>
        <v>8.297315555555556E-3</v>
      </c>
      <c r="AS54" s="34">
        <f>$AC$28/'Fixed data'!$C$7</f>
        <v>8.297315555555556E-3</v>
      </c>
      <c r="AT54" s="34">
        <f>$AC$28/'Fixed data'!$C$7</f>
        <v>8.297315555555556E-3</v>
      </c>
      <c r="AU54" s="34">
        <f>$AC$28/'Fixed data'!$C$7</f>
        <v>8.297315555555556E-3</v>
      </c>
      <c r="AV54" s="34">
        <f>$AC$28/'Fixed data'!$C$7</f>
        <v>8.297315555555556E-3</v>
      </c>
      <c r="AW54" s="34">
        <f>$AC$28/'Fixed data'!$C$7</f>
        <v>8.297315555555556E-3</v>
      </c>
      <c r="AX54" s="34">
        <f>$AC$28/'Fixed data'!$C$7</f>
        <v>8.297315555555556E-3</v>
      </c>
      <c r="AY54" s="34">
        <f>$AC$28/'Fixed data'!$C$7</f>
        <v>8.297315555555556E-3</v>
      </c>
      <c r="AZ54" s="34">
        <f>$AC$28/'Fixed data'!$C$7</f>
        <v>8.297315555555556E-3</v>
      </c>
      <c r="BA54" s="34">
        <f>$AC$28/'Fixed data'!$C$7</f>
        <v>8.297315555555556E-3</v>
      </c>
      <c r="BB54" s="34">
        <f>$AC$28/'Fixed data'!$C$7</f>
        <v>8.297315555555556E-3</v>
      </c>
      <c r="BC54" s="34">
        <f>$AC$28/'Fixed data'!$C$7</f>
        <v>8.297315555555556E-3</v>
      </c>
      <c r="BD54" s="34">
        <f>$AC$28/'Fixed data'!$C$7</f>
        <v>8.297315555555556E-3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8.297315555555556E-3</v>
      </c>
      <c r="AF55" s="34">
        <f>$AD$28/'Fixed data'!$C$7</f>
        <v>8.297315555555556E-3</v>
      </c>
      <c r="AG55" s="34">
        <f>$AD$28/'Fixed data'!$C$7</f>
        <v>8.297315555555556E-3</v>
      </c>
      <c r="AH55" s="34">
        <f>$AD$28/'Fixed data'!$C$7</f>
        <v>8.297315555555556E-3</v>
      </c>
      <c r="AI55" s="34">
        <f>$AD$28/'Fixed data'!$C$7</f>
        <v>8.297315555555556E-3</v>
      </c>
      <c r="AJ55" s="34">
        <f>$AD$28/'Fixed data'!$C$7</f>
        <v>8.297315555555556E-3</v>
      </c>
      <c r="AK55" s="34">
        <f>$AD$28/'Fixed data'!$C$7</f>
        <v>8.297315555555556E-3</v>
      </c>
      <c r="AL55" s="34">
        <f>$AD$28/'Fixed data'!$C$7</f>
        <v>8.297315555555556E-3</v>
      </c>
      <c r="AM55" s="34">
        <f>$AD$28/'Fixed data'!$C$7</f>
        <v>8.297315555555556E-3</v>
      </c>
      <c r="AN55" s="34">
        <f>$AD$28/'Fixed data'!$C$7</f>
        <v>8.297315555555556E-3</v>
      </c>
      <c r="AO55" s="34">
        <f>$AD$28/'Fixed data'!$C$7</f>
        <v>8.297315555555556E-3</v>
      </c>
      <c r="AP55" s="34">
        <f>$AD$28/'Fixed data'!$C$7</f>
        <v>8.297315555555556E-3</v>
      </c>
      <c r="AQ55" s="34">
        <f>$AD$28/'Fixed data'!$C$7</f>
        <v>8.297315555555556E-3</v>
      </c>
      <c r="AR55" s="34">
        <f>$AD$28/'Fixed data'!$C$7</f>
        <v>8.297315555555556E-3</v>
      </c>
      <c r="AS55" s="34">
        <f>$AD$28/'Fixed data'!$C$7</f>
        <v>8.297315555555556E-3</v>
      </c>
      <c r="AT55" s="34">
        <f>$AD$28/'Fixed data'!$C$7</f>
        <v>8.297315555555556E-3</v>
      </c>
      <c r="AU55" s="34">
        <f>$AD$28/'Fixed data'!$C$7</f>
        <v>8.297315555555556E-3</v>
      </c>
      <c r="AV55" s="34">
        <f>$AD$28/'Fixed data'!$C$7</f>
        <v>8.297315555555556E-3</v>
      </c>
      <c r="AW55" s="34">
        <f>$AD$28/'Fixed data'!$C$7</f>
        <v>8.297315555555556E-3</v>
      </c>
      <c r="AX55" s="34">
        <f>$AD$28/'Fixed data'!$C$7</f>
        <v>8.297315555555556E-3</v>
      </c>
      <c r="AY55" s="34">
        <f>$AD$28/'Fixed data'!$C$7</f>
        <v>8.297315555555556E-3</v>
      </c>
      <c r="AZ55" s="34">
        <f>$AD$28/'Fixed data'!$C$7</f>
        <v>8.297315555555556E-3</v>
      </c>
      <c r="BA55" s="34">
        <f>$AD$28/'Fixed data'!$C$7</f>
        <v>8.297315555555556E-3</v>
      </c>
      <c r="BB55" s="34">
        <f>$AD$28/'Fixed data'!$C$7</f>
        <v>8.297315555555556E-3</v>
      </c>
      <c r="BC55" s="34">
        <f>$AD$28/'Fixed data'!$C$7</f>
        <v>8.297315555555556E-3</v>
      </c>
      <c r="BD55" s="34">
        <f>$AD$28/'Fixed data'!$C$7</f>
        <v>8.297315555555556E-3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8.297315555555556E-3</v>
      </c>
      <c r="AG56" s="34">
        <f>$AE$28/'Fixed data'!$C$7</f>
        <v>8.297315555555556E-3</v>
      </c>
      <c r="AH56" s="34">
        <f>$AE$28/'Fixed data'!$C$7</f>
        <v>8.297315555555556E-3</v>
      </c>
      <c r="AI56" s="34">
        <f>$AE$28/'Fixed data'!$C$7</f>
        <v>8.297315555555556E-3</v>
      </c>
      <c r="AJ56" s="34">
        <f>$AE$28/'Fixed data'!$C$7</f>
        <v>8.297315555555556E-3</v>
      </c>
      <c r="AK56" s="34">
        <f>$AE$28/'Fixed data'!$C$7</f>
        <v>8.297315555555556E-3</v>
      </c>
      <c r="AL56" s="34">
        <f>$AE$28/'Fixed data'!$C$7</f>
        <v>8.297315555555556E-3</v>
      </c>
      <c r="AM56" s="34">
        <f>$AE$28/'Fixed data'!$C$7</f>
        <v>8.297315555555556E-3</v>
      </c>
      <c r="AN56" s="34">
        <f>$AE$28/'Fixed data'!$C$7</f>
        <v>8.297315555555556E-3</v>
      </c>
      <c r="AO56" s="34">
        <f>$AE$28/'Fixed data'!$C$7</f>
        <v>8.297315555555556E-3</v>
      </c>
      <c r="AP56" s="34">
        <f>$AE$28/'Fixed data'!$C$7</f>
        <v>8.297315555555556E-3</v>
      </c>
      <c r="AQ56" s="34">
        <f>$AE$28/'Fixed data'!$C$7</f>
        <v>8.297315555555556E-3</v>
      </c>
      <c r="AR56" s="34">
        <f>$AE$28/'Fixed data'!$C$7</f>
        <v>8.297315555555556E-3</v>
      </c>
      <c r="AS56" s="34">
        <f>$AE$28/'Fixed data'!$C$7</f>
        <v>8.297315555555556E-3</v>
      </c>
      <c r="AT56" s="34">
        <f>$AE$28/'Fixed data'!$C$7</f>
        <v>8.297315555555556E-3</v>
      </c>
      <c r="AU56" s="34">
        <f>$AE$28/'Fixed data'!$C$7</f>
        <v>8.297315555555556E-3</v>
      </c>
      <c r="AV56" s="34">
        <f>$AE$28/'Fixed data'!$C$7</f>
        <v>8.297315555555556E-3</v>
      </c>
      <c r="AW56" s="34">
        <f>$AE$28/'Fixed data'!$C$7</f>
        <v>8.297315555555556E-3</v>
      </c>
      <c r="AX56" s="34">
        <f>$AE$28/'Fixed data'!$C$7</f>
        <v>8.297315555555556E-3</v>
      </c>
      <c r="AY56" s="34">
        <f>$AE$28/'Fixed data'!$C$7</f>
        <v>8.297315555555556E-3</v>
      </c>
      <c r="AZ56" s="34">
        <f>$AE$28/'Fixed data'!$C$7</f>
        <v>8.297315555555556E-3</v>
      </c>
      <c r="BA56" s="34">
        <f>$AE$28/'Fixed data'!$C$7</f>
        <v>8.297315555555556E-3</v>
      </c>
      <c r="BB56" s="34">
        <f>$AE$28/'Fixed data'!$C$7</f>
        <v>8.297315555555556E-3</v>
      </c>
      <c r="BC56" s="34">
        <f>$AE$28/'Fixed data'!$C$7</f>
        <v>8.297315555555556E-3</v>
      </c>
      <c r="BD56" s="34">
        <f>$AE$28/'Fixed data'!$C$7</f>
        <v>8.297315555555556E-3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8.297315555555556E-3</v>
      </c>
      <c r="AH57" s="34">
        <f>$AF$28/'Fixed data'!$C$7</f>
        <v>8.297315555555556E-3</v>
      </c>
      <c r="AI57" s="34">
        <f>$AF$28/'Fixed data'!$C$7</f>
        <v>8.297315555555556E-3</v>
      </c>
      <c r="AJ57" s="34">
        <f>$AF$28/'Fixed data'!$C$7</f>
        <v>8.297315555555556E-3</v>
      </c>
      <c r="AK57" s="34">
        <f>$AF$28/'Fixed data'!$C$7</f>
        <v>8.297315555555556E-3</v>
      </c>
      <c r="AL57" s="34">
        <f>$AF$28/'Fixed data'!$C$7</f>
        <v>8.297315555555556E-3</v>
      </c>
      <c r="AM57" s="34">
        <f>$AF$28/'Fixed data'!$C$7</f>
        <v>8.297315555555556E-3</v>
      </c>
      <c r="AN57" s="34">
        <f>$AF$28/'Fixed data'!$C$7</f>
        <v>8.297315555555556E-3</v>
      </c>
      <c r="AO57" s="34">
        <f>$AF$28/'Fixed data'!$C$7</f>
        <v>8.297315555555556E-3</v>
      </c>
      <c r="AP57" s="34">
        <f>$AF$28/'Fixed data'!$C$7</f>
        <v>8.297315555555556E-3</v>
      </c>
      <c r="AQ57" s="34">
        <f>$AF$28/'Fixed data'!$C$7</f>
        <v>8.297315555555556E-3</v>
      </c>
      <c r="AR57" s="34">
        <f>$AF$28/'Fixed data'!$C$7</f>
        <v>8.297315555555556E-3</v>
      </c>
      <c r="AS57" s="34">
        <f>$AF$28/'Fixed data'!$C$7</f>
        <v>8.297315555555556E-3</v>
      </c>
      <c r="AT57" s="34">
        <f>$AF$28/'Fixed data'!$C$7</f>
        <v>8.297315555555556E-3</v>
      </c>
      <c r="AU57" s="34">
        <f>$AF$28/'Fixed data'!$C$7</f>
        <v>8.297315555555556E-3</v>
      </c>
      <c r="AV57" s="34">
        <f>$AF$28/'Fixed data'!$C$7</f>
        <v>8.297315555555556E-3</v>
      </c>
      <c r="AW57" s="34">
        <f>$AF$28/'Fixed data'!$C$7</f>
        <v>8.297315555555556E-3</v>
      </c>
      <c r="AX57" s="34">
        <f>$AF$28/'Fixed data'!$C$7</f>
        <v>8.297315555555556E-3</v>
      </c>
      <c r="AY57" s="34">
        <f>$AF$28/'Fixed data'!$C$7</f>
        <v>8.297315555555556E-3</v>
      </c>
      <c r="AZ57" s="34">
        <f>$AF$28/'Fixed data'!$C$7</f>
        <v>8.297315555555556E-3</v>
      </c>
      <c r="BA57" s="34">
        <f>$AF$28/'Fixed data'!$C$7</f>
        <v>8.297315555555556E-3</v>
      </c>
      <c r="BB57" s="34">
        <f>$AF$28/'Fixed data'!$C$7</f>
        <v>8.297315555555556E-3</v>
      </c>
      <c r="BC57" s="34">
        <f>$AF$28/'Fixed data'!$C$7</f>
        <v>8.297315555555556E-3</v>
      </c>
      <c r="BD57" s="34">
        <f>$AF$28/'Fixed data'!$C$7</f>
        <v>8.297315555555556E-3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8.297315555555556E-3</v>
      </c>
      <c r="AI58" s="34">
        <f>$AG$28/'Fixed data'!$C$7</f>
        <v>8.297315555555556E-3</v>
      </c>
      <c r="AJ58" s="34">
        <f>$AG$28/'Fixed data'!$C$7</f>
        <v>8.297315555555556E-3</v>
      </c>
      <c r="AK58" s="34">
        <f>$AG$28/'Fixed data'!$C$7</f>
        <v>8.297315555555556E-3</v>
      </c>
      <c r="AL58" s="34">
        <f>$AG$28/'Fixed data'!$C$7</f>
        <v>8.297315555555556E-3</v>
      </c>
      <c r="AM58" s="34">
        <f>$AG$28/'Fixed data'!$C$7</f>
        <v>8.297315555555556E-3</v>
      </c>
      <c r="AN58" s="34">
        <f>$AG$28/'Fixed data'!$C$7</f>
        <v>8.297315555555556E-3</v>
      </c>
      <c r="AO58" s="34">
        <f>$AG$28/'Fixed data'!$C$7</f>
        <v>8.297315555555556E-3</v>
      </c>
      <c r="AP58" s="34">
        <f>$AG$28/'Fixed data'!$C$7</f>
        <v>8.297315555555556E-3</v>
      </c>
      <c r="AQ58" s="34">
        <f>$AG$28/'Fixed data'!$C$7</f>
        <v>8.297315555555556E-3</v>
      </c>
      <c r="AR58" s="34">
        <f>$AG$28/'Fixed data'!$C$7</f>
        <v>8.297315555555556E-3</v>
      </c>
      <c r="AS58" s="34">
        <f>$AG$28/'Fixed data'!$C$7</f>
        <v>8.297315555555556E-3</v>
      </c>
      <c r="AT58" s="34">
        <f>$AG$28/'Fixed data'!$C$7</f>
        <v>8.297315555555556E-3</v>
      </c>
      <c r="AU58" s="34">
        <f>$AG$28/'Fixed data'!$C$7</f>
        <v>8.297315555555556E-3</v>
      </c>
      <c r="AV58" s="34">
        <f>$AG$28/'Fixed data'!$C$7</f>
        <v>8.297315555555556E-3</v>
      </c>
      <c r="AW58" s="34">
        <f>$AG$28/'Fixed data'!$C$7</f>
        <v>8.297315555555556E-3</v>
      </c>
      <c r="AX58" s="34">
        <f>$AG$28/'Fixed data'!$C$7</f>
        <v>8.297315555555556E-3</v>
      </c>
      <c r="AY58" s="34">
        <f>$AG$28/'Fixed data'!$C$7</f>
        <v>8.297315555555556E-3</v>
      </c>
      <c r="AZ58" s="34">
        <f>$AG$28/'Fixed data'!$C$7</f>
        <v>8.297315555555556E-3</v>
      </c>
      <c r="BA58" s="34">
        <f>$AG$28/'Fixed data'!$C$7</f>
        <v>8.297315555555556E-3</v>
      </c>
      <c r="BB58" s="34">
        <f>$AG$28/'Fixed data'!$C$7</f>
        <v>8.297315555555556E-3</v>
      </c>
      <c r="BC58" s="34">
        <f>$AG$28/'Fixed data'!$C$7</f>
        <v>8.297315555555556E-3</v>
      </c>
      <c r="BD58" s="34">
        <f>$AG$28/'Fixed data'!$C$7</f>
        <v>8.297315555555556E-3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8.297315555555556E-3</v>
      </c>
      <c r="AJ59" s="34">
        <f>$AH$28/'Fixed data'!$C$7</f>
        <v>8.297315555555556E-3</v>
      </c>
      <c r="AK59" s="34">
        <f>$AH$28/'Fixed data'!$C$7</f>
        <v>8.297315555555556E-3</v>
      </c>
      <c r="AL59" s="34">
        <f>$AH$28/'Fixed data'!$C$7</f>
        <v>8.297315555555556E-3</v>
      </c>
      <c r="AM59" s="34">
        <f>$AH$28/'Fixed data'!$C$7</f>
        <v>8.297315555555556E-3</v>
      </c>
      <c r="AN59" s="34">
        <f>$AH$28/'Fixed data'!$C$7</f>
        <v>8.297315555555556E-3</v>
      </c>
      <c r="AO59" s="34">
        <f>$AH$28/'Fixed data'!$C$7</f>
        <v>8.297315555555556E-3</v>
      </c>
      <c r="AP59" s="34">
        <f>$AH$28/'Fixed data'!$C$7</f>
        <v>8.297315555555556E-3</v>
      </c>
      <c r="AQ59" s="34">
        <f>$AH$28/'Fixed data'!$C$7</f>
        <v>8.297315555555556E-3</v>
      </c>
      <c r="AR59" s="34">
        <f>$AH$28/'Fixed data'!$C$7</f>
        <v>8.297315555555556E-3</v>
      </c>
      <c r="AS59" s="34">
        <f>$AH$28/'Fixed data'!$C$7</f>
        <v>8.297315555555556E-3</v>
      </c>
      <c r="AT59" s="34">
        <f>$AH$28/'Fixed data'!$C$7</f>
        <v>8.297315555555556E-3</v>
      </c>
      <c r="AU59" s="34">
        <f>$AH$28/'Fixed data'!$C$7</f>
        <v>8.297315555555556E-3</v>
      </c>
      <c r="AV59" s="34">
        <f>$AH$28/'Fixed data'!$C$7</f>
        <v>8.297315555555556E-3</v>
      </c>
      <c r="AW59" s="34">
        <f>$AH$28/'Fixed data'!$C$7</f>
        <v>8.297315555555556E-3</v>
      </c>
      <c r="AX59" s="34">
        <f>$AH$28/'Fixed data'!$C$7</f>
        <v>8.297315555555556E-3</v>
      </c>
      <c r="AY59" s="34">
        <f>$AH$28/'Fixed data'!$C$7</f>
        <v>8.297315555555556E-3</v>
      </c>
      <c r="AZ59" s="34">
        <f>$AH$28/'Fixed data'!$C$7</f>
        <v>8.297315555555556E-3</v>
      </c>
      <c r="BA59" s="34">
        <f>$AH$28/'Fixed data'!$C$7</f>
        <v>8.297315555555556E-3</v>
      </c>
      <c r="BB59" s="34">
        <f>$AH$28/'Fixed data'!$C$7</f>
        <v>8.297315555555556E-3</v>
      </c>
      <c r="BC59" s="34">
        <f>$AH$28/'Fixed data'!$C$7</f>
        <v>8.297315555555556E-3</v>
      </c>
      <c r="BD59" s="34">
        <f>$AH$28/'Fixed data'!$C$7</f>
        <v>8.297315555555556E-3</v>
      </c>
    </row>
    <row r="60" spans="1:56" ht="16.5" collapsed="1" x14ac:dyDescent="0.35">
      <c r="A60" s="115"/>
      <c r="B60" s="9" t="s">
        <v>7</v>
      </c>
      <c r="C60" s="9" t="s">
        <v>61</v>
      </c>
      <c r="D60" s="9" t="s">
        <v>40</v>
      </c>
      <c r="E60" s="34">
        <f>SUM(E30:E59)</f>
        <v>0</v>
      </c>
      <c r="F60" s="34">
        <f t="shared" ref="F60:BD60" si="6">SUM(F30:F59)</f>
        <v>-4.3047115170085873E-2</v>
      </c>
      <c r="G60" s="34">
        <f t="shared" si="6"/>
        <v>-8.1945572562393959E-2</v>
      </c>
      <c r="H60" s="34">
        <f t="shared" si="6"/>
        <v>-7.36482570068384E-2</v>
      </c>
      <c r="I60" s="34">
        <f t="shared" si="6"/>
        <v>-6.535094145128284E-2</v>
      </c>
      <c r="J60" s="34">
        <f t="shared" si="6"/>
        <v>-5.7053625895727281E-2</v>
      </c>
      <c r="K60" s="34">
        <f t="shared" si="6"/>
        <v>-4.8756310340171721E-2</v>
      </c>
      <c r="L60" s="34">
        <f t="shared" si="6"/>
        <v>-4.0458994784616162E-2</v>
      </c>
      <c r="M60" s="34">
        <f t="shared" si="6"/>
        <v>-3.2161679229060602E-2</v>
      </c>
      <c r="N60" s="34">
        <f t="shared" si="6"/>
        <v>-2.3864363673505046E-2</v>
      </c>
      <c r="O60" s="34">
        <f t="shared" si="6"/>
        <v>-1.556704811794949E-2</v>
      </c>
      <c r="P60" s="34">
        <f t="shared" si="6"/>
        <v>-7.2697325623939345E-3</v>
      </c>
      <c r="Q60" s="34">
        <f t="shared" si="6"/>
        <v>1.0275829931616215E-3</v>
      </c>
      <c r="R60" s="34">
        <f t="shared" si="6"/>
        <v>9.3248985487171775E-3</v>
      </c>
      <c r="S60" s="34">
        <f t="shared" si="6"/>
        <v>1.7622214104272733E-2</v>
      </c>
      <c r="T60" s="34">
        <f t="shared" si="6"/>
        <v>2.5919529659828289E-2</v>
      </c>
      <c r="U60" s="34">
        <f t="shared" si="6"/>
        <v>3.4216845215383845E-2</v>
      </c>
      <c r="V60" s="34">
        <f t="shared" si="6"/>
        <v>4.2514160770939405E-2</v>
      </c>
      <c r="W60" s="34">
        <f t="shared" si="6"/>
        <v>5.0811476326494964E-2</v>
      </c>
      <c r="X60" s="34">
        <f t="shared" si="6"/>
        <v>5.9108791882050524E-2</v>
      </c>
      <c r="Y60" s="34">
        <f t="shared" si="6"/>
        <v>6.7406107437606083E-2</v>
      </c>
      <c r="Z60" s="34">
        <f t="shared" si="6"/>
        <v>7.5703422993161643E-2</v>
      </c>
      <c r="AA60" s="34">
        <f t="shared" si="6"/>
        <v>8.4000738548717202E-2</v>
      </c>
      <c r="AB60" s="34">
        <f t="shared" si="6"/>
        <v>9.2298054104272761E-2</v>
      </c>
      <c r="AC60" s="34">
        <f t="shared" si="6"/>
        <v>0.10059536965982832</v>
      </c>
      <c r="AD60" s="34">
        <f t="shared" si="6"/>
        <v>0.10889268521538388</v>
      </c>
      <c r="AE60" s="34">
        <f t="shared" si="6"/>
        <v>0.11719000077093944</v>
      </c>
      <c r="AF60" s="34">
        <f t="shared" si="6"/>
        <v>0.12548731632649499</v>
      </c>
      <c r="AG60" s="34">
        <f t="shared" si="6"/>
        <v>0.13378463188205053</v>
      </c>
      <c r="AH60" s="34">
        <f t="shared" si="6"/>
        <v>0.14208194743760608</v>
      </c>
      <c r="AI60" s="34">
        <f t="shared" si="6"/>
        <v>0.15037926299316162</v>
      </c>
      <c r="AJ60" s="34">
        <f t="shared" si="6"/>
        <v>0.15037926299316162</v>
      </c>
      <c r="AK60" s="34">
        <f t="shared" si="6"/>
        <v>0.15037926299316162</v>
      </c>
      <c r="AL60" s="34">
        <f t="shared" si="6"/>
        <v>0.15037926299316162</v>
      </c>
      <c r="AM60" s="34">
        <f t="shared" si="6"/>
        <v>0.15037926299316162</v>
      </c>
      <c r="AN60" s="34">
        <f t="shared" si="6"/>
        <v>0.15037926299316162</v>
      </c>
      <c r="AO60" s="34">
        <f t="shared" si="6"/>
        <v>0.15037926299316162</v>
      </c>
      <c r="AP60" s="34">
        <f t="shared" si="6"/>
        <v>0.15037926299316162</v>
      </c>
      <c r="AQ60" s="34">
        <f t="shared" si="6"/>
        <v>0.15037926299316162</v>
      </c>
      <c r="AR60" s="34">
        <f t="shared" si="6"/>
        <v>0.15037926299316162</v>
      </c>
      <c r="AS60" s="34">
        <f t="shared" si="6"/>
        <v>0.15037926299316162</v>
      </c>
      <c r="AT60" s="34">
        <f t="shared" si="6"/>
        <v>0.15037926299316162</v>
      </c>
      <c r="AU60" s="34">
        <f t="shared" si="6"/>
        <v>0.15037926299316162</v>
      </c>
      <c r="AV60" s="34">
        <f t="shared" si="6"/>
        <v>0.15037926299316162</v>
      </c>
      <c r="AW60" s="34">
        <f t="shared" si="6"/>
        <v>0.15037926299316162</v>
      </c>
      <c r="AX60" s="34">
        <f t="shared" si="6"/>
        <v>0.15037926299316162</v>
      </c>
      <c r="AY60" s="34">
        <f t="shared" si="6"/>
        <v>0.19342637816324743</v>
      </c>
      <c r="AZ60" s="34">
        <f t="shared" si="6"/>
        <v>0.23232483555555547</v>
      </c>
      <c r="BA60" s="34">
        <f t="shared" si="6"/>
        <v>0.22402751999999992</v>
      </c>
      <c r="BB60" s="34">
        <f t="shared" si="6"/>
        <v>0.21573020444444438</v>
      </c>
      <c r="BC60" s="34">
        <f t="shared" si="6"/>
        <v>0.20743288888888883</v>
      </c>
      <c r="BD60" s="34">
        <f t="shared" si="6"/>
        <v>0.19913557333333329</v>
      </c>
    </row>
    <row r="61" spans="1:56" ht="17.25" hidden="1" customHeight="1" outlineLevel="1" x14ac:dyDescent="0.35">
      <c r="A61" s="115"/>
      <c r="B61" s="9" t="s">
        <v>35</v>
      </c>
      <c r="C61" s="9" t="s">
        <v>62</v>
      </c>
      <c r="D61" s="9" t="s">
        <v>40</v>
      </c>
      <c r="E61" s="34">
        <v>0</v>
      </c>
      <c r="F61" s="34">
        <f>E62</f>
        <v>-1.9371201826538642</v>
      </c>
      <c r="G61" s="34">
        <f t="shared" ref="G61:BD61" si="7">F62</f>
        <v>-3.6445036501376427</v>
      </c>
      <c r="H61" s="34">
        <f t="shared" si="7"/>
        <v>-3.1891788775752485</v>
      </c>
      <c r="I61" s="34">
        <f t="shared" si="7"/>
        <v>-2.7421514205684101</v>
      </c>
      <c r="J61" s="34">
        <f t="shared" si="7"/>
        <v>-2.3034212791171274</v>
      </c>
      <c r="K61" s="34">
        <f t="shared" si="7"/>
        <v>-1.8729884532214001</v>
      </c>
      <c r="L61" s="34">
        <f t="shared" si="7"/>
        <v>-1.4508529428812285</v>
      </c>
      <c r="M61" s="34">
        <f t="shared" si="7"/>
        <v>-1.0370147480966123</v>
      </c>
      <c r="N61" s="34">
        <f t="shared" si="7"/>
        <v>-0.63147386886755164</v>
      </c>
      <c r="O61" s="34">
        <f t="shared" si="7"/>
        <v>-0.23423030519404658</v>
      </c>
      <c r="P61" s="34">
        <f t="shared" si="7"/>
        <v>0.15471594292390295</v>
      </c>
      <c r="Q61" s="34">
        <f t="shared" si="7"/>
        <v>0.53536487548629696</v>
      </c>
      <c r="R61" s="34">
        <f t="shared" si="7"/>
        <v>0.90771649249313535</v>
      </c>
      <c r="S61" s="34">
        <f t="shared" si="7"/>
        <v>1.2717707939444183</v>
      </c>
      <c r="T61" s="34">
        <f t="shared" si="7"/>
        <v>1.6275277798401455</v>
      </c>
      <c r="U61" s="34">
        <f t="shared" si="7"/>
        <v>1.9749874501803173</v>
      </c>
      <c r="V61" s="34">
        <f t="shared" si="7"/>
        <v>2.3141498049649334</v>
      </c>
      <c r="W61" s="34">
        <f t="shared" si="7"/>
        <v>2.645014844193994</v>
      </c>
      <c r="X61" s="34">
        <f t="shared" si="7"/>
        <v>2.967582567867499</v>
      </c>
      <c r="Y61" s="34">
        <f t="shared" si="7"/>
        <v>3.2818529759854487</v>
      </c>
      <c r="Z61" s="34">
        <f t="shared" si="7"/>
        <v>3.5878260685478427</v>
      </c>
      <c r="AA61" s="34">
        <f t="shared" si="7"/>
        <v>3.885501845554681</v>
      </c>
      <c r="AB61" s="34">
        <f t="shared" si="7"/>
        <v>4.1748803070059637</v>
      </c>
      <c r="AC61" s="34">
        <f t="shared" si="7"/>
        <v>4.4559614529016907</v>
      </c>
      <c r="AD61" s="34">
        <f t="shared" si="7"/>
        <v>4.7287452832418619</v>
      </c>
      <c r="AE61" s="34">
        <f t="shared" si="7"/>
        <v>4.9932317980264784</v>
      </c>
      <c r="AF61" s="34">
        <f t="shared" si="7"/>
        <v>5.2494209972555392</v>
      </c>
      <c r="AG61" s="34">
        <f t="shared" si="7"/>
        <v>5.4973128809290444</v>
      </c>
      <c r="AH61" s="34">
        <f t="shared" si="7"/>
        <v>5.7369074490469938</v>
      </c>
      <c r="AI61" s="34">
        <f t="shared" si="7"/>
        <v>5.9682047016093875</v>
      </c>
      <c r="AJ61" s="34">
        <f t="shared" si="7"/>
        <v>6.1912046386162256</v>
      </c>
      <c r="AK61" s="34">
        <f t="shared" si="7"/>
        <v>6.4142045756230637</v>
      </c>
      <c r="AL61" s="34">
        <f t="shared" si="7"/>
        <v>6.6372045126299017</v>
      </c>
      <c r="AM61" s="34">
        <f t="shared" si="7"/>
        <v>6.8602044496367398</v>
      </c>
      <c r="AN61" s="34">
        <f t="shared" si="7"/>
        <v>7.0832043866435779</v>
      </c>
      <c r="AO61" s="34">
        <f t="shared" si="7"/>
        <v>7.3062043236504159</v>
      </c>
      <c r="AP61" s="34">
        <f t="shared" si="7"/>
        <v>7.529204260657254</v>
      </c>
      <c r="AQ61" s="34">
        <f t="shared" si="7"/>
        <v>7.7522041976640921</v>
      </c>
      <c r="AR61" s="34">
        <f t="shared" si="7"/>
        <v>7.9752041346709301</v>
      </c>
      <c r="AS61" s="34">
        <f t="shared" si="7"/>
        <v>8.1982040716777682</v>
      </c>
      <c r="AT61" s="34">
        <f t="shared" si="7"/>
        <v>8.4212040086846063</v>
      </c>
      <c r="AU61" s="34">
        <f t="shared" si="7"/>
        <v>8.6442039456914443</v>
      </c>
      <c r="AV61" s="34">
        <f t="shared" si="7"/>
        <v>8.8672038826982824</v>
      </c>
      <c r="AW61" s="34">
        <f t="shared" si="7"/>
        <v>9.0902038197051205</v>
      </c>
      <c r="AX61" s="34">
        <f t="shared" si="7"/>
        <v>9.3132037567119585</v>
      </c>
      <c r="AY61" s="34">
        <f t="shared" si="7"/>
        <v>9.1628244937187961</v>
      </c>
      <c r="AZ61" s="34">
        <f t="shared" si="7"/>
        <v>8.9693981155555491</v>
      </c>
      <c r="BA61" s="34">
        <f t="shared" si="7"/>
        <v>8.7370732799999935</v>
      </c>
      <c r="BB61" s="34">
        <f t="shared" si="7"/>
        <v>8.5130457599999936</v>
      </c>
      <c r="BC61" s="34">
        <f t="shared" si="7"/>
        <v>8.2973155555555493</v>
      </c>
      <c r="BD61" s="34">
        <f t="shared" si="7"/>
        <v>8.0898826666666608</v>
      </c>
    </row>
    <row r="62" spans="1:56" ht="16.5" hidden="1" customHeight="1" outlineLevel="1" x14ac:dyDescent="0.3">
      <c r="A62" s="115"/>
      <c r="B62" s="9" t="s">
        <v>34</v>
      </c>
      <c r="C62" s="9" t="s">
        <v>68</v>
      </c>
      <c r="D62" s="9" t="s">
        <v>40</v>
      </c>
      <c r="E62" s="34">
        <f t="shared" ref="E62:BD62" si="8">E28-E60+E61</f>
        <v>-1.9371201826538642</v>
      </c>
      <c r="F62" s="34">
        <f t="shared" si="8"/>
        <v>-3.6445036501376427</v>
      </c>
      <c r="G62" s="34">
        <f t="shared" si="8"/>
        <v>-3.1891788775752485</v>
      </c>
      <c r="H62" s="34">
        <f t="shared" si="8"/>
        <v>-2.7421514205684101</v>
      </c>
      <c r="I62" s="34">
        <f t="shared" si="8"/>
        <v>-2.3034212791171274</v>
      </c>
      <c r="J62" s="34">
        <f t="shared" si="8"/>
        <v>-1.8729884532214001</v>
      </c>
      <c r="K62" s="34">
        <f t="shared" si="8"/>
        <v>-1.4508529428812285</v>
      </c>
      <c r="L62" s="34">
        <f t="shared" si="8"/>
        <v>-1.0370147480966123</v>
      </c>
      <c r="M62" s="34">
        <f t="shared" si="8"/>
        <v>-0.63147386886755164</v>
      </c>
      <c r="N62" s="34">
        <f t="shared" si="8"/>
        <v>-0.23423030519404658</v>
      </c>
      <c r="O62" s="34">
        <f t="shared" si="8"/>
        <v>0.15471594292390295</v>
      </c>
      <c r="P62" s="34">
        <f t="shared" si="8"/>
        <v>0.53536487548629696</v>
      </c>
      <c r="Q62" s="34">
        <f t="shared" si="8"/>
        <v>0.90771649249313535</v>
      </c>
      <c r="R62" s="34">
        <f t="shared" si="8"/>
        <v>1.2717707939444183</v>
      </c>
      <c r="S62" s="34">
        <f t="shared" si="8"/>
        <v>1.6275277798401455</v>
      </c>
      <c r="T62" s="34">
        <f t="shared" si="8"/>
        <v>1.9749874501803173</v>
      </c>
      <c r="U62" s="34">
        <f t="shared" si="8"/>
        <v>2.3141498049649334</v>
      </c>
      <c r="V62" s="34">
        <f t="shared" si="8"/>
        <v>2.645014844193994</v>
      </c>
      <c r="W62" s="34">
        <f t="shared" si="8"/>
        <v>2.967582567867499</v>
      </c>
      <c r="X62" s="34">
        <f t="shared" si="8"/>
        <v>3.2818529759854487</v>
      </c>
      <c r="Y62" s="34">
        <f t="shared" si="8"/>
        <v>3.5878260685478427</v>
      </c>
      <c r="Z62" s="34">
        <f t="shared" si="8"/>
        <v>3.885501845554681</v>
      </c>
      <c r="AA62" s="34">
        <f t="shared" si="8"/>
        <v>4.1748803070059637</v>
      </c>
      <c r="AB62" s="34">
        <f t="shared" si="8"/>
        <v>4.4559614529016907</v>
      </c>
      <c r="AC62" s="34">
        <f t="shared" si="8"/>
        <v>4.7287452832418619</v>
      </c>
      <c r="AD62" s="34">
        <f t="shared" si="8"/>
        <v>4.9932317980264784</v>
      </c>
      <c r="AE62" s="34">
        <f t="shared" si="8"/>
        <v>5.2494209972555392</v>
      </c>
      <c r="AF62" s="34">
        <f t="shared" si="8"/>
        <v>5.4973128809290444</v>
      </c>
      <c r="AG62" s="34">
        <f t="shared" si="8"/>
        <v>5.7369074490469938</v>
      </c>
      <c r="AH62" s="34">
        <f t="shared" si="8"/>
        <v>5.9682047016093875</v>
      </c>
      <c r="AI62" s="34">
        <f t="shared" si="8"/>
        <v>6.1912046386162256</v>
      </c>
      <c r="AJ62" s="34">
        <f t="shared" si="8"/>
        <v>6.4142045756230637</v>
      </c>
      <c r="AK62" s="34">
        <f t="shared" si="8"/>
        <v>6.6372045126299017</v>
      </c>
      <c r="AL62" s="34">
        <f t="shared" si="8"/>
        <v>6.8602044496367398</v>
      </c>
      <c r="AM62" s="34">
        <f t="shared" si="8"/>
        <v>7.0832043866435779</v>
      </c>
      <c r="AN62" s="34">
        <f t="shared" si="8"/>
        <v>7.3062043236504159</v>
      </c>
      <c r="AO62" s="34">
        <f t="shared" si="8"/>
        <v>7.529204260657254</v>
      </c>
      <c r="AP62" s="34">
        <f t="shared" si="8"/>
        <v>7.7522041976640921</v>
      </c>
      <c r="AQ62" s="34">
        <f t="shared" si="8"/>
        <v>7.9752041346709301</v>
      </c>
      <c r="AR62" s="34">
        <f t="shared" si="8"/>
        <v>8.1982040716777682</v>
      </c>
      <c r="AS62" s="34">
        <f t="shared" si="8"/>
        <v>8.4212040086846063</v>
      </c>
      <c r="AT62" s="34">
        <f t="shared" si="8"/>
        <v>8.6442039456914443</v>
      </c>
      <c r="AU62" s="34">
        <f t="shared" si="8"/>
        <v>8.8672038826982824</v>
      </c>
      <c r="AV62" s="34">
        <f t="shared" si="8"/>
        <v>9.0902038197051205</v>
      </c>
      <c r="AW62" s="34">
        <f t="shared" si="8"/>
        <v>9.3132037567119585</v>
      </c>
      <c r="AX62" s="34">
        <f t="shared" si="8"/>
        <v>9.1628244937187961</v>
      </c>
      <c r="AY62" s="34">
        <f t="shared" si="8"/>
        <v>8.9693981155555491</v>
      </c>
      <c r="AZ62" s="34">
        <f t="shared" si="8"/>
        <v>8.7370732799999935</v>
      </c>
      <c r="BA62" s="34">
        <f t="shared" si="8"/>
        <v>8.5130457599999936</v>
      </c>
      <c r="BB62" s="34">
        <f t="shared" si="8"/>
        <v>8.2973155555555493</v>
      </c>
      <c r="BC62" s="34">
        <f t="shared" si="8"/>
        <v>8.0898826666666608</v>
      </c>
      <c r="BD62" s="34">
        <f t="shared" si="8"/>
        <v>7.8907470933333279</v>
      </c>
    </row>
    <row r="63" spans="1:56" ht="16.5" collapsed="1" x14ac:dyDescent="0.3">
      <c r="A63" s="115"/>
      <c r="B63" s="9" t="s">
        <v>8</v>
      </c>
      <c r="C63" s="11" t="s">
        <v>67</v>
      </c>
      <c r="D63" s="9" t="s">
        <v>40</v>
      </c>
      <c r="E63" s="34">
        <f>AVERAGE(E61:E62)*'Fixed data'!$C$3</f>
        <v>-4.6781452411090822E-2</v>
      </c>
      <c r="F63" s="34">
        <f>AVERAGE(F61:F62)*'Fixed data'!$C$3</f>
        <v>-0.1347962155619149</v>
      </c>
      <c r="G63" s="34">
        <f>AVERAGE(G61:G62)*'Fixed data'!$C$3</f>
        <v>-0.16503343304426635</v>
      </c>
      <c r="H63" s="34">
        <f>AVERAGE(H61:H62)*'Fixed data'!$C$3</f>
        <v>-0.14324162670016935</v>
      </c>
      <c r="I63" s="34">
        <f>AVERAGE(I61:I62)*'Fixed data'!$C$3</f>
        <v>-0.12185058069740574</v>
      </c>
      <c r="J63" s="34">
        <f>AVERAGE(J61:J62)*'Fixed data'!$C$3</f>
        <v>-0.10086029503597543</v>
      </c>
      <c r="K63" s="34">
        <f>AVERAGE(K61:K62)*'Fixed data'!$C$3</f>
        <v>-8.0270769715878487E-2</v>
      </c>
      <c r="L63" s="34">
        <f>AVERAGE(L61:L62)*'Fixed data'!$C$3</f>
        <v>-6.0082004737114857E-2</v>
      </c>
      <c r="M63" s="34">
        <f>AVERAGE(M61:M62)*'Fixed data'!$C$3</f>
        <v>-4.0294000099684563E-2</v>
      </c>
      <c r="N63" s="34">
        <f>AVERAGE(N61:N62)*'Fixed data'!$C$3</f>
        <v>-2.0906755803587598E-2</v>
      </c>
      <c r="O63" s="34">
        <f>AVERAGE(O61:O62)*'Fixed data'!$C$3</f>
        <v>-1.9202718488239689E-3</v>
      </c>
      <c r="P63" s="34">
        <f>AVERAGE(P61:P62)*'Fixed data'!$C$3</f>
        <v>1.6665451764606327E-2</v>
      </c>
      <c r="Q63" s="34">
        <f>AVERAGE(Q61:Q62)*'Fixed data'!$C$3</f>
        <v>3.4850415036703296E-2</v>
      </c>
      <c r="R63" s="34">
        <f>AVERAGE(R61:R62)*'Fixed data'!$C$3</f>
        <v>5.2634617967466921E-2</v>
      </c>
      <c r="S63" s="34">
        <f>AVERAGE(S61:S62)*'Fixed data'!$C$3</f>
        <v>7.0018060556897216E-2</v>
      </c>
      <c r="T63" s="34">
        <f>AVERAGE(T61:T62)*'Fixed data'!$C$3</f>
        <v>8.7000742804994174E-2</v>
      </c>
      <c r="U63" s="34">
        <f>AVERAGE(U61:U62)*'Fixed data'!$C$3</f>
        <v>0.10358266471175781</v>
      </c>
      <c r="V63" s="34">
        <f>AVERAGE(V61:V62)*'Fixed data'!$C$3</f>
        <v>0.1197638262771881</v>
      </c>
      <c r="W63" s="34">
        <f>AVERAGE(W61:W62)*'Fixed data'!$C$3</f>
        <v>0.13554422750128509</v>
      </c>
      <c r="X63" s="34">
        <f>AVERAGE(X61:X62)*'Fixed data'!$C$3</f>
        <v>0.1509238683840487</v>
      </c>
      <c r="Y63" s="34">
        <f>AVERAGE(Y61:Y62)*'Fixed data'!$C$3</f>
        <v>0.16590274892547899</v>
      </c>
      <c r="Z63" s="34">
        <f>AVERAGE(Z61:Z62)*'Fixed data'!$C$3</f>
        <v>0.18048086912557595</v>
      </c>
      <c r="AA63" s="34">
        <f>AVERAGE(AA61:AA62)*'Fixed data'!$C$3</f>
        <v>0.1946582289843396</v>
      </c>
      <c r="AB63" s="34">
        <f>AVERAGE(AB61:AB62)*'Fixed data'!$C$3</f>
        <v>0.20843482850176984</v>
      </c>
      <c r="AC63" s="34">
        <f>AVERAGE(AC61:AC62)*'Fixed data'!$C$3</f>
        <v>0.22181066767786684</v>
      </c>
      <c r="AD63" s="34">
        <f>AVERAGE(AD61:AD62)*'Fixed data'!$C$3</f>
        <v>0.23478574651263043</v>
      </c>
      <c r="AE63" s="34">
        <f>AVERAGE(AE61:AE62)*'Fixed data'!$C$3</f>
        <v>0.24736006500606075</v>
      </c>
      <c r="AF63" s="34">
        <f>AVERAGE(AF61:AF62)*'Fixed data'!$C$3</f>
        <v>0.2595336231581577</v>
      </c>
      <c r="AG63" s="34">
        <f>AVERAGE(AG61:AG62)*'Fixed data'!$C$3</f>
        <v>0.27130642096892132</v>
      </c>
      <c r="AH63" s="34">
        <f>AVERAGE(AH61:AH62)*'Fixed data'!$C$3</f>
        <v>0.2826784584383516</v>
      </c>
      <c r="AI63" s="34">
        <f>AVERAGE(AI61:AI62)*'Fixed data'!$C$3</f>
        <v>0.29364973556644858</v>
      </c>
      <c r="AJ63" s="34">
        <f>AVERAGE(AJ61:AJ62)*'Fixed data'!$C$3</f>
        <v>0.30442063252387885</v>
      </c>
      <c r="AK63" s="34">
        <f>AVERAGE(AK61:AK62)*'Fixed data'!$C$3</f>
        <v>0.31519152948130913</v>
      </c>
      <c r="AL63" s="34">
        <f>AVERAGE(AL61:AL62)*'Fixed data'!$C$3</f>
        <v>0.32596242643873941</v>
      </c>
      <c r="AM63" s="34">
        <f>AVERAGE(AM61:AM62)*'Fixed data'!$C$3</f>
        <v>0.33673332339616968</v>
      </c>
      <c r="AN63" s="34">
        <f>AVERAGE(AN61:AN62)*'Fixed data'!$C$3</f>
        <v>0.34750422035359996</v>
      </c>
      <c r="AO63" s="34">
        <f>AVERAGE(AO61:AO62)*'Fixed data'!$C$3</f>
        <v>0.35827511731103023</v>
      </c>
      <c r="AP63" s="34">
        <f>AVERAGE(AP61:AP62)*'Fixed data'!$C$3</f>
        <v>0.36904601426846051</v>
      </c>
      <c r="AQ63" s="34">
        <f>AVERAGE(AQ61:AQ62)*'Fixed data'!$C$3</f>
        <v>0.37981691122589079</v>
      </c>
      <c r="AR63" s="34">
        <f>AVERAGE(AR61:AR62)*'Fixed data'!$C$3</f>
        <v>0.39058780818332106</v>
      </c>
      <c r="AS63" s="34">
        <f>AVERAGE(AS61:AS62)*'Fixed data'!$C$3</f>
        <v>0.40135870514075139</v>
      </c>
      <c r="AT63" s="34">
        <f>AVERAGE(AT61:AT62)*'Fixed data'!$C$3</f>
        <v>0.41212960209818161</v>
      </c>
      <c r="AU63" s="34">
        <f>AVERAGE(AU61:AU62)*'Fixed data'!$C$3</f>
        <v>0.42290049905561194</v>
      </c>
      <c r="AV63" s="34">
        <f>AVERAGE(AV61:AV62)*'Fixed data'!$C$3</f>
        <v>0.43367139601304217</v>
      </c>
      <c r="AW63" s="34">
        <f>AVERAGE(AW61:AW62)*'Fixed data'!$C$3</f>
        <v>0.44444229297047255</v>
      </c>
      <c r="AX63" s="34">
        <f>AVERAGE(AX61:AX62)*'Fixed data'!$C$3</f>
        <v>0.44619608224790275</v>
      </c>
      <c r="AY63" s="34">
        <f>AVERAGE(AY61:AY62)*'Fixed data'!$C$3</f>
        <v>0.43789317601397543</v>
      </c>
      <c r="AZ63" s="34">
        <f>AVERAGE(AZ61:AZ62)*'Fixed data'!$C$3</f>
        <v>0.42761128420266636</v>
      </c>
      <c r="BA63" s="34">
        <f>AVERAGE(BA61:BA62)*'Fixed data'!$C$3</f>
        <v>0.4165903748159997</v>
      </c>
      <c r="BB63" s="34">
        <f>AVERAGE(BB61:BB62)*'Fixed data'!$C$3</f>
        <v>0.40597022577066638</v>
      </c>
      <c r="BC63" s="34">
        <f>AVERAGE(BC61:BC62)*'Fixed data'!$C$3</f>
        <v>0.39575083706666642</v>
      </c>
      <c r="BD63" s="34">
        <f>AVERAGE(BD61:BD62)*'Fixed data'!$C$3</f>
        <v>0.38593220870399975</v>
      </c>
    </row>
    <row r="64" spans="1:56" ht="15.75" thickBot="1" x14ac:dyDescent="0.35">
      <c r="A64" s="114"/>
      <c r="B64" s="12" t="s">
        <v>93</v>
      </c>
      <c r="C64" s="12" t="s">
        <v>45</v>
      </c>
      <c r="D64" s="12" t="s">
        <v>40</v>
      </c>
      <c r="E64" s="53">
        <f t="shared" ref="E64:BD64" si="9">E29+E60+E63</f>
        <v>-0.53106149807455671</v>
      </c>
      <c r="F64" s="53">
        <f t="shared" si="9"/>
        <v>-0.61545097639546664</v>
      </c>
      <c r="G64" s="53">
        <f t="shared" si="9"/>
        <v>-0.1536342056066603</v>
      </c>
      <c r="H64" s="53">
        <f t="shared" si="9"/>
        <v>-0.12354508370700774</v>
      </c>
      <c r="I64" s="53">
        <f t="shared" si="9"/>
        <v>-9.3856722148688579E-2</v>
      </c>
      <c r="J64" s="53">
        <f t="shared" si="9"/>
        <v>-6.4569120931702709E-2</v>
      </c>
      <c r="K64" s="53">
        <f t="shared" si="9"/>
        <v>-3.5682280056050203E-2</v>
      </c>
      <c r="L64" s="53">
        <f t="shared" si="9"/>
        <v>-7.1961995217310129E-3</v>
      </c>
      <c r="M64" s="53">
        <f t="shared" si="9"/>
        <v>2.0889120671254841E-2</v>
      </c>
      <c r="N64" s="53">
        <f t="shared" si="9"/>
        <v>4.8573680522907364E-2</v>
      </c>
      <c r="O64" s="53">
        <f t="shared" si="9"/>
        <v>7.5857480033226551E-2</v>
      </c>
      <c r="P64" s="53">
        <f t="shared" si="9"/>
        <v>0.10274051920221239</v>
      </c>
      <c r="Q64" s="53">
        <f t="shared" si="9"/>
        <v>0.12922279802986492</v>
      </c>
      <c r="R64" s="53">
        <f t="shared" si="9"/>
        <v>0.15530431651618409</v>
      </c>
      <c r="S64" s="53">
        <f t="shared" si="9"/>
        <v>0.18098507466116995</v>
      </c>
      <c r="T64" s="53">
        <f t="shared" si="9"/>
        <v>0.20626507246482245</v>
      </c>
      <c r="U64" s="53">
        <f t="shared" si="9"/>
        <v>0.23114430992714166</v>
      </c>
      <c r="V64" s="53">
        <f t="shared" si="9"/>
        <v>0.25562278704812746</v>
      </c>
      <c r="W64" s="53">
        <f t="shared" si="9"/>
        <v>0.27970050382778006</v>
      </c>
      <c r="X64" s="53">
        <f t="shared" si="9"/>
        <v>0.30337746026609924</v>
      </c>
      <c r="Y64" s="53">
        <f t="shared" si="9"/>
        <v>0.32665365636308508</v>
      </c>
      <c r="Z64" s="53">
        <f t="shared" si="9"/>
        <v>0.34952909211873762</v>
      </c>
      <c r="AA64" s="53">
        <f t="shared" si="9"/>
        <v>0.37200376753305681</v>
      </c>
      <c r="AB64" s="53">
        <f t="shared" si="9"/>
        <v>0.39407768260604259</v>
      </c>
      <c r="AC64" s="53">
        <f t="shared" si="9"/>
        <v>0.41575083733769513</v>
      </c>
      <c r="AD64" s="53">
        <f t="shared" si="9"/>
        <v>0.43702323172801427</v>
      </c>
      <c r="AE64" s="53">
        <f t="shared" si="9"/>
        <v>0.45789486577700023</v>
      </c>
      <c r="AF64" s="53">
        <f t="shared" si="9"/>
        <v>0.47836573948465266</v>
      </c>
      <c r="AG64" s="53">
        <f t="shared" si="9"/>
        <v>0.49843585285097186</v>
      </c>
      <c r="AH64" s="53">
        <f t="shared" si="9"/>
        <v>0.51810520587595765</v>
      </c>
      <c r="AI64" s="53">
        <f t="shared" si="9"/>
        <v>0.53737379855961021</v>
      </c>
      <c r="AJ64" s="53">
        <f t="shared" si="9"/>
        <v>0.54814469551704048</v>
      </c>
      <c r="AK64" s="53">
        <f t="shared" si="9"/>
        <v>0.55891559247447076</v>
      </c>
      <c r="AL64" s="53">
        <f t="shared" si="9"/>
        <v>0.56968648943190103</v>
      </c>
      <c r="AM64" s="53">
        <f t="shared" si="9"/>
        <v>0.58045738638933131</v>
      </c>
      <c r="AN64" s="53">
        <f t="shared" si="9"/>
        <v>0.59122828334676159</v>
      </c>
      <c r="AO64" s="53">
        <f t="shared" si="9"/>
        <v>0.60199918030419186</v>
      </c>
      <c r="AP64" s="53">
        <f t="shared" si="9"/>
        <v>0.61277007726162214</v>
      </c>
      <c r="AQ64" s="53">
        <f t="shared" si="9"/>
        <v>0.62354097421905241</v>
      </c>
      <c r="AR64" s="53">
        <f t="shared" si="9"/>
        <v>0.63431187117648269</v>
      </c>
      <c r="AS64" s="53">
        <f t="shared" si="9"/>
        <v>0.64508276813391308</v>
      </c>
      <c r="AT64" s="53">
        <f t="shared" si="9"/>
        <v>0.65585366509134324</v>
      </c>
      <c r="AU64" s="53">
        <f t="shared" si="9"/>
        <v>0.66662456204877363</v>
      </c>
      <c r="AV64" s="53">
        <f t="shared" si="9"/>
        <v>0.67739545900620379</v>
      </c>
      <c r="AW64" s="53">
        <f t="shared" si="9"/>
        <v>0.68816635596363418</v>
      </c>
      <c r="AX64" s="53">
        <f t="shared" si="9"/>
        <v>0.59657534524106437</v>
      </c>
      <c r="AY64" s="53">
        <f t="shared" si="9"/>
        <v>0.63131955417722285</v>
      </c>
      <c r="AZ64" s="53">
        <f t="shared" si="9"/>
        <v>0.65993611975822186</v>
      </c>
      <c r="BA64" s="53">
        <f t="shared" si="9"/>
        <v>0.64061789481599962</v>
      </c>
      <c r="BB64" s="53">
        <f t="shared" si="9"/>
        <v>0.62170043021511079</v>
      </c>
      <c r="BC64" s="53">
        <f t="shared" si="9"/>
        <v>0.60318372595555525</v>
      </c>
      <c r="BD64" s="53">
        <f t="shared" si="9"/>
        <v>0.58506778203733301</v>
      </c>
    </row>
    <row r="65" spans="1:56" ht="12.75" customHeight="1" x14ac:dyDescent="0.3">
      <c r="A65" s="204"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5"/>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5"/>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5"/>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5"/>
      <c r="B69" s="4" t="s">
        <v>200</v>
      </c>
      <c r="D69" s="9" t="s">
        <v>40</v>
      </c>
      <c r="E69" s="34">
        <f>E90*'Fixed data'!H$5/1000000</f>
        <v>0</v>
      </c>
      <c r="F69" s="34">
        <f>F90*'Fixed data'!I$5/1000000</f>
        <v>8.6482188594460881E-3</v>
      </c>
      <c r="G69" s="34">
        <f>G90*'Fixed data'!J$5/1000000</f>
        <v>1.784674952005072E-2</v>
      </c>
      <c r="H69" s="34">
        <f>H90*'Fixed data'!K$5/1000000</f>
        <v>1.840072715994566E-2</v>
      </c>
      <c r="I69" s="34">
        <f>I90*'Fixed data'!L$5/1000000</f>
        <v>1.897405460584764E-2</v>
      </c>
      <c r="J69" s="34">
        <f>J90*'Fixed data'!M$5/1000000</f>
        <v>3.2761351688788153E-2</v>
      </c>
      <c r="K69" s="34">
        <f>K90*'Fixed data'!N$5/1000000</f>
        <v>4.5578247160938591E-2</v>
      </c>
      <c r="L69" s="34">
        <f>L90*'Fixed data'!O$5/1000000</f>
        <v>5.7424741022298977E-2</v>
      </c>
      <c r="M69" s="34">
        <f>M90*'Fixed data'!P$5/1000000</f>
        <v>6.8300833272869302E-2</v>
      </c>
      <c r="N69" s="34">
        <f>N90*'Fixed data'!Q$5/1000000</f>
        <v>7.8206523912649553E-2</v>
      </c>
      <c r="O69" s="34">
        <f>O90*'Fixed data'!R$5/1000000</f>
        <v>8.7141812941639737E-2</v>
      </c>
      <c r="P69" s="34">
        <f>P90*'Fixed data'!S$5/1000000</f>
        <v>9.5106700359839869E-2</v>
      </c>
      <c r="Q69" s="34">
        <f>Q90*'Fixed data'!T$5/1000000</f>
        <v>0.1021011861672499</v>
      </c>
      <c r="R69" s="34">
        <f>R90*'Fixed data'!U$5/1000000</f>
        <v>0.10812527036386993</v>
      </c>
      <c r="S69" s="34">
        <f>S90*'Fixed data'!V$5/1000000</f>
        <v>0.11317895294969987</v>
      </c>
      <c r="T69" s="34">
        <f>T90*'Fixed data'!W$5/1000000</f>
        <v>0.11532589786187371</v>
      </c>
      <c r="U69" s="34">
        <f>U90*'Fixed data'!X$5/1000000</f>
        <v>0.11892904422848412</v>
      </c>
      <c r="V69" s="34">
        <f>V90*'Fixed data'!Y$5/1000000</f>
        <v>0.12151984912333141</v>
      </c>
      <c r="W69" s="34">
        <f>W90*'Fixed data'!Z$5/1000000</f>
        <v>0.12309831254641561</v>
      </c>
      <c r="X69" s="34">
        <f>X90*'Fixed data'!AA$5/1000000</f>
        <v>0.12366443449773667</v>
      </c>
      <c r="Y69" s="34">
        <f>Y90*'Fixed data'!AB$5/1000000</f>
        <v>0.12321821497729465</v>
      </c>
      <c r="Z69" s="34">
        <f>Z90*'Fixed data'!AC$5/1000000</f>
        <v>0.12076973809903188</v>
      </c>
      <c r="AA69" s="34">
        <f>AA90*'Fixed data'!AD$5/1000000</f>
        <v>0.11837114574018957</v>
      </c>
      <c r="AB69" s="34">
        <f>AB90*'Fixed data'!AE$5/1000000</f>
        <v>0.11496021190958416</v>
      </c>
      <c r="AC69" s="34">
        <f>AC90*'Fixed data'!AF$5/1000000</f>
        <v>0.11053693660721563</v>
      </c>
      <c r="AD69" s="34">
        <f>AD90*'Fixed data'!AG$5/1000000</f>
        <v>0.10510131983308404</v>
      </c>
      <c r="AE69" s="34">
        <f>AE90*'Fixed data'!AH$5/1000000</f>
        <v>9.8653361587189278E-2</v>
      </c>
      <c r="AF69" s="34">
        <f>AF90*'Fixed data'!AI$5/1000000</f>
        <v>9.1193061869531439E-2</v>
      </c>
      <c r="AG69" s="34">
        <f>AG90*'Fixed data'!AJ$5/1000000</f>
        <v>8.2720420680110471E-2</v>
      </c>
      <c r="AH69" s="34">
        <f>AH90*'Fixed data'!AK$5/1000000</f>
        <v>7.3235438018926402E-2</v>
      </c>
      <c r="AI69" s="34">
        <f>AI90*'Fixed data'!AL$5/1000000</f>
        <v>6.2398988946055015E-2</v>
      </c>
      <c r="AJ69" s="34">
        <f>AJ90*'Fixed data'!AM$5/1000000</f>
        <v>5.0961633446470672E-2</v>
      </c>
      <c r="AK69" s="34">
        <f>AK90*'Fixed data'!AN$5/1000000</f>
        <v>3.8511936475123229E-2</v>
      </c>
      <c r="AL69" s="34">
        <f>AL90*'Fixed data'!AO$5/1000000</f>
        <v>2.5049898032012678E-2</v>
      </c>
      <c r="AM69" s="34">
        <f>AM90*'Fixed data'!AP$5/1000000</f>
        <v>1.0575518117138758E-2</v>
      </c>
      <c r="AN69" s="34">
        <f>AN90*'Fixed data'!AQ$5/1000000</f>
        <v>1.0974594272502483E-2</v>
      </c>
      <c r="AO69" s="34">
        <f>AO90*'Fixed data'!AR$5/1000000</f>
        <v>1.1323785908445745E-2</v>
      </c>
      <c r="AP69" s="34">
        <f>AP90*'Fixed data'!AS$5/1000000</f>
        <v>1.1672977544389005E-2</v>
      </c>
      <c r="AQ69" s="34">
        <f>AQ90*'Fixed data'!AT$5/1000000</f>
        <v>1.2022169180332266E-2</v>
      </c>
      <c r="AR69" s="34">
        <f>AR90*'Fixed data'!AU$5/1000000</f>
        <v>1.2371360816275526E-2</v>
      </c>
      <c r="AS69" s="34">
        <f>AS90*'Fixed data'!AV$5/1000000</f>
        <v>1.2770436971639255E-2</v>
      </c>
      <c r="AT69" s="34">
        <f>AT90*'Fixed data'!AW$5/1000000</f>
        <v>1.3069744088162048E-2</v>
      </c>
      <c r="AU69" s="34">
        <f>AU90*'Fixed data'!AX$5/1000000</f>
        <v>1.3418935724105312E-2</v>
      </c>
      <c r="AV69" s="34">
        <f>AV90*'Fixed data'!AY$5/1000000</f>
        <v>1.3768127360048572E-2</v>
      </c>
      <c r="AW69" s="34">
        <f>AW90*'Fixed data'!AZ$5/1000000</f>
        <v>1.4067434476571364E-2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5"/>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5"/>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5"/>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5"/>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5"/>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5"/>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6"/>
      <c r="B76" s="13" t="s">
        <v>99</v>
      </c>
      <c r="C76" s="13"/>
      <c r="D76" s="13" t="s">
        <v>40</v>
      </c>
      <c r="E76" s="53">
        <f>SUM(E65:E75)</f>
        <v>0</v>
      </c>
      <c r="F76" s="53">
        <f t="shared" ref="F76:BD76" si="10">SUM(F65:F75)</f>
        <v>8.6482188594460881E-3</v>
      </c>
      <c r="G76" s="53">
        <f t="shared" si="10"/>
        <v>1.784674952005072E-2</v>
      </c>
      <c r="H76" s="53">
        <f t="shared" si="10"/>
        <v>1.840072715994566E-2</v>
      </c>
      <c r="I76" s="53">
        <f t="shared" si="10"/>
        <v>1.897405460584764E-2</v>
      </c>
      <c r="J76" s="53">
        <f t="shared" si="10"/>
        <v>3.2761351688788153E-2</v>
      </c>
      <c r="K76" s="53">
        <f t="shared" si="10"/>
        <v>4.5578247160938591E-2</v>
      </c>
      <c r="L76" s="53">
        <f t="shared" si="10"/>
        <v>5.7424741022298977E-2</v>
      </c>
      <c r="M76" s="53">
        <f t="shared" si="10"/>
        <v>6.8300833272869302E-2</v>
      </c>
      <c r="N76" s="53">
        <f t="shared" si="10"/>
        <v>7.8206523912649553E-2</v>
      </c>
      <c r="O76" s="53">
        <f t="shared" si="10"/>
        <v>8.7141812941639737E-2</v>
      </c>
      <c r="P76" s="53">
        <f t="shared" si="10"/>
        <v>9.5106700359839869E-2</v>
      </c>
      <c r="Q76" s="53">
        <f t="shared" si="10"/>
        <v>0.1021011861672499</v>
      </c>
      <c r="R76" s="53">
        <f t="shared" si="10"/>
        <v>0.10812527036386993</v>
      </c>
      <c r="S76" s="53">
        <f t="shared" si="10"/>
        <v>0.11317895294969987</v>
      </c>
      <c r="T76" s="53">
        <f t="shared" si="10"/>
        <v>0.11532589786187371</v>
      </c>
      <c r="U76" s="53">
        <f t="shared" si="10"/>
        <v>0.11892904422848412</v>
      </c>
      <c r="V76" s="53">
        <f t="shared" si="10"/>
        <v>0.12151984912333141</v>
      </c>
      <c r="W76" s="53">
        <f t="shared" si="10"/>
        <v>0.12309831254641561</v>
      </c>
      <c r="X76" s="53">
        <f t="shared" si="10"/>
        <v>0.12366443449773667</v>
      </c>
      <c r="Y76" s="53">
        <f t="shared" si="10"/>
        <v>0.12321821497729465</v>
      </c>
      <c r="Z76" s="53">
        <f t="shared" si="10"/>
        <v>0.12076973809903188</v>
      </c>
      <c r="AA76" s="53">
        <f t="shared" si="10"/>
        <v>0.11837114574018957</v>
      </c>
      <c r="AB76" s="53">
        <f t="shared" si="10"/>
        <v>0.11496021190958416</v>
      </c>
      <c r="AC76" s="53">
        <f t="shared" si="10"/>
        <v>0.11053693660721563</v>
      </c>
      <c r="AD76" s="53">
        <f t="shared" si="10"/>
        <v>0.10510131983308404</v>
      </c>
      <c r="AE76" s="53">
        <f t="shared" si="10"/>
        <v>9.8653361587189278E-2</v>
      </c>
      <c r="AF76" s="53">
        <f t="shared" si="10"/>
        <v>9.1193061869531439E-2</v>
      </c>
      <c r="AG76" s="53">
        <f t="shared" si="10"/>
        <v>8.2720420680110471E-2</v>
      </c>
      <c r="AH76" s="53">
        <f t="shared" si="10"/>
        <v>7.3235438018926402E-2</v>
      </c>
      <c r="AI76" s="53">
        <f t="shared" si="10"/>
        <v>6.2398988946055015E-2</v>
      </c>
      <c r="AJ76" s="53">
        <f t="shared" si="10"/>
        <v>5.0961633446470672E-2</v>
      </c>
      <c r="AK76" s="53">
        <f t="shared" si="10"/>
        <v>3.8511936475123229E-2</v>
      </c>
      <c r="AL76" s="53">
        <f t="shared" si="10"/>
        <v>2.5049898032012678E-2</v>
      </c>
      <c r="AM76" s="53">
        <f t="shared" si="10"/>
        <v>1.0575518117138758E-2</v>
      </c>
      <c r="AN76" s="53">
        <f t="shared" si="10"/>
        <v>1.0974594272502483E-2</v>
      </c>
      <c r="AO76" s="53">
        <f t="shared" si="10"/>
        <v>1.1323785908445745E-2</v>
      </c>
      <c r="AP76" s="53">
        <f t="shared" si="10"/>
        <v>1.1672977544389005E-2</v>
      </c>
      <c r="AQ76" s="53">
        <f t="shared" si="10"/>
        <v>1.2022169180332266E-2</v>
      </c>
      <c r="AR76" s="53">
        <f t="shared" si="10"/>
        <v>1.2371360816275526E-2</v>
      </c>
      <c r="AS76" s="53">
        <f t="shared" si="10"/>
        <v>1.2770436971639255E-2</v>
      </c>
      <c r="AT76" s="53">
        <f t="shared" si="10"/>
        <v>1.3069744088162048E-2</v>
      </c>
      <c r="AU76" s="53">
        <f t="shared" si="10"/>
        <v>1.3418935724105312E-2</v>
      </c>
      <c r="AV76" s="53">
        <f t="shared" si="10"/>
        <v>1.3768127360048572E-2</v>
      </c>
      <c r="AW76" s="53">
        <f t="shared" si="10"/>
        <v>1.4067434476571364E-2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-0.53106149807455671</v>
      </c>
      <c r="F77" s="54">
        <f>IF('Fixed data'!$G$19=FALSE,F64+F76,F64)</f>
        <v>-0.60680275753602053</v>
      </c>
      <c r="G77" s="54">
        <f>IF('Fixed data'!$G$19=FALSE,G64+G76,G64)</f>
        <v>-0.13578745608660958</v>
      </c>
      <c r="H77" s="54">
        <f>IF('Fixed data'!$G$19=FALSE,H64+H76,H64)</f>
        <v>-0.10514435654706208</v>
      </c>
      <c r="I77" s="54">
        <f>IF('Fixed data'!$G$19=FALSE,I64+I76,I64)</f>
        <v>-7.4882667542840939E-2</v>
      </c>
      <c r="J77" s="54">
        <f>IF('Fixed data'!$G$19=FALSE,J64+J76,J64)</f>
        <v>-3.1807769242914556E-2</v>
      </c>
      <c r="K77" s="54">
        <f>IF('Fixed data'!$G$19=FALSE,K64+K76,K64)</f>
        <v>9.8959671048883882E-3</v>
      </c>
      <c r="L77" s="54">
        <f>IF('Fixed data'!$G$19=FALSE,L64+L76,L64)</f>
        <v>5.0228541500567964E-2</v>
      </c>
      <c r="M77" s="54">
        <f>IF('Fixed data'!$G$19=FALSE,M64+M76,M64)</f>
        <v>8.9189953944124142E-2</v>
      </c>
      <c r="N77" s="54">
        <f>IF('Fixed data'!$G$19=FALSE,N64+N76,N64)</f>
        <v>0.12678020443555693</v>
      </c>
      <c r="O77" s="54">
        <f>IF('Fixed data'!$G$19=FALSE,O64+O76,O64)</f>
        <v>0.16299929297486629</v>
      </c>
      <c r="P77" s="54">
        <f>IF('Fixed data'!$G$19=FALSE,P64+P76,P64)</f>
        <v>0.19784721956205226</v>
      </c>
      <c r="Q77" s="54">
        <f>IF('Fixed data'!$G$19=FALSE,Q64+Q76,Q64)</f>
        <v>0.23132398419711481</v>
      </c>
      <c r="R77" s="54">
        <f>IF('Fixed data'!$G$19=FALSE,R64+R76,R64)</f>
        <v>0.26342958688005402</v>
      </c>
      <c r="S77" s="54">
        <f>IF('Fixed data'!$G$19=FALSE,S64+S76,S64)</f>
        <v>0.29416402761086979</v>
      </c>
      <c r="T77" s="54">
        <f>IF('Fixed data'!$G$19=FALSE,T64+T76,T64)</f>
        <v>0.32159097032669615</v>
      </c>
      <c r="U77" s="54">
        <f>IF('Fixed data'!$G$19=FALSE,U64+U76,U64)</f>
        <v>0.35007335415562579</v>
      </c>
      <c r="V77" s="54">
        <f>IF('Fixed data'!$G$19=FALSE,V64+V76,V64)</f>
        <v>0.37714263617145888</v>
      </c>
      <c r="W77" s="54">
        <f>IF('Fixed data'!$G$19=FALSE,W64+W76,W64)</f>
        <v>0.40279881637419568</v>
      </c>
      <c r="X77" s="54">
        <f>IF('Fixed data'!$G$19=FALSE,X64+X76,X64)</f>
        <v>0.42704189476383592</v>
      </c>
      <c r="Y77" s="54">
        <f>IF('Fixed data'!$G$19=FALSE,Y64+Y76,Y64)</f>
        <v>0.44987187134037976</v>
      </c>
      <c r="Z77" s="54">
        <f>IF('Fixed data'!$G$19=FALSE,Z64+Z76,Z64)</f>
        <v>0.47029883021776953</v>
      </c>
      <c r="AA77" s="54">
        <f>IF('Fixed data'!$G$19=FALSE,AA64+AA76,AA64)</f>
        <v>0.49037491327324639</v>
      </c>
      <c r="AB77" s="54">
        <f>IF('Fixed data'!$G$19=FALSE,AB64+AB76,AB64)</f>
        <v>0.50903789451562675</v>
      </c>
      <c r="AC77" s="54">
        <f>IF('Fixed data'!$G$19=FALSE,AC64+AC76,AC64)</f>
        <v>0.52628777394491078</v>
      </c>
      <c r="AD77" s="54">
        <f>IF('Fixed data'!$G$19=FALSE,AD64+AD76,AD64)</f>
        <v>0.54212455156109829</v>
      </c>
      <c r="AE77" s="54">
        <f>IF('Fixed data'!$G$19=FALSE,AE64+AE76,AE64)</f>
        <v>0.55654822736418952</v>
      </c>
      <c r="AF77" s="54">
        <f>IF('Fixed data'!$G$19=FALSE,AF64+AF76,AF64)</f>
        <v>0.56955880135418413</v>
      </c>
      <c r="AG77" s="54">
        <f>IF('Fixed data'!$G$19=FALSE,AG64+AG76,AG64)</f>
        <v>0.58115627353108235</v>
      </c>
      <c r="AH77" s="54">
        <f>IF('Fixed data'!$G$19=FALSE,AH64+AH76,AH64)</f>
        <v>0.59134064389488405</v>
      </c>
      <c r="AI77" s="54">
        <f>IF('Fixed data'!$G$19=FALSE,AI64+AI76,AI64)</f>
        <v>0.59977278750566521</v>
      </c>
      <c r="AJ77" s="54">
        <f>IF('Fixed data'!$G$19=FALSE,AJ64+AJ76,AJ64)</f>
        <v>0.59910632896351113</v>
      </c>
      <c r="AK77" s="54">
        <f>IF('Fixed data'!$G$19=FALSE,AK64+AK76,AK64)</f>
        <v>0.59742752894959394</v>
      </c>
      <c r="AL77" s="54">
        <f>IF('Fixed data'!$G$19=FALSE,AL64+AL76,AL64)</f>
        <v>0.59473638746391366</v>
      </c>
      <c r="AM77" s="54">
        <f>IF('Fixed data'!$G$19=FALSE,AM64+AM76,AM64)</f>
        <v>0.59103290450647006</v>
      </c>
      <c r="AN77" s="54">
        <f>IF('Fixed data'!$G$19=FALSE,AN64+AN76,AN64)</f>
        <v>0.60220287761926405</v>
      </c>
      <c r="AO77" s="54">
        <f>IF('Fixed data'!$G$19=FALSE,AO64+AO76,AO64)</f>
        <v>0.6133229662126376</v>
      </c>
      <c r="AP77" s="54">
        <f>IF('Fixed data'!$G$19=FALSE,AP64+AP76,AP64)</f>
        <v>0.62444305480601114</v>
      </c>
      <c r="AQ77" s="54">
        <f>IF('Fixed data'!$G$19=FALSE,AQ64+AQ76,AQ64)</f>
        <v>0.63556314339938469</v>
      </c>
      <c r="AR77" s="54">
        <f>IF('Fixed data'!$G$19=FALSE,AR64+AR76,AR64)</f>
        <v>0.64668323199275823</v>
      </c>
      <c r="AS77" s="54">
        <f>IF('Fixed data'!$G$19=FALSE,AS64+AS76,AS64)</f>
        <v>0.65785320510555234</v>
      </c>
      <c r="AT77" s="54">
        <f>IF('Fixed data'!$G$19=FALSE,AT64+AT76,AT64)</f>
        <v>0.66892340917950532</v>
      </c>
      <c r="AU77" s="54">
        <f>IF('Fixed data'!$G$19=FALSE,AU64+AU76,AU64)</f>
        <v>0.68004349777287898</v>
      </c>
      <c r="AV77" s="54">
        <f>IF('Fixed data'!$G$19=FALSE,AV64+AV76,AV64)</f>
        <v>0.69116358636625241</v>
      </c>
      <c r="AW77" s="54">
        <f>IF('Fixed data'!$G$19=FALSE,AW64+AW76,AW64)</f>
        <v>0.70223379044020551</v>
      </c>
      <c r="AX77" s="54">
        <f>IF('Fixed data'!$G$19=FALSE,AX64+AX76,AX64)</f>
        <v>0.59657534524106437</v>
      </c>
      <c r="AY77" s="54">
        <f>IF('Fixed data'!$G$19=FALSE,AY64+AY76,AY64)</f>
        <v>0.63131955417722285</v>
      </c>
      <c r="AZ77" s="54">
        <f>IF('Fixed data'!$G$19=FALSE,AZ64+AZ76,AZ64)</f>
        <v>0.65993611975822186</v>
      </c>
      <c r="BA77" s="54">
        <f>IF('Fixed data'!$G$19=FALSE,BA64+BA76,BA64)</f>
        <v>0.64061789481599962</v>
      </c>
      <c r="BB77" s="54">
        <f>IF('Fixed data'!$G$19=FALSE,BB64+BB76,BB64)</f>
        <v>0.62170043021511079</v>
      </c>
      <c r="BC77" s="54">
        <f>IF('Fixed data'!$G$19=FALSE,BC64+BC76,BC64)</f>
        <v>0.60318372595555525</v>
      </c>
      <c r="BD77" s="54">
        <f>IF('Fixed data'!$G$19=FALSE,BD64+BD76,BD64)</f>
        <v>0.58506778203733301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-0.513102896690393</v>
      </c>
      <c r="F80" s="55">
        <f t="shared" ref="F80:BD80" si="11">F77*F78</f>
        <v>-0.56645686717171517</v>
      </c>
      <c r="G80" s="55">
        <f t="shared" si="11"/>
        <v>-0.12247250553853442</v>
      </c>
      <c r="H80" s="55">
        <f t="shared" si="11"/>
        <v>-9.1627232299304751E-2</v>
      </c>
      <c r="I80" s="55">
        <f t="shared" si="11"/>
        <v>-6.3049196733859808E-2</v>
      </c>
      <c r="J80" s="55">
        <f t="shared" si="11"/>
        <v>-2.5875640773103316E-2</v>
      </c>
      <c r="K80" s="55">
        <f t="shared" si="11"/>
        <v>7.7781406916666964E-3</v>
      </c>
      <c r="L80" s="55">
        <f t="shared" si="11"/>
        <v>3.8144134867418841E-2</v>
      </c>
      <c r="M80" s="55">
        <f t="shared" si="11"/>
        <v>6.5441431616969123E-2</v>
      </c>
      <c r="N80" s="55">
        <f t="shared" si="11"/>
        <v>8.9876872130337418E-2</v>
      </c>
      <c r="O80" s="55">
        <f t="shared" si="11"/>
        <v>0.11164566706403267</v>
      </c>
      <c r="P80" s="55">
        <f t="shared" si="11"/>
        <v>0.13093198551910842</v>
      </c>
      <c r="Q80" s="55">
        <f t="shared" si="11"/>
        <v>0.14790951616941936</v>
      </c>
      <c r="R80" s="55">
        <f t="shared" si="11"/>
        <v>0.16274200179460416</v>
      </c>
      <c r="S80" s="55">
        <f t="shared" si="11"/>
        <v>0.17558374841781629</v>
      </c>
      <c r="T80" s="55">
        <f t="shared" si="11"/>
        <v>0.18546341374150047</v>
      </c>
      <c r="U80" s="55">
        <f t="shared" si="11"/>
        <v>0.195062196014854</v>
      </c>
      <c r="V80" s="55">
        <f t="shared" si="11"/>
        <v>0.20303893938227693</v>
      </c>
      <c r="W80" s="55">
        <f t="shared" si="11"/>
        <v>0.20951809641809721</v>
      </c>
      <c r="X80" s="55">
        <f t="shared" si="11"/>
        <v>0.21461668753136359</v>
      </c>
      <c r="Y80" s="55">
        <f t="shared" si="11"/>
        <v>0.21844469072570893</v>
      </c>
      <c r="Z80" s="55">
        <f t="shared" si="11"/>
        <v>0.22064099284050828</v>
      </c>
      <c r="AA80" s="55">
        <f t="shared" si="11"/>
        <v>0.2222799032551657</v>
      </c>
      <c r="AB80" s="55">
        <f t="shared" si="11"/>
        <v>0.22293677732572337</v>
      </c>
      <c r="AC80" s="55">
        <f t="shared" si="11"/>
        <v>0.22269708703439348</v>
      </c>
      <c r="AD80" s="55">
        <f t="shared" si="11"/>
        <v>0.22164093893953773</v>
      </c>
      <c r="AE80" s="55">
        <f t="shared" si="11"/>
        <v>0.21984336324554227</v>
      </c>
      <c r="AF80" s="55">
        <f t="shared" si="11"/>
        <v>0.21737458864839412</v>
      </c>
      <c r="AG80" s="55">
        <f t="shared" si="11"/>
        <v>0.2143003036157933</v>
      </c>
      <c r="AH80" s="55">
        <f t="shared" si="11"/>
        <v>0.21068190473141138</v>
      </c>
      <c r="AI80" s="55">
        <f t="shared" si="11"/>
        <v>0.23990140501969084</v>
      </c>
      <c r="AJ80" s="55">
        <f t="shared" si="11"/>
        <v>0.23265517492237522</v>
      </c>
      <c r="AK80" s="55">
        <f t="shared" si="11"/>
        <v>0.22524585893598206</v>
      </c>
      <c r="AL80" s="55">
        <f t="shared" si="11"/>
        <v>0.21770022132252762</v>
      </c>
      <c r="AM80" s="55">
        <f t="shared" si="11"/>
        <v>0.21004328182006946</v>
      </c>
      <c r="AN80" s="55">
        <f t="shared" si="11"/>
        <v>0.20777951924108981</v>
      </c>
      <c r="AO80" s="55">
        <f t="shared" si="11"/>
        <v>0.20545272851971527</v>
      </c>
      <c r="AP80" s="55">
        <f t="shared" si="11"/>
        <v>0.20308521209305649</v>
      </c>
      <c r="AQ80" s="55">
        <f t="shared" si="11"/>
        <v>0.20068131623336885</v>
      </c>
      <c r="AR80" s="55">
        <f t="shared" si="11"/>
        <v>0.19824516858109478</v>
      </c>
      <c r="AS80" s="55">
        <f t="shared" si="11"/>
        <v>0.19579553422337989</v>
      </c>
      <c r="AT80" s="55">
        <f t="shared" si="11"/>
        <v>0.19329158925225151</v>
      </c>
      <c r="AU80" s="55">
        <f t="shared" si="11"/>
        <v>0.1907813994401375</v>
      </c>
      <c r="AV80" s="55">
        <f t="shared" si="11"/>
        <v>0.18825345800210355</v>
      </c>
      <c r="AW80" s="55">
        <f t="shared" si="11"/>
        <v>0.18569773710496662</v>
      </c>
      <c r="AX80" s="55">
        <f t="shared" si="11"/>
        <v>0.15316268278388767</v>
      </c>
      <c r="AY80" s="55">
        <f t="shared" si="11"/>
        <v>0.15736193238030899</v>
      </c>
      <c r="AZ80" s="55">
        <f t="shared" si="11"/>
        <v>0.15970374968439233</v>
      </c>
      <c r="BA80" s="55">
        <f t="shared" si="11"/>
        <v>0.15051336156496356</v>
      </c>
      <c r="BB80" s="55">
        <f t="shared" si="11"/>
        <v>0.14181426964040264</v>
      </c>
      <c r="BC80" s="55">
        <f t="shared" si="11"/>
        <v>0.13358298864507276</v>
      </c>
      <c r="BD80" s="55">
        <f t="shared" si="11"/>
        <v>0.12579706215440128</v>
      </c>
    </row>
    <row r="81" spans="1:56" x14ac:dyDescent="0.3">
      <c r="A81" s="74"/>
      <c r="B81" s="15" t="s">
        <v>18</v>
      </c>
      <c r="C81" s="15"/>
      <c r="D81" s="14" t="s">
        <v>40</v>
      </c>
      <c r="E81" s="56">
        <f>+E80</f>
        <v>-0.513102896690393</v>
      </c>
      <c r="F81" s="56">
        <f t="shared" ref="F81:BD81" si="12">+E81+F80</f>
        <v>-1.0795597638621082</v>
      </c>
      <c r="G81" s="56">
        <f t="shared" si="12"/>
        <v>-1.2020322694006427</v>
      </c>
      <c r="H81" s="56">
        <f t="shared" si="12"/>
        <v>-1.2936595016999475</v>
      </c>
      <c r="I81" s="56">
        <f t="shared" si="12"/>
        <v>-1.3567086984338073</v>
      </c>
      <c r="J81" s="56">
        <f t="shared" si="12"/>
        <v>-1.3825843392069106</v>
      </c>
      <c r="K81" s="56">
        <f t="shared" si="12"/>
        <v>-1.374806198515244</v>
      </c>
      <c r="L81" s="56">
        <f t="shared" si="12"/>
        <v>-1.3366620636478252</v>
      </c>
      <c r="M81" s="56">
        <f t="shared" si="12"/>
        <v>-1.2712206320308561</v>
      </c>
      <c r="N81" s="56">
        <f t="shared" si="12"/>
        <v>-1.1813437599005188</v>
      </c>
      <c r="O81" s="56">
        <f t="shared" si="12"/>
        <v>-1.0696980928364861</v>
      </c>
      <c r="P81" s="56">
        <f t="shared" si="12"/>
        <v>-0.93876610731737764</v>
      </c>
      <c r="Q81" s="56">
        <f t="shared" si="12"/>
        <v>-0.79085659114795825</v>
      </c>
      <c r="R81" s="56">
        <f t="shared" si="12"/>
        <v>-0.62811458935335407</v>
      </c>
      <c r="S81" s="56">
        <f t="shared" si="12"/>
        <v>-0.45253084093553775</v>
      </c>
      <c r="T81" s="56">
        <f t="shared" si="12"/>
        <v>-0.26706742719403731</v>
      </c>
      <c r="U81" s="56">
        <f t="shared" si="12"/>
        <v>-7.200523117918331E-2</v>
      </c>
      <c r="V81" s="56">
        <f t="shared" si="12"/>
        <v>0.13103370820309362</v>
      </c>
      <c r="W81" s="56">
        <f t="shared" si="12"/>
        <v>0.34055180462119083</v>
      </c>
      <c r="X81" s="56">
        <f t="shared" si="12"/>
        <v>0.55516849215255437</v>
      </c>
      <c r="Y81" s="56">
        <f t="shared" si="12"/>
        <v>0.77361318287826331</v>
      </c>
      <c r="Z81" s="56">
        <f t="shared" si="12"/>
        <v>0.99425417571877162</v>
      </c>
      <c r="AA81" s="56">
        <f t="shared" si="12"/>
        <v>1.2165340789739374</v>
      </c>
      <c r="AB81" s="56">
        <f t="shared" si="12"/>
        <v>1.4394708562996608</v>
      </c>
      <c r="AC81" s="56">
        <f t="shared" si="12"/>
        <v>1.6621679433340542</v>
      </c>
      <c r="AD81" s="56">
        <f t="shared" si="12"/>
        <v>1.8838088822735919</v>
      </c>
      <c r="AE81" s="56">
        <f t="shared" si="12"/>
        <v>2.1036522455191342</v>
      </c>
      <c r="AF81" s="56">
        <f t="shared" si="12"/>
        <v>2.3210268341675282</v>
      </c>
      <c r="AG81" s="56">
        <f t="shared" si="12"/>
        <v>2.5353271377833213</v>
      </c>
      <c r="AH81" s="56">
        <f t="shared" si="12"/>
        <v>2.7460090425147325</v>
      </c>
      <c r="AI81" s="56">
        <f t="shared" si="12"/>
        <v>2.9859104475344234</v>
      </c>
      <c r="AJ81" s="56">
        <f t="shared" si="12"/>
        <v>3.2185656224567984</v>
      </c>
      <c r="AK81" s="56">
        <f t="shared" si="12"/>
        <v>3.4438114813927805</v>
      </c>
      <c r="AL81" s="56">
        <f t="shared" si="12"/>
        <v>3.6615117027153081</v>
      </c>
      <c r="AM81" s="56">
        <f t="shared" si="12"/>
        <v>3.8715549845353774</v>
      </c>
      <c r="AN81" s="56">
        <f t="shared" si="12"/>
        <v>4.079334503776467</v>
      </c>
      <c r="AO81" s="56">
        <f t="shared" si="12"/>
        <v>4.284787232296182</v>
      </c>
      <c r="AP81" s="56">
        <f t="shared" si="12"/>
        <v>4.4878724443892386</v>
      </c>
      <c r="AQ81" s="56">
        <f t="shared" si="12"/>
        <v>4.6885537606226073</v>
      </c>
      <c r="AR81" s="56">
        <f t="shared" si="12"/>
        <v>4.8867989292037022</v>
      </c>
      <c r="AS81" s="56">
        <f t="shared" si="12"/>
        <v>5.0825944634270819</v>
      </c>
      <c r="AT81" s="56">
        <f t="shared" si="12"/>
        <v>5.2758860526793336</v>
      </c>
      <c r="AU81" s="56">
        <f t="shared" si="12"/>
        <v>5.4666674521194709</v>
      </c>
      <c r="AV81" s="56">
        <f t="shared" si="12"/>
        <v>5.6549209101215743</v>
      </c>
      <c r="AW81" s="56">
        <f t="shared" si="12"/>
        <v>5.8406186472265409</v>
      </c>
      <c r="AX81" s="56">
        <f t="shared" si="12"/>
        <v>5.9937813300104281</v>
      </c>
      <c r="AY81" s="56">
        <f t="shared" si="12"/>
        <v>6.1511432623907369</v>
      </c>
      <c r="AZ81" s="56">
        <f t="shared" si="12"/>
        <v>6.3108470120751292</v>
      </c>
      <c r="BA81" s="56">
        <f t="shared" si="12"/>
        <v>6.4613603736400931</v>
      </c>
      <c r="BB81" s="56">
        <f t="shared" si="12"/>
        <v>6.6031746432804956</v>
      </c>
      <c r="BC81" s="56">
        <f t="shared" si="12"/>
        <v>6.7367576319255686</v>
      </c>
      <c r="BD81" s="56">
        <f t="shared" si="12"/>
        <v>6.8625546940799698</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7"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7"/>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7"/>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7"/>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60" x14ac:dyDescent="0.3">
      <c r="A90" s="207"/>
      <c r="B90" s="167" t="s">
        <v>328</v>
      </c>
      <c r="C90" s="168" t="s">
        <v>413</v>
      </c>
      <c r="D90" s="167" t="s">
        <v>88</v>
      </c>
      <c r="E90" s="169"/>
      <c r="F90" s="169">
        <f>'Option 1'!F90</f>
        <v>1127.4544221167503</v>
      </c>
      <c r="G90" s="169">
        <f>'Option 1'!G90</f>
        <v>2187.9774819840004</v>
      </c>
      <c r="H90" s="169">
        <f>'Option 1'!H90</f>
        <v>2121.0461197345007</v>
      </c>
      <c r="I90" s="169">
        <f>'Option 1'!I90</f>
        <v>2054.1147574850006</v>
      </c>
      <c r="J90" s="169">
        <f>'Option 1'!J90</f>
        <v>1987.1833952355007</v>
      </c>
      <c r="K90" s="169">
        <f>'Option 1'!K90</f>
        <v>1920.2520329860006</v>
      </c>
      <c r="L90" s="169">
        <f>'Option 1'!L90</f>
        <v>1853.3206707365007</v>
      </c>
      <c r="M90" s="169">
        <f>'Option 1'!M90</f>
        <v>1786.3893084870008</v>
      </c>
      <c r="N90" s="169">
        <f>'Option 1'!N90</f>
        <v>1719.4579462375007</v>
      </c>
      <c r="O90" s="169">
        <f>'Option 1'!O90</f>
        <v>1652.5265839880008</v>
      </c>
      <c r="P90" s="169">
        <f>'Option 1'!P90</f>
        <v>1585.5952217385009</v>
      </c>
      <c r="Q90" s="169">
        <f>'Option 1'!Q90</f>
        <v>1518.6638594890007</v>
      </c>
      <c r="R90" s="169">
        <f>'Option 1'!R90</f>
        <v>1451.7324972395008</v>
      </c>
      <c r="S90" s="169">
        <f>'Option 1'!S90</f>
        <v>1384.8011349900009</v>
      </c>
      <c r="T90" s="169">
        <f>'Option 1'!T90</f>
        <v>1317.8697727405008</v>
      </c>
      <c r="U90" s="169">
        <f>'Option 1'!U90</f>
        <v>1250.9384104910009</v>
      </c>
      <c r="V90" s="169">
        <f>'Option 1'!V90</f>
        <v>1184.007048241501</v>
      </c>
      <c r="W90" s="169">
        <f>'Option 1'!W90</f>
        <v>1117.0756859920011</v>
      </c>
      <c r="X90" s="169">
        <f>'Option 1'!X90</f>
        <v>1050.144323742501</v>
      </c>
      <c r="Y90" s="169">
        <f>'Option 1'!Y90</f>
        <v>983.2129614930011</v>
      </c>
      <c r="Z90" s="169">
        <f>'Option 1'!Z90</f>
        <v>916.28159924350109</v>
      </c>
      <c r="AA90" s="169">
        <f>'Option 1'!AA90</f>
        <v>849.35023699400119</v>
      </c>
      <c r="AB90" s="169">
        <f>'Option 1'!AB90</f>
        <v>782.41887474450118</v>
      </c>
      <c r="AC90" s="169">
        <f>'Option 1'!AC90</f>
        <v>715.48751249500117</v>
      </c>
      <c r="AD90" s="169">
        <f>'Option 1'!AD90</f>
        <v>648.55615024550127</v>
      </c>
      <c r="AE90" s="169">
        <f>'Option 1'!AE90</f>
        <v>581.62478799600126</v>
      </c>
      <c r="AF90" s="169">
        <f>'Option 1'!AF90</f>
        <v>514.69342574650125</v>
      </c>
      <c r="AG90" s="169">
        <f>'Option 1'!AG90</f>
        <v>447.76206349700118</v>
      </c>
      <c r="AH90" s="169">
        <f>'Option 1'!AH90</f>
        <v>380.83070124750117</v>
      </c>
      <c r="AI90" s="169">
        <f>'Option 1'!AI90</f>
        <v>313.8993389980011</v>
      </c>
      <c r="AJ90" s="169">
        <f>'Option 1'!AJ90</f>
        <v>246.96797674850112</v>
      </c>
      <c r="AK90" s="169">
        <f>'Option 1'!AK90</f>
        <v>180.0366144990011</v>
      </c>
      <c r="AL90" s="169">
        <f>'Option 1'!AL90</f>
        <v>113.10525224950112</v>
      </c>
      <c r="AM90" s="169">
        <f>'Option 1'!AM90</f>
        <v>46.17389</v>
      </c>
      <c r="AN90" s="169">
        <f>'Option 1'!AN90</f>
        <v>46.17389</v>
      </c>
      <c r="AO90" s="169">
        <f>'Option 1'!AO90</f>
        <v>46.17389</v>
      </c>
      <c r="AP90" s="169">
        <f>'Option 1'!AP90</f>
        <v>46.17389</v>
      </c>
      <c r="AQ90" s="169">
        <f>'Option 1'!AQ90</f>
        <v>46.17389</v>
      </c>
      <c r="AR90" s="169">
        <f>'Option 1'!AR90</f>
        <v>46.17389</v>
      </c>
      <c r="AS90" s="169">
        <f>'Option 1'!AS90</f>
        <v>46.17389</v>
      </c>
      <c r="AT90" s="169">
        <f>'Option 1'!AT90</f>
        <v>46.17389</v>
      </c>
      <c r="AU90" s="169">
        <f>'Option 1'!AU90</f>
        <v>46.17389</v>
      </c>
      <c r="AV90" s="169">
        <f>'Option 1'!AV90</f>
        <v>46.17389</v>
      </c>
      <c r="AW90" s="169">
        <f>'Option 1'!AW90</f>
        <v>46.17389</v>
      </c>
      <c r="AX90" s="169"/>
      <c r="AY90" s="169"/>
      <c r="AZ90" s="169"/>
      <c r="BA90" s="169"/>
      <c r="BB90" s="169"/>
      <c r="BC90" s="169"/>
      <c r="BD90" s="169"/>
    </row>
    <row r="91" spans="1:56" ht="16.5" x14ac:dyDescent="0.3">
      <c r="A91" s="207"/>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7"/>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7"/>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96</v>
      </c>
    </row>
    <row r="6" spans="2:3" x14ac:dyDescent="0.3">
      <c r="B6" s="95" t="s">
        <v>217</v>
      </c>
      <c r="C6" s="31" t="s">
        <v>218</v>
      </c>
    </row>
    <row r="7" spans="2:3" ht="56.25" customHeight="1" x14ac:dyDescent="0.3">
      <c r="B7" s="96" t="s">
        <v>301</v>
      </c>
      <c r="C7" s="31" t="s">
        <v>335</v>
      </c>
    </row>
    <row r="8" spans="2:3" x14ac:dyDescent="0.3">
      <c r="B8" s="97" t="s">
        <v>302</v>
      </c>
      <c r="C8" s="31" t="s">
        <v>303</v>
      </c>
    </row>
    <row r="9" spans="2:3" ht="30" x14ac:dyDescent="0.3">
      <c r="B9" s="96" t="s">
        <v>224</v>
      </c>
      <c r="C9" s="31" t="s">
        <v>334</v>
      </c>
    </row>
    <row r="10" spans="2:3" x14ac:dyDescent="0.3">
      <c r="B10" s="97" t="s">
        <v>215</v>
      </c>
      <c r="C10" s="31" t="s">
        <v>216</v>
      </c>
    </row>
    <row r="12" spans="2:3" x14ac:dyDescent="0.3">
      <c r="B12" s="25" t="s">
        <v>24</v>
      </c>
    </row>
    <row r="13" spans="2:3" x14ac:dyDescent="0.3">
      <c r="B13" s="92" t="s">
        <v>25</v>
      </c>
    </row>
    <row r="14" spans="2:3" x14ac:dyDescent="0.3">
      <c r="B14" s="93" t="s">
        <v>217</v>
      </c>
    </row>
    <row r="15" spans="2:3" x14ac:dyDescent="0.3">
      <c r="B15" s="87" t="s">
        <v>223</v>
      </c>
    </row>
    <row r="16" spans="2:3" x14ac:dyDescent="0.3">
      <c r="B16" s="94" t="s">
        <v>219</v>
      </c>
    </row>
    <row r="17" spans="2:4" x14ac:dyDescent="0.3">
      <c r="B17" s="25"/>
    </row>
    <row r="18" spans="2:4" x14ac:dyDescent="0.3">
      <c r="B18" s="2" t="s">
        <v>65</v>
      </c>
    </row>
    <row r="19" spans="2:4" ht="19.5" customHeight="1" x14ac:dyDescent="0.3">
      <c r="B19" s="2" t="s">
        <v>220</v>
      </c>
    </row>
    <row r="20" spans="2:4" x14ac:dyDescent="0.3">
      <c r="B20" s="90" t="s">
        <v>225</v>
      </c>
    </row>
    <row r="21" spans="2:4" x14ac:dyDescent="0.3">
      <c r="B21" s="90" t="s">
        <v>226</v>
      </c>
    </row>
    <row r="22" spans="2:4" ht="25.5" customHeight="1" x14ac:dyDescent="0.3">
      <c r="B22" s="89" t="s">
        <v>98</v>
      </c>
    </row>
    <row r="23" spans="2:4" ht="10.5" customHeight="1" x14ac:dyDescent="0.3"/>
    <row r="24" spans="2:4" ht="24.75" customHeight="1" x14ac:dyDescent="0.3">
      <c r="B24" s="90" t="s">
        <v>221</v>
      </c>
      <c r="C24" s="90"/>
      <c r="D24" s="90"/>
    </row>
    <row r="25" spans="2:4" ht="26.25" customHeight="1" x14ac:dyDescent="0.3">
      <c r="B25" s="90" t="s">
        <v>313</v>
      </c>
      <c r="C25" s="90"/>
      <c r="D25" s="90"/>
    </row>
    <row r="26" spans="2:4" ht="32.25" customHeight="1" x14ac:dyDescent="0.3">
      <c r="B26" s="171" t="s">
        <v>222</v>
      </c>
      <c r="C26" s="171"/>
      <c r="D26" s="171"/>
    </row>
    <row r="28" spans="2:4" x14ac:dyDescent="0.3">
      <c r="B28" s="2" t="s">
        <v>97</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80" t="s">
        <v>424</v>
      </c>
      <c r="C2" s="181"/>
      <c r="D2" s="181"/>
      <c r="E2" s="181"/>
      <c r="F2" s="182"/>
      <c r="Z2" s="26" t="s">
        <v>80</v>
      </c>
    </row>
    <row r="3" spans="2:26" ht="104.25" customHeight="1" x14ac:dyDescent="0.3">
      <c r="B3" s="183"/>
      <c r="C3" s="184"/>
      <c r="D3" s="184"/>
      <c r="E3" s="184"/>
      <c r="F3" s="185"/>
    </row>
    <row r="4" spans="2:26" ht="18" customHeight="1" x14ac:dyDescent="0.3">
      <c r="B4" s="25" t="s">
        <v>79</v>
      </c>
      <c r="C4" s="27"/>
      <c r="D4" s="27"/>
      <c r="E4" s="27"/>
      <c r="F4" s="27"/>
    </row>
    <row r="5" spans="2:26" ht="24.75" customHeight="1" x14ac:dyDescent="0.3">
      <c r="B5" s="174"/>
      <c r="C5" s="175"/>
      <c r="D5" s="175"/>
      <c r="E5" s="175"/>
      <c r="F5" s="176"/>
    </row>
    <row r="6" spans="2:26" ht="13.5" customHeight="1" x14ac:dyDescent="0.3">
      <c r="B6" s="27"/>
      <c r="C6" s="27"/>
      <c r="D6" s="27"/>
      <c r="E6" s="27"/>
      <c r="F6" s="27"/>
    </row>
    <row r="7" spans="2:26" x14ac:dyDescent="0.3">
      <c r="B7" s="25" t="s">
        <v>50</v>
      </c>
    </row>
    <row r="8" spans="2:26" x14ac:dyDescent="0.3">
      <c r="B8" s="188" t="s">
        <v>27</v>
      </c>
      <c r="C8" s="189"/>
      <c r="D8" s="186" t="s">
        <v>30</v>
      </c>
      <c r="E8" s="186"/>
      <c r="F8" s="186"/>
    </row>
    <row r="9" spans="2:26" ht="48" customHeight="1" x14ac:dyDescent="0.3">
      <c r="B9" s="190" t="s">
        <v>338</v>
      </c>
      <c r="C9" s="191"/>
      <c r="D9" s="187" t="s">
        <v>339</v>
      </c>
      <c r="E9" s="187"/>
      <c r="F9" s="187"/>
    </row>
    <row r="10" spans="2:26" ht="47.25" customHeight="1" x14ac:dyDescent="0.3">
      <c r="B10" s="190" t="s">
        <v>224</v>
      </c>
      <c r="C10" s="191"/>
      <c r="D10" s="187" t="s">
        <v>425</v>
      </c>
      <c r="E10" s="187"/>
      <c r="F10" s="187"/>
    </row>
    <row r="11" spans="2:26" ht="22.5" customHeight="1" x14ac:dyDescent="0.3">
      <c r="B11" s="192" t="s">
        <v>419</v>
      </c>
      <c r="C11" s="193"/>
      <c r="D11" s="177" t="s">
        <v>417</v>
      </c>
      <c r="E11" s="178"/>
      <c r="F11" s="179"/>
    </row>
    <row r="12" spans="2:26" ht="22.5" customHeight="1" x14ac:dyDescent="0.3">
      <c r="B12" s="192" t="s">
        <v>420</v>
      </c>
      <c r="C12" s="193"/>
      <c r="D12" s="177" t="s">
        <v>418</v>
      </c>
      <c r="E12" s="178"/>
      <c r="F12" s="179"/>
    </row>
    <row r="13" spans="2:26" ht="22.5" customHeight="1" x14ac:dyDescent="0.3">
      <c r="B13" s="172"/>
      <c r="C13" s="173"/>
      <c r="D13" s="174"/>
      <c r="E13" s="175"/>
      <c r="F13" s="176"/>
    </row>
    <row r="14" spans="2:26" ht="22.5" customHeight="1" x14ac:dyDescent="0.3">
      <c r="B14" s="172"/>
      <c r="C14" s="173"/>
      <c r="D14" s="174"/>
      <c r="E14" s="175"/>
      <c r="F14" s="176"/>
    </row>
    <row r="15" spans="2:26" ht="22.5" customHeight="1" x14ac:dyDescent="0.3">
      <c r="B15" s="172"/>
      <c r="C15" s="173"/>
      <c r="D15" s="174"/>
      <c r="E15" s="175"/>
      <c r="F15" s="176"/>
    </row>
    <row r="16" spans="2:26" ht="22.5" customHeight="1" x14ac:dyDescent="0.3">
      <c r="B16" s="172"/>
      <c r="C16" s="173"/>
      <c r="D16" s="174"/>
      <c r="E16" s="175"/>
      <c r="F16" s="176"/>
    </row>
    <row r="17" spans="2:11" ht="22.5" customHeight="1" x14ac:dyDescent="0.3">
      <c r="B17" s="172"/>
      <c r="C17" s="173"/>
      <c r="D17" s="174"/>
      <c r="E17" s="175"/>
      <c r="F17" s="176"/>
    </row>
    <row r="18" spans="2:11" ht="22.5" customHeight="1" x14ac:dyDescent="0.3">
      <c r="B18" s="172"/>
      <c r="C18" s="173"/>
      <c r="D18" s="174"/>
      <c r="E18" s="175"/>
      <c r="F18" s="176"/>
    </row>
    <row r="19" spans="2:11" ht="22.5" customHeight="1" x14ac:dyDescent="0.3">
      <c r="B19" s="172"/>
      <c r="C19" s="173"/>
      <c r="D19" s="174"/>
      <c r="E19" s="175"/>
      <c r="F19" s="176"/>
    </row>
    <row r="20" spans="2:11" ht="22.5" customHeight="1" x14ac:dyDescent="0.3">
      <c r="B20" s="172"/>
      <c r="C20" s="173"/>
      <c r="D20" s="174"/>
      <c r="E20" s="175"/>
      <c r="F20" s="176"/>
    </row>
    <row r="21" spans="2:11" ht="22.5" customHeight="1" x14ac:dyDescent="0.3">
      <c r="B21" s="172"/>
      <c r="C21" s="173"/>
      <c r="D21" s="174"/>
      <c r="E21" s="175"/>
      <c r="F21" s="176"/>
    </row>
    <row r="22" spans="2:11" ht="22.5" customHeight="1" x14ac:dyDescent="0.3">
      <c r="B22" s="172"/>
      <c r="C22" s="173"/>
      <c r="D22" s="174"/>
      <c r="E22" s="175"/>
      <c r="F22" s="176"/>
    </row>
    <row r="23" spans="2:11" ht="22.5" customHeight="1" x14ac:dyDescent="0.3">
      <c r="B23" s="172"/>
      <c r="C23" s="173"/>
      <c r="D23" s="174"/>
      <c r="E23" s="175"/>
      <c r="F23" s="176"/>
    </row>
    <row r="24" spans="2:11" ht="12.75" customHeight="1" x14ac:dyDescent="0.3">
      <c r="B24" s="28"/>
      <c r="C24" s="28"/>
      <c r="D24" s="29"/>
      <c r="E24" s="29"/>
      <c r="F24" s="29"/>
    </row>
    <row r="25" spans="2:11" x14ac:dyDescent="0.3">
      <c r="B25" s="25" t="s">
        <v>51</v>
      </c>
    </row>
    <row r="26" spans="2:11" ht="38.25" customHeight="1" x14ac:dyDescent="0.3">
      <c r="B26" s="195" t="s">
        <v>48</v>
      </c>
      <c r="C26" s="197" t="s">
        <v>27</v>
      </c>
      <c r="D26" s="197" t="s">
        <v>28</v>
      </c>
      <c r="E26" s="197" t="s">
        <v>30</v>
      </c>
      <c r="F26" s="195" t="s">
        <v>31</v>
      </c>
      <c r="G26" s="194" t="s">
        <v>100</v>
      </c>
      <c r="H26" s="194"/>
      <c r="I26" s="194"/>
      <c r="J26" s="194"/>
      <c r="K26" s="194"/>
    </row>
    <row r="27" spans="2:11" ht="30" x14ac:dyDescent="0.3">
      <c r="B27" s="196"/>
      <c r="C27" s="198"/>
      <c r="D27" s="198"/>
      <c r="E27" s="198"/>
      <c r="F27" s="196"/>
      <c r="G27" s="64" t="s">
        <v>101</v>
      </c>
      <c r="H27" s="64" t="s">
        <v>102</v>
      </c>
      <c r="I27" s="64" t="s">
        <v>103</v>
      </c>
      <c r="J27" s="64" t="s">
        <v>104</v>
      </c>
      <c r="K27" s="170" t="s">
        <v>423</v>
      </c>
    </row>
    <row r="28" spans="2:11" ht="27.75" customHeight="1" x14ac:dyDescent="0.3">
      <c r="B28" s="30" t="s">
        <v>337</v>
      </c>
      <c r="C28" s="31" t="str">
        <f>D9</f>
        <v>Replace Heating &amp; Cooling systems that reach the end of their physical life during ED1 with the nearest modern equivalent type</v>
      </c>
      <c r="D28" s="30" t="s">
        <v>29</v>
      </c>
      <c r="E28" s="31"/>
      <c r="F28" s="30"/>
      <c r="G28" s="65"/>
      <c r="H28" s="65"/>
      <c r="I28" s="65"/>
      <c r="J28" s="65"/>
      <c r="K28" s="30"/>
    </row>
    <row r="29" spans="2:11" ht="96" customHeight="1" x14ac:dyDescent="0.3">
      <c r="B29" s="30">
        <v>1</v>
      </c>
      <c r="C29" s="31" t="str">
        <f>D10</f>
        <v>Systematically replace Heating &amp; Cooling systems that will reach the end of their physical life during ED1 with low energy systems.  Complete the replacement programme during the first two years of ED1</v>
      </c>
      <c r="D29" s="30" t="s">
        <v>80</v>
      </c>
      <c r="E29" s="31" t="s">
        <v>426</v>
      </c>
      <c r="F29" s="30"/>
      <c r="G29" s="65">
        <f>'Option 1'!$C$4</f>
        <v>0.15197028538794391</v>
      </c>
      <c r="H29" s="65">
        <f>'Option 1'!$C$5</f>
        <v>1.9487683961630349</v>
      </c>
      <c r="I29" s="65">
        <f>'Option 1'!$C$6</f>
        <v>3.786774771047285</v>
      </c>
      <c r="J29" s="65">
        <f>'Option 1'!$C$7</f>
        <v>6.4666089196667764</v>
      </c>
      <c r="K29" s="65">
        <v>-0.86</v>
      </c>
    </row>
    <row r="30" spans="2:11" ht="27.75" customHeight="1" x14ac:dyDescent="0.3">
      <c r="B30" s="30" t="s">
        <v>421</v>
      </c>
      <c r="C30" s="31" t="str">
        <f t="shared" ref="C30:C31" si="0">D11</f>
        <v>Same as Option 1, but with a cost increase of 5%</v>
      </c>
      <c r="D30" s="30"/>
      <c r="E30" s="31"/>
      <c r="F30" s="30"/>
      <c r="G30" s="65">
        <f>'Option 1(i)'!$C$4</f>
        <v>-5.7548570903046214E-2</v>
      </c>
      <c r="H30" s="65">
        <f>'Option 1(i)'!$C$5</f>
        <v>1.6941196262313485</v>
      </c>
      <c r="I30" s="65">
        <f>'Option 1(i)'!$C$6</f>
        <v>3.5026701967520428</v>
      </c>
      <c r="J30" s="65">
        <f>'Option 1(i)'!$C$7</f>
        <v>6.1536137834466622</v>
      </c>
      <c r="K30" s="65">
        <v>-1.02</v>
      </c>
    </row>
    <row r="31" spans="2:11" ht="27.75" customHeight="1" x14ac:dyDescent="0.3">
      <c r="B31" s="30" t="s">
        <v>422</v>
      </c>
      <c r="C31" s="31" t="str">
        <f t="shared" si="0"/>
        <v>Same as Option 1, but with a cost increase of 10%</v>
      </c>
      <c r="D31" s="30"/>
      <c r="E31" s="31"/>
      <c r="F31" s="30"/>
      <c r="G31" s="65">
        <f>'Option 1(ii)'!$C$4</f>
        <v>-0.26706742719403731</v>
      </c>
      <c r="H31" s="65">
        <f>'Option 1(ii)'!$C$5</f>
        <v>1.4394708562996608</v>
      </c>
      <c r="I31" s="65">
        <f>'Option 1(ii)'!$C$6</f>
        <v>3.2185656224567984</v>
      </c>
      <c r="J31" s="65">
        <f>'Option 1(ii)'!$C$7</f>
        <v>5.8406186472265409</v>
      </c>
      <c r="K31" s="65">
        <v>-1.18</v>
      </c>
    </row>
    <row r="32" spans="2:11" ht="27.75" customHeight="1" x14ac:dyDescent="0.3">
      <c r="B32" s="30">
        <v>4</v>
      </c>
      <c r="C32" s="31"/>
      <c r="D32" s="30"/>
      <c r="E32" s="31"/>
      <c r="F32" s="30"/>
      <c r="G32" s="65"/>
      <c r="H32" s="65"/>
      <c r="I32" s="65"/>
      <c r="J32" s="65"/>
      <c r="K32" s="30"/>
    </row>
    <row r="37" spans="2:2" x14ac:dyDescent="0.3">
      <c r="B37" s="2" t="s">
        <v>105</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6" priority="7">
      <formula>$D28="Adopted"</formula>
    </cfRule>
  </conditionalFormatting>
  <conditionalFormatting sqref="B29:C29 F29:J29 C30:C31 G30:J31">
    <cfRule type="expression" dxfId="5" priority="6">
      <formula>$D29="Adopted"</formula>
    </cfRule>
  </conditionalFormatting>
  <conditionalFormatting sqref="B30 D29 D31:D32 D30:F30">
    <cfRule type="expression" dxfId="4" priority="5">
      <formula>$D29="Adopted"</formula>
    </cfRule>
  </conditionalFormatting>
  <conditionalFormatting sqref="B31 E31:F31">
    <cfRule type="expression" dxfId="3" priority="4">
      <formula>$D31="Adopted"</formula>
    </cfRule>
  </conditionalFormatting>
  <conditionalFormatting sqref="B32:C32 E32:K32">
    <cfRule type="expression" dxfId="2" priority="3">
      <formula>$D32="Adopted"</formula>
    </cfRule>
  </conditionalFormatting>
  <conditionalFormatting sqref="K29:K31">
    <cfRule type="expression" dxfId="1" priority="2">
      <formula>$D29="Adopted"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7" sqref="F27"/>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84</v>
      </c>
      <c r="C1" s="21"/>
      <c r="D1" s="21"/>
      <c r="E1" s="21"/>
      <c r="F1" s="32" t="s">
        <v>85</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294</v>
      </c>
      <c r="E3" s="21"/>
      <c r="F3" s="76"/>
      <c r="G3" s="128" t="s">
        <v>306</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310</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311</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202</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205</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203</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307</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308</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204</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309</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99" t="s">
        <v>74</v>
      </c>
      <c r="C13" s="200"/>
      <c r="D13" s="127" t="s">
        <v>325</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201"/>
      <c r="C14" s="202"/>
      <c r="D14" s="42" t="s">
        <v>106</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03" t="s">
        <v>326</v>
      </c>
      <c r="C15" s="41" t="s">
        <v>319</v>
      </c>
      <c r="D15" s="126">
        <v>1.3408686121386491</v>
      </c>
      <c r="E15" s="21"/>
      <c r="F15" s="69" t="s">
        <v>90</v>
      </c>
      <c r="G15" s="38"/>
      <c r="H15" s="38"/>
      <c r="I15" s="75" t="s">
        <v>153</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03"/>
      <c r="C16" s="41" t="s">
        <v>320</v>
      </c>
      <c r="D16" s="126">
        <v>1.3004251926654264</v>
      </c>
      <c r="E16" s="82"/>
      <c r="F16" s="70" t="s">
        <v>154</v>
      </c>
      <c r="G16" s="38"/>
      <c r="H16" s="38"/>
      <c r="I16" s="75" t="s">
        <v>327</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03"/>
      <c r="C17" s="41" t="s">
        <v>321</v>
      </c>
      <c r="D17" s="126">
        <v>1.2670349113192076</v>
      </c>
      <c r="E17" s="82"/>
      <c r="F17" s="69" t="s">
        <v>207</v>
      </c>
      <c r="G17" s="71"/>
      <c r="H17" s="71"/>
      <c r="I17" s="78" t="s">
        <v>201</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203"/>
      <c r="C18" s="41" t="s">
        <v>322</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03"/>
      <c r="C19" s="41" t="s">
        <v>323</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03"/>
      <c r="C20" s="41" t="s">
        <v>324</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03"/>
      <c r="C21" s="41" t="s">
        <v>250</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03"/>
      <c r="C22" s="41" t="s">
        <v>251</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03"/>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03"/>
      <c r="C24" s="41" t="s">
        <v>106</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314</v>
      </c>
    </row>
    <row r="28" spans="1:59" x14ac:dyDescent="0.3">
      <c r="B28" s="20" t="s">
        <v>247</v>
      </c>
      <c r="E28" s="73"/>
    </row>
    <row r="29" spans="1:59" x14ac:dyDescent="0.3">
      <c r="B29" s="20" t="s">
        <v>248</v>
      </c>
    </row>
    <row r="31" spans="1:59" x14ac:dyDescent="0.3">
      <c r="B31" s="20" t="str">
        <f>"Power sector emissions reduce by"&amp;" "&amp;ROUND($D$78,2)&amp;" g/kWh p.a. between now and 2030."</f>
        <v>Power sector emissions reduce by 14.5 g/kWh p.a. between now and 2030.</v>
      </c>
    </row>
    <row r="32" spans="1:59" x14ac:dyDescent="0.3">
      <c r="B32" s="20" t="s">
        <v>249</v>
      </c>
      <c r="H32" s="72"/>
    </row>
    <row r="33" spans="2:5" ht="47.25" customHeight="1" x14ac:dyDescent="0.3">
      <c r="D33" s="107" t="s">
        <v>290</v>
      </c>
    </row>
    <row r="34" spans="2:5" x14ac:dyDescent="0.3">
      <c r="B34" s="112" t="s">
        <v>244</v>
      </c>
      <c r="C34" s="20" t="s">
        <v>250</v>
      </c>
      <c r="D34" s="20">
        <f>0.58982*1000</f>
        <v>589.82000000000005</v>
      </c>
      <c r="E34" s="20" t="s">
        <v>291</v>
      </c>
    </row>
    <row r="35" spans="2:5" x14ac:dyDescent="0.3">
      <c r="B35" s="112" t="s">
        <v>245</v>
      </c>
      <c r="C35" s="20" t="s">
        <v>251</v>
      </c>
      <c r="D35" s="72">
        <f>D34-$D$78</f>
        <v>575.32450000000006</v>
      </c>
    </row>
    <row r="36" spans="2:5" x14ac:dyDescent="0.3">
      <c r="B36" s="112" t="s">
        <v>246</v>
      </c>
      <c r="C36" s="20" t="s">
        <v>73</v>
      </c>
      <c r="D36" s="72">
        <f t="shared" ref="D36:D73" si="2">D35-$D$78</f>
        <v>560.82900000000006</v>
      </c>
    </row>
    <row r="37" spans="2:5" x14ac:dyDescent="0.3">
      <c r="C37" s="20" t="s">
        <v>106</v>
      </c>
      <c r="D37" s="72">
        <f t="shared" si="2"/>
        <v>546.33350000000007</v>
      </c>
    </row>
    <row r="38" spans="2:5" x14ac:dyDescent="0.3">
      <c r="C38" s="20" t="s">
        <v>252</v>
      </c>
      <c r="D38" s="72">
        <f t="shared" si="2"/>
        <v>531.83800000000008</v>
      </c>
    </row>
    <row r="39" spans="2:5" x14ac:dyDescent="0.3">
      <c r="C39" s="20" t="s">
        <v>253</v>
      </c>
      <c r="D39" s="72">
        <f t="shared" si="2"/>
        <v>517.34250000000009</v>
      </c>
    </row>
    <row r="40" spans="2:5" x14ac:dyDescent="0.3">
      <c r="C40" s="20" t="s">
        <v>254</v>
      </c>
      <c r="D40" s="72">
        <f t="shared" si="2"/>
        <v>502.84700000000009</v>
      </c>
    </row>
    <row r="41" spans="2:5" x14ac:dyDescent="0.3">
      <c r="C41" s="20" t="s">
        <v>255</v>
      </c>
      <c r="D41" s="72">
        <f t="shared" si="2"/>
        <v>488.3515000000001</v>
      </c>
    </row>
    <row r="42" spans="2:5" x14ac:dyDescent="0.3">
      <c r="C42" s="20" t="s">
        <v>256</v>
      </c>
      <c r="D42" s="72">
        <f t="shared" si="2"/>
        <v>473.85600000000011</v>
      </c>
    </row>
    <row r="43" spans="2:5" x14ac:dyDescent="0.3">
      <c r="C43" s="20" t="s">
        <v>257</v>
      </c>
      <c r="D43" s="72">
        <f t="shared" si="2"/>
        <v>459.36050000000012</v>
      </c>
    </row>
    <row r="44" spans="2:5" x14ac:dyDescent="0.3">
      <c r="C44" s="20" t="s">
        <v>258</v>
      </c>
      <c r="D44" s="72">
        <f t="shared" si="2"/>
        <v>444.86500000000012</v>
      </c>
    </row>
    <row r="45" spans="2:5" x14ac:dyDescent="0.3">
      <c r="C45" s="20" t="s">
        <v>259</v>
      </c>
      <c r="D45" s="72">
        <f t="shared" si="2"/>
        <v>430.36950000000013</v>
      </c>
    </row>
    <row r="46" spans="2:5" x14ac:dyDescent="0.3">
      <c r="C46" s="20" t="s">
        <v>260</v>
      </c>
      <c r="D46" s="72">
        <f t="shared" si="2"/>
        <v>415.87400000000014</v>
      </c>
    </row>
    <row r="47" spans="2:5" x14ac:dyDescent="0.3">
      <c r="C47" s="20" t="s">
        <v>261</v>
      </c>
      <c r="D47" s="72">
        <f t="shared" si="2"/>
        <v>401.37850000000014</v>
      </c>
    </row>
    <row r="48" spans="2:5" x14ac:dyDescent="0.3">
      <c r="C48" s="20" t="s">
        <v>262</v>
      </c>
      <c r="D48" s="72">
        <f t="shared" si="2"/>
        <v>386.88300000000015</v>
      </c>
    </row>
    <row r="49" spans="3:4" x14ac:dyDescent="0.3">
      <c r="C49" s="20" t="s">
        <v>263</v>
      </c>
      <c r="D49" s="72">
        <f t="shared" si="2"/>
        <v>372.38750000000016</v>
      </c>
    </row>
    <row r="50" spans="3:4" x14ac:dyDescent="0.3">
      <c r="C50" s="20" t="s">
        <v>264</v>
      </c>
      <c r="D50" s="72">
        <f t="shared" si="2"/>
        <v>357.89200000000017</v>
      </c>
    </row>
    <row r="51" spans="3:4" x14ac:dyDescent="0.3">
      <c r="C51" s="20" t="s">
        <v>265</v>
      </c>
      <c r="D51" s="72">
        <f t="shared" si="2"/>
        <v>343.39650000000017</v>
      </c>
    </row>
    <row r="52" spans="3:4" x14ac:dyDescent="0.3">
      <c r="C52" s="20" t="s">
        <v>266</v>
      </c>
      <c r="D52" s="72">
        <f t="shared" si="2"/>
        <v>328.90100000000018</v>
      </c>
    </row>
    <row r="53" spans="3:4" x14ac:dyDescent="0.3">
      <c r="C53" s="20" t="s">
        <v>267</v>
      </c>
      <c r="D53" s="72">
        <f t="shared" si="2"/>
        <v>314.40550000000019</v>
      </c>
    </row>
    <row r="54" spans="3:4" x14ac:dyDescent="0.3">
      <c r="C54" s="20" t="s">
        <v>268</v>
      </c>
      <c r="D54" s="72">
        <f t="shared" si="2"/>
        <v>299.9100000000002</v>
      </c>
    </row>
    <row r="55" spans="3:4" x14ac:dyDescent="0.3">
      <c r="C55" s="20" t="s">
        <v>269</v>
      </c>
      <c r="D55" s="72">
        <f t="shared" si="2"/>
        <v>285.4145000000002</v>
      </c>
    </row>
    <row r="56" spans="3:4" x14ac:dyDescent="0.3">
      <c r="C56" s="20" t="s">
        <v>270</v>
      </c>
      <c r="D56" s="72">
        <f t="shared" si="2"/>
        <v>270.91900000000021</v>
      </c>
    </row>
    <row r="57" spans="3:4" x14ac:dyDescent="0.3">
      <c r="C57" s="20" t="s">
        <v>271</v>
      </c>
      <c r="D57" s="72">
        <f t="shared" si="2"/>
        <v>256.42350000000022</v>
      </c>
    </row>
    <row r="58" spans="3:4" x14ac:dyDescent="0.3">
      <c r="C58" s="20" t="s">
        <v>272</v>
      </c>
      <c r="D58" s="72">
        <f t="shared" si="2"/>
        <v>241.92800000000022</v>
      </c>
    </row>
    <row r="59" spans="3:4" x14ac:dyDescent="0.3">
      <c r="C59" s="20" t="s">
        <v>273</v>
      </c>
      <c r="D59" s="72">
        <f t="shared" si="2"/>
        <v>227.43250000000023</v>
      </c>
    </row>
    <row r="60" spans="3:4" x14ac:dyDescent="0.3">
      <c r="C60" s="20" t="s">
        <v>274</v>
      </c>
      <c r="D60" s="72">
        <f t="shared" si="2"/>
        <v>212.93700000000024</v>
      </c>
    </row>
    <row r="61" spans="3:4" x14ac:dyDescent="0.3">
      <c r="C61" s="20" t="s">
        <v>275</v>
      </c>
      <c r="D61" s="72">
        <f t="shared" si="2"/>
        <v>198.44150000000025</v>
      </c>
    </row>
    <row r="62" spans="3:4" x14ac:dyDescent="0.3">
      <c r="C62" s="20" t="s">
        <v>276</v>
      </c>
      <c r="D62" s="72">
        <f t="shared" si="2"/>
        <v>183.94600000000025</v>
      </c>
    </row>
    <row r="63" spans="3:4" x14ac:dyDescent="0.3">
      <c r="C63" s="20" t="s">
        <v>277</v>
      </c>
      <c r="D63" s="72">
        <f t="shared" si="2"/>
        <v>169.45050000000026</v>
      </c>
    </row>
    <row r="64" spans="3:4" x14ac:dyDescent="0.3">
      <c r="C64" s="20" t="s">
        <v>278</v>
      </c>
      <c r="D64" s="72">
        <f t="shared" si="2"/>
        <v>154.95500000000027</v>
      </c>
    </row>
    <row r="65" spans="3:5" x14ac:dyDescent="0.3">
      <c r="C65" s="20" t="s">
        <v>279</v>
      </c>
      <c r="D65" s="72">
        <f t="shared" si="2"/>
        <v>140.45950000000028</v>
      </c>
    </row>
    <row r="66" spans="3:5" x14ac:dyDescent="0.3">
      <c r="C66" s="20" t="s">
        <v>280</v>
      </c>
      <c r="D66" s="72">
        <f t="shared" si="2"/>
        <v>125.96400000000027</v>
      </c>
    </row>
    <row r="67" spans="3:5" x14ac:dyDescent="0.3">
      <c r="C67" s="20" t="s">
        <v>281</v>
      </c>
      <c r="D67" s="72">
        <f t="shared" si="2"/>
        <v>111.46850000000026</v>
      </c>
    </row>
    <row r="68" spans="3:5" x14ac:dyDescent="0.3">
      <c r="C68" s="20" t="s">
        <v>282</v>
      </c>
      <c r="D68" s="72">
        <f t="shared" si="2"/>
        <v>96.973000000000255</v>
      </c>
    </row>
    <row r="69" spans="3:5" x14ac:dyDescent="0.3">
      <c r="C69" s="20" t="s">
        <v>283</v>
      </c>
      <c r="D69" s="72">
        <f t="shared" si="2"/>
        <v>82.477500000000248</v>
      </c>
    </row>
    <row r="70" spans="3:5" x14ac:dyDescent="0.3">
      <c r="C70" s="20" t="s">
        <v>284</v>
      </c>
      <c r="D70" s="72">
        <f t="shared" si="2"/>
        <v>67.982000000000241</v>
      </c>
    </row>
    <row r="71" spans="3:5" x14ac:dyDescent="0.3">
      <c r="C71" s="20" t="s">
        <v>285</v>
      </c>
      <c r="D71" s="72">
        <f t="shared" si="2"/>
        <v>53.486500000000241</v>
      </c>
    </row>
    <row r="72" spans="3:5" x14ac:dyDescent="0.3">
      <c r="C72" s="20" t="s">
        <v>286</v>
      </c>
      <c r="D72" s="72">
        <f t="shared" si="2"/>
        <v>38.991000000000241</v>
      </c>
    </row>
    <row r="73" spans="3:5" x14ac:dyDescent="0.3">
      <c r="C73" s="20" t="s">
        <v>287</v>
      </c>
      <c r="D73" s="72">
        <f t="shared" si="2"/>
        <v>24.495500000000241</v>
      </c>
    </row>
    <row r="74" spans="3:5" x14ac:dyDescent="0.3">
      <c r="C74" s="20" t="s">
        <v>288</v>
      </c>
      <c r="D74" s="72">
        <v>10</v>
      </c>
    </row>
    <row r="75" spans="3:5" x14ac:dyDescent="0.3">
      <c r="C75" s="20" t="s">
        <v>289</v>
      </c>
      <c r="D75" s="72">
        <f>D73-D78</f>
        <v>10.00000000000024</v>
      </c>
      <c r="E75" s="20" t="s">
        <v>292</v>
      </c>
    </row>
    <row r="78" spans="3:5" x14ac:dyDescent="0.3">
      <c r="D78" s="108">
        <f>(D34-D74)/40</f>
        <v>14.495500000000002</v>
      </c>
      <c r="E78" s="20" t="s">
        <v>293</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35" sqref="H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336</v>
      </c>
      <c r="C1" s="3" t="s">
        <v>340</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08" t="s">
        <v>11</v>
      </c>
      <c r="B7" s="61" t="s">
        <v>193</v>
      </c>
      <c r="C7" s="60"/>
      <c r="D7" s="61" t="s">
        <v>40</v>
      </c>
      <c r="E7" s="132">
        <f>-('Workings Baseline'!$C$86/1000000)/2</f>
        <v>-0.65637500000000004</v>
      </c>
      <c r="F7" s="132">
        <f>-('Workings Baseline'!$C$86/1000000)/2</f>
        <v>-0.65637500000000004</v>
      </c>
      <c r="G7" s="13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09"/>
      <c r="B8" s="61" t="s">
        <v>195</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209"/>
      <c r="B9" s="61" t="s">
        <v>195</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09"/>
      <c r="B10" s="61" t="s">
        <v>195</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09"/>
      <c r="B11" s="61" t="s">
        <v>195</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10"/>
      <c r="B12" s="124" t="s">
        <v>194</v>
      </c>
      <c r="C12" s="58"/>
      <c r="D12" s="125" t="s">
        <v>40</v>
      </c>
      <c r="E12" s="59">
        <f>SUM(E7:E11)</f>
        <v>-0.65637500000000004</v>
      </c>
      <c r="F12" s="59">
        <f t="shared" ref="F12:AW12" si="0">SUM(F7:F11)</f>
        <v>-0.65637500000000004</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204" t="s">
        <v>305</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05"/>
      <c r="B14" s="9" t="s">
        <v>199</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05"/>
      <c r="B15" s="9" t="s">
        <v>295</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205"/>
      <c r="B16" s="9" t="s">
        <v>296</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205"/>
      <c r="B17" s="4" t="s">
        <v>200</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05"/>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05"/>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05"/>
      <c r="B20" s="4" t="s">
        <v>82</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05"/>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05"/>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05"/>
      <c r="B23" s="9" t="s">
        <v>208</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06"/>
      <c r="B24" s="13" t="s">
        <v>99</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214</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207" t="s">
        <v>304</v>
      </c>
      <c r="B29" s="4" t="s">
        <v>209</v>
      </c>
      <c r="D29" s="4" t="s">
        <v>86</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07"/>
      <c r="B30" s="4" t="s">
        <v>210</v>
      </c>
      <c r="D30" s="4" t="s">
        <v>88</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07"/>
      <c r="B31" s="4" t="s">
        <v>211</v>
      </c>
      <c r="D31" s="4" t="s">
        <v>206</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07"/>
      <c r="B32" s="4" t="s">
        <v>212</v>
      </c>
      <c r="D32" s="4" t="s">
        <v>87</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07"/>
      <c r="B33" s="4" t="s">
        <v>328</v>
      </c>
      <c r="D33" s="4" t="s">
        <v>88</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07"/>
      <c r="B34" s="4" t="s">
        <v>329</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07"/>
      <c r="B35" s="4" t="s">
        <v>330</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07"/>
      <c r="B36" s="4" t="s">
        <v>213</v>
      </c>
      <c r="D36" s="4" t="s">
        <v>89</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331</v>
      </c>
    </row>
    <row r="40" spans="1:56" x14ac:dyDescent="0.3">
      <c r="B40" s="129" t="s">
        <v>152</v>
      </c>
    </row>
    <row r="41" spans="1:56" x14ac:dyDescent="0.3">
      <c r="B41" s="4" t="s">
        <v>315</v>
      </c>
    </row>
    <row r="42" spans="1:56" x14ac:dyDescent="0.3">
      <c r="B42" s="4" t="s">
        <v>332</v>
      </c>
    </row>
    <row r="43" spans="1:56" ht="16.5" x14ac:dyDescent="0.3">
      <c r="A43" s="85">
        <v>2</v>
      </c>
      <c r="B43" s="69" t="s">
        <v>151</v>
      </c>
    </row>
    <row r="48" spans="1:56" x14ac:dyDescent="0.3">
      <c r="C48" s="36"/>
    </row>
    <row r="113" spans="2:2" x14ac:dyDescent="0.3">
      <c r="B113" s="4" t="s">
        <v>195</v>
      </c>
    </row>
    <row r="114" spans="2:2" x14ac:dyDescent="0.3">
      <c r="B114" s="4" t="s">
        <v>194</v>
      </c>
    </row>
    <row r="115" spans="2:2" x14ac:dyDescent="0.3">
      <c r="B115" s="4" t="s">
        <v>316</v>
      </c>
    </row>
    <row r="116" spans="2:2" x14ac:dyDescent="0.3">
      <c r="B116" s="4" t="s">
        <v>155</v>
      </c>
    </row>
    <row r="117" spans="2:2" x14ac:dyDescent="0.3">
      <c r="B117" s="4" t="s">
        <v>156</v>
      </c>
    </row>
    <row r="118" spans="2:2" x14ac:dyDescent="0.3">
      <c r="B118" s="4" t="s">
        <v>157</v>
      </c>
    </row>
    <row r="119" spans="2:2" x14ac:dyDescent="0.3">
      <c r="B119" s="4" t="s">
        <v>158</v>
      </c>
    </row>
    <row r="120" spans="2:2" x14ac:dyDescent="0.3">
      <c r="B120" s="4" t="s">
        <v>159</v>
      </c>
    </row>
    <row r="121" spans="2:2" x14ac:dyDescent="0.3">
      <c r="B121" s="4" t="s">
        <v>160</v>
      </c>
    </row>
    <row r="122" spans="2:2" x14ac:dyDescent="0.3">
      <c r="B122" s="4" t="s">
        <v>161</v>
      </c>
    </row>
    <row r="123" spans="2:2" x14ac:dyDescent="0.3">
      <c r="B123" s="4" t="s">
        <v>162</v>
      </c>
    </row>
    <row r="124" spans="2:2" x14ac:dyDescent="0.3">
      <c r="B124" s="4" t="s">
        <v>163</v>
      </c>
    </row>
    <row r="125" spans="2:2" x14ac:dyDescent="0.3">
      <c r="B125" s="4" t="s">
        <v>196</v>
      </c>
    </row>
    <row r="126" spans="2:2" x14ac:dyDescent="0.3">
      <c r="B126" s="4" t="s">
        <v>164</v>
      </c>
    </row>
    <row r="127" spans="2:2" x14ac:dyDescent="0.3">
      <c r="B127" s="4" t="s">
        <v>165</v>
      </c>
    </row>
    <row r="128" spans="2:2" x14ac:dyDescent="0.3">
      <c r="B128" s="4" t="s">
        <v>166</v>
      </c>
    </row>
    <row r="129" spans="2:2" x14ac:dyDescent="0.3">
      <c r="B129" s="4" t="s">
        <v>167</v>
      </c>
    </row>
    <row r="130" spans="2:2" x14ac:dyDescent="0.3">
      <c r="B130" s="4" t="s">
        <v>168</v>
      </c>
    </row>
    <row r="131" spans="2:2" x14ac:dyDescent="0.3">
      <c r="B131" s="4" t="s">
        <v>169</v>
      </c>
    </row>
    <row r="132" spans="2:2" x14ac:dyDescent="0.3">
      <c r="B132" s="4" t="s">
        <v>170</v>
      </c>
    </row>
    <row r="133" spans="2:2" x14ac:dyDescent="0.3">
      <c r="B133" s="4" t="s">
        <v>171</v>
      </c>
    </row>
    <row r="134" spans="2:2" x14ac:dyDescent="0.3">
      <c r="B134" s="4" t="s">
        <v>172</v>
      </c>
    </row>
    <row r="135" spans="2:2" x14ac:dyDescent="0.3">
      <c r="B135" s="4" t="s">
        <v>197</v>
      </c>
    </row>
    <row r="136" spans="2:2" x14ac:dyDescent="0.3">
      <c r="B136" s="4" t="s">
        <v>198</v>
      </c>
    </row>
    <row r="137" spans="2:2" x14ac:dyDescent="0.3">
      <c r="B137" s="4" t="s">
        <v>173</v>
      </c>
    </row>
    <row r="138" spans="2:2" x14ac:dyDescent="0.3">
      <c r="B138" s="4" t="s">
        <v>174</v>
      </c>
    </row>
    <row r="139" spans="2:2" x14ac:dyDescent="0.3">
      <c r="B139" s="4" t="s">
        <v>175</v>
      </c>
    </row>
    <row r="140" spans="2:2" x14ac:dyDescent="0.3">
      <c r="B140" s="4" t="s">
        <v>176</v>
      </c>
    </row>
    <row r="141" spans="2:2" x14ac:dyDescent="0.3">
      <c r="B141" s="4" t="s">
        <v>177</v>
      </c>
    </row>
    <row r="142" spans="2:2" x14ac:dyDescent="0.3">
      <c r="B142" s="4" t="s">
        <v>178</v>
      </c>
    </row>
    <row r="143" spans="2:2" x14ac:dyDescent="0.3">
      <c r="B143" s="4" t="s">
        <v>179</v>
      </c>
    </row>
    <row r="144" spans="2:2" x14ac:dyDescent="0.3">
      <c r="B144" s="4" t="s">
        <v>180</v>
      </c>
    </row>
    <row r="145" spans="2:2" x14ac:dyDescent="0.3">
      <c r="B145" s="4" t="s">
        <v>181</v>
      </c>
    </row>
    <row r="146" spans="2:2" x14ac:dyDescent="0.3">
      <c r="B146" s="4" t="s">
        <v>182</v>
      </c>
    </row>
    <row r="147" spans="2:2" x14ac:dyDescent="0.3">
      <c r="B147" s="4" t="s">
        <v>183</v>
      </c>
    </row>
    <row r="148" spans="2:2" x14ac:dyDescent="0.3">
      <c r="B148" s="4" t="s">
        <v>184</v>
      </c>
    </row>
    <row r="149" spans="2:2" x14ac:dyDescent="0.3">
      <c r="B149" s="4" t="s">
        <v>185</v>
      </c>
    </row>
    <row r="150" spans="2:2" x14ac:dyDescent="0.3">
      <c r="B150" s="4" t="s">
        <v>186</v>
      </c>
    </row>
    <row r="151" spans="2:2" x14ac:dyDescent="0.3">
      <c r="B151" s="4" t="s">
        <v>187</v>
      </c>
    </row>
    <row r="152" spans="2:2" x14ac:dyDescent="0.3">
      <c r="B152" s="4" t="s">
        <v>188</v>
      </c>
    </row>
    <row r="153" spans="2:2" x14ac:dyDescent="0.3">
      <c r="B153" s="4" t="s">
        <v>189</v>
      </c>
    </row>
    <row r="154" spans="2:2" x14ac:dyDescent="0.3">
      <c r="B154" s="4" t="s">
        <v>190</v>
      </c>
    </row>
    <row r="155" spans="2:2" x14ac:dyDescent="0.3">
      <c r="B155" s="4" t="s">
        <v>191</v>
      </c>
    </row>
    <row r="156" spans="2:2" x14ac:dyDescent="0.3">
      <c r="B156" s="4" t="s">
        <v>192</v>
      </c>
    </row>
    <row r="157" spans="2:2" x14ac:dyDescent="0.3">
      <c r="B157" s="4" t="s">
        <v>193</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I86"/>
  <sheetViews>
    <sheetView zoomScale="80" zoomScaleNormal="80" workbookViewId="0">
      <selection activeCell="B4" sqref="B4:I4"/>
    </sheetView>
  </sheetViews>
  <sheetFormatPr defaultRowHeight="15" x14ac:dyDescent="0.25"/>
  <cols>
    <col min="1" max="1" width="3.7109375" customWidth="1"/>
    <col min="2" max="2" width="27.85546875" customWidth="1"/>
    <col min="3" max="3" width="28.42578125" customWidth="1"/>
    <col min="4" max="4" width="18.28515625" customWidth="1"/>
    <col min="5" max="5" width="16.140625" customWidth="1"/>
    <col min="6" max="6" width="14" customWidth="1"/>
    <col min="7" max="7" width="18.85546875" customWidth="1"/>
    <col min="8" max="8" width="21.140625" customWidth="1"/>
    <col min="9" max="9" width="19" customWidth="1"/>
  </cols>
  <sheetData>
    <row r="1" spans="2:9" ht="18.75" x14ac:dyDescent="0.3">
      <c r="B1" s="1" t="s">
        <v>300</v>
      </c>
    </row>
    <row r="2" spans="2:9" x14ac:dyDescent="0.25">
      <c r="B2" t="s">
        <v>77</v>
      </c>
    </row>
    <row r="4" spans="2:9" ht="174.75" customHeight="1" x14ac:dyDescent="0.25">
      <c r="B4" s="211" t="s">
        <v>427</v>
      </c>
      <c r="C4" s="211"/>
      <c r="D4" s="211"/>
      <c r="E4" s="211"/>
      <c r="F4" s="211"/>
      <c r="G4" s="211"/>
      <c r="H4" s="211"/>
      <c r="I4" s="211"/>
    </row>
    <row r="6" spans="2:9" ht="18.75" x14ac:dyDescent="0.3">
      <c r="B6" s="1" t="s">
        <v>341</v>
      </c>
    </row>
    <row r="8" spans="2:9" x14ac:dyDescent="0.25">
      <c r="B8" s="228" t="s">
        <v>342</v>
      </c>
      <c r="C8" s="229"/>
      <c r="D8" s="229"/>
      <c r="E8" s="229"/>
      <c r="F8" s="229"/>
      <c r="G8" s="229"/>
      <c r="H8" s="229"/>
      <c r="I8" s="230"/>
    </row>
    <row r="9" spans="2:9" x14ac:dyDescent="0.25">
      <c r="B9" s="231" t="s">
        <v>343</v>
      </c>
      <c r="C9" s="133" t="s">
        <v>224</v>
      </c>
      <c r="D9" s="233" t="s">
        <v>344</v>
      </c>
      <c r="E9" s="234"/>
      <c r="F9" s="234"/>
      <c r="G9" s="234"/>
      <c r="H9" s="234"/>
      <c r="I9" s="235"/>
    </row>
    <row r="10" spans="2:9" ht="46.5" customHeight="1" x14ac:dyDescent="0.25">
      <c r="B10" s="232"/>
      <c r="C10" s="134" t="s">
        <v>345</v>
      </c>
      <c r="D10" s="135" t="s">
        <v>346</v>
      </c>
      <c r="E10" s="135" t="s">
        <v>347</v>
      </c>
      <c r="F10" s="135" t="s">
        <v>348</v>
      </c>
      <c r="G10" s="135" t="s">
        <v>349</v>
      </c>
      <c r="H10" s="135" t="s">
        <v>350</v>
      </c>
      <c r="I10" s="135" t="s">
        <v>351</v>
      </c>
    </row>
    <row r="11" spans="2:9" x14ac:dyDescent="0.25">
      <c r="B11" s="136" t="s">
        <v>352</v>
      </c>
      <c r="C11" s="137">
        <v>363500</v>
      </c>
      <c r="D11" s="138">
        <v>203651</v>
      </c>
      <c r="E11" s="139">
        <f>G11-H11</f>
        <v>433808</v>
      </c>
      <c r="F11" s="137">
        <v>47640</v>
      </c>
      <c r="G11" s="139">
        <v>1728319</v>
      </c>
      <c r="H11" s="139">
        <v>1294511</v>
      </c>
      <c r="I11" s="139">
        <f>G11-H11</f>
        <v>433808</v>
      </c>
    </row>
    <row r="12" spans="2:9" x14ac:dyDescent="0.25">
      <c r="B12" s="140" t="s">
        <v>353</v>
      </c>
      <c r="C12" s="137"/>
      <c r="D12" s="138"/>
      <c r="E12" s="139"/>
      <c r="F12" s="137"/>
      <c r="G12" s="139"/>
      <c r="H12" s="139"/>
      <c r="I12" s="139"/>
    </row>
    <row r="13" spans="2:9" x14ac:dyDescent="0.25">
      <c r="B13" s="136" t="s">
        <v>354</v>
      </c>
      <c r="C13" s="137"/>
      <c r="D13" s="138"/>
      <c r="E13" s="139"/>
      <c r="F13" s="137"/>
      <c r="G13" s="139"/>
      <c r="H13" s="139"/>
      <c r="I13" s="139"/>
    </row>
    <row r="14" spans="2:9" x14ac:dyDescent="0.25">
      <c r="B14" s="140" t="s">
        <v>355</v>
      </c>
      <c r="C14" s="137"/>
      <c r="D14" s="138"/>
      <c r="E14" s="139"/>
      <c r="F14" s="137"/>
      <c r="G14" s="139"/>
      <c r="H14" s="139"/>
      <c r="I14" s="139"/>
    </row>
    <row r="15" spans="2:9" x14ac:dyDescent="0.25">
      <c r="B15" s="136" t="s">
        <v>356</v>
      </c>
      <c r="C15" s="137"/>
      <c r="D15" s="138"/>
      <c r="E15" s="139"/>
      <c r="F15" s="137"/>
      <c r="G15" s="139"/>
      <c r="H15" s="139"/>
      <c r="I15" s="139"/>
    </row>
    <row r="16" spans="2:9" x14ac:dyDescent="0.25">
      <c r="B16" s="140" t="s">
        <v>357</v>
      </c>
      <c r="C16" s="137">
        <v>228100</v>
      </c>
      <c r="D16" s="138">
        <v>586217</v>
      </c>
      <c r="E16" s="139">
        <f>G16-H16</f>
        <v>581139</v>
      </c>
      <c r="F16" s="137">
        <v>63819</v>
      </c>
      <c r="G16" s="139">
        <v>1069077</v>
      </c>
      <c r="H16" s="139">
        <v>487938</v>
      </c>
      <c r="I16" s="139">
        <f>G16-H16</f>
        <v>581139</v>
      </c>
    </row>
    <row r="17" spans="2:9" x14ac:dyDescent="0.25">
      <c r="B17" s="136" t="s">
        <v>358</v>
      </c>
      <c r="C17" s="137"/>
      <c r="D17" s="138"/>
      <c r="E17" s="139"/>
      <c r="F17" s="137"/>
      <c r="G17" s="139"/>
      <c r="H17" s="139"/>
      <c r="I17" s="139"/>
    </row>
    <row r="18" spans="2:9" x14ac:dyDescent="0.25">
      <c r="B18" s="140" t="s">
        <v>359</v>
      </c>
      <c r="C18" s="137">
        <v>36850</v>
      </c>
      <c r="D18" s="138">
        <v>73006</v>
      </c>
      <c r="E18" s="139">
        <f t="shared" ref="E18:E19" si="0">G18-H18</f>
        <v>39732</v>
      </c>
      <c r="F18" s="137">
        <v>601</v>
      </c>
      <c r="G18" s="139">
        <v>261966</v>
      </c>
      <c r="H18" s="139">
        <v>222234</v>
      </c>
      <c r="I18" s="139">
        <f>G18-H18</f>
        <v>39732</v>
      </c>
    </row>
    <row r="19" spans="2:9" x14ac:dyDescent="0.25">
      <c r="B19" s="136" t="s">
        <v>360</v>
      </c>
      <c r="C19" s="137">
        <v>36200</v>
      </c>
      <c r="D19" s="138">
        <v>11658</v>
      </c>
      <c r="E19" s="139">
        <f t="shared" si="0"/>
        <v>549</v>
      </c>
      <c r="F19" s="137">
        <v>63</v>
      </c>
      <c r="G19" s="139">
        <v>6106</v>
      </c>
      <c r="H19" s="139">
        <v>5557</v>
      </c>
      <c r="I19" s="139">
        <f>G19-H19</f>
        <v>549</v>
      </c>
    </row>
    <row r="20" spans="2:9" x14ac:dyDescent="0.25">
      <c r="B20" s="140" t="s">
        <v>361</v>
      </c>
      <c r="C20" s="137"/>
      <c r="D20" s="138"/>
      <c r="E20" s="139"/>
      <c r="F20" s="137"/>
      <c r="G20" s="139"/>
      <c r="H20" s="139"/>
      <c r="I20" s="139"/>
    </row>
    <row r="21" spans="2:9" x14ac:dyDescent="0.25">
      <c r="B21" s="140" t="s">
        <v>362</v>
      </c>
      <c r="C21" s="137">
        <v>7500</v>
      </c>
      <c r="D21" s="138">
        <v>24377.544999999998</v>
      </c>
      <c r="E21" s="139">
        <f>G21-H21</f>
        <v>12289</v>
      </c>
      <c r="F21" s="137">
        <v>200</v>
      </c>
      <c r="G21" s="139">
        <v>79980</v>
      </c>
      <c r="H21" s="139">
        <v>67691</v>
      </c>
      <c r="I21" s="139">
        <f>G21-H21</f>
        <v>12289</v>
      </c>
    </row>
    <row r="22" spans="2:9" x14ac:dyDescent="0.25">
      <c r="B22" s="140" t="s">
        <v>363</v>
      </c>
      <c r="C22" s="137"/>
      <c r="D22" s="138"/>
      <c r="E22" s="139"/>
      <c r="F22" s="137"/>
      <c r="G22" s="139"/>
      <c r="H22" s="139"/>
      <c r="I22" s="139"/>
    </row>
    <row r="23" spans="2:9" x14ac:dyDescent="0.25">
      <c r="B23" s="140" t="s">
        <v>364</v>
      </c>
      <c r="C23" s="137">
        <v>27900</v>
      </c>
      <c r="D23" s="138">
        <v>22625.309000000001</v>
      </c>
      <c r="E23" s="139">
        <f t="shared" ref="E23:E25" si="1">G23-H23</f>
        <v>2677</v>
      </c>
      <c r="F23" s="137">
        <v>137</v>
      </c>
      <c r="G23" s="139">
        <v>39460</v>
      </c>
      <c r="H23" s="139">
        <v>36783</v>
      </c>
      <c r="I23" s="139">
        <f t="shared" ref="I23:I25" si="2">G23-H23</f>
        <v>2677</v>
      </c>
    </row>
    <row r="24" spans="2:9" x14ac:dyDescent="0.25">
      <c r="B24" s="136" t="s">
        <v>365</v>
      </c>
      <c r="C24" s="137"/>
      <c r="D24" s="138"/>
      <c r="E24" s="139"/>
      <c r="F24" s="137"/>
      <c r="G24" s="139"/>
      <c r="H24" s="139"/>
      <c r="I24" s="139"/>
    </row>
    <row r="25" spans="2:9" x14ac:dyDescent="0.25">
      <c r="B25" s="136" t="s">
        <v>366</v>
      </c>
      <c r="C25" s="137">
        <v>39900</v>
      </c>
      <c r="D25" s="138">
        <v>227786</v>
      </c>
      <c r="E25" s="139">
        <f t="shared" si="1"/>
        <v>131206</v>
      </c>
      <c r="F25" s="137">
        <v>2091</v>
      </c>
      <c r="G25" s="139">
        <v>854516</v>
      </c>
      <c r="H25" s="139">
        <v>723310</v>
      </c>
      <c r="I25" s="139">
        <f t="shared" si="2"/>
        <v>131206</v>
      </c>
    </row>
    <row r="26" spans="2:9" x14ac:dyDescent="0.25">
      <c r="B26" s="136" t="s">
        <v>367</v>
      </c>
      <c r="C26" s="137"/>
      <c r="D26" s="138"/>
      <c r="E26" s="139"/>
      <c r="F26" s="137"/>
      <c r="G26" s="139"/>
      <c r="H26" s="139"/>
      <c r="I26" s="139"/>
    </row>
    <row r="27" spans="2:9" x14ac:dyDescent="0.25">
      <c r="B27" s="140" t="s">
        <v>368</v>
      </c>
      <c r="C27" s="137">
        <v>37900</v>
      </c>
      <c r="D27" s="138">
        <v>106743</v>
      </c>
      <c r="E27" s="139">
        <f>G27-H27</f>
        <v>63475</v>
      </c>
      <c r="F27" s="137">
        <v>961</v>
      </c>
      <c r="G27" s="139">
        <v>416696</v>
      </c>
      <c r="H27" s="139">
        <v>353221</v>
      </c>
      <c r="I27" s="139">
        <f>G27-H27</f>
        <v>63475</v>
      </c>
    </row>
    <row r="28" spans="2:9" x14ac:dyDescent="0.25">
      <c r="B28" s="136" t="s">
        <v>369</v>
      </c>
      <c r="C28" s="137"/>
      <c r="D28" s="138"/>
      <c r="E28" s="139"/>
      <c r="F28" s="137"/>
      <c r="G28" s="139"/>
      <c r="H28" s="139"/>
      <c r="I28" s="139"/>
    </row>
    <row r="29" spans="2:9" x14ac:dyDescent="0.25">
      <c r="B29" s="136" t="s">
        <v>370</v>
      </c>
      <c r="C29" s="137">
        <v>35000</v>
      </c>
      <c r="D29" s="138">
        <v>223993</v>
      </c>
      <c r="E29" s="139">
        <f>G29-H29</f>
        <v>193489</v>
      </c>
      <c r="F29" s="137">
        <v>21990</v>
      </c>
      <c r="G29" s="139">
        <v>324660</v>
      </c>
      <c r="H29" s="139">
        <v>131171</v>
      </c>
      <c r="I29" s="139">
        <f>G29-H29</f>
        <v>193489</v>
      </c>
    </row>
    <row r="30" spans="2:9" x14ac:dyDescent="0.25">
      <c r="B30" s="141" t="s">
        <v>371</v>
      </c>
      <c r="C30" s="142">
        <f>SUM(C12:C29)</f>
        <v>449350</v>
      </c>
      <c r="D30" s="142">
        <f>SUM(D11:D29)</f>
        <v>1480056.8540000001</v>
      </c>
      <c r="E30" s="143">
        <f t="shared" ref="E30:I30" si="3">SUM(E12:E29)</f>
        <v>1024556</v>
      </c>
      <c r="F30" s="142">
        <f t="shared" si="3"/>
        <v>89862</v>
      </c>
      <c r="G30" s="143">
        <f t="shared" si="3"/>
        <v>3052461</v>
      </c>
      <c r="H30" s="143">
        <f t="shared" si="3"/>
        <v>2027905</v>
      </c>
      <c r="I30" s="143">
        <f t="shared" si="3"/>
        <v>1024556</v>
      </c>
    </row>
    <row r="31" spans="2:9" x14ac:dyDescent="0.25">
      <c r="B31" s="144"/>
      <c r="C31" s="145"/>
      <c r="D31" s="145"/>
      <c r="E31" s="145"/>
      <c r="F31" s="145"/>
      <c r="G31" s="145"/>
      <c r="H31" s="145"/>
      <c r="I31" s="145"/>
    </row>
    <row r="33" spans="2:9" x14ac:dyDescent="0.25">
      <c r="B33" s="236" t="s">
        <v>372</v>
      </c>
      <c r="C33" s="237"/>
      <c r="D33" s="237"/>
      <c r="E33" s="237"/>
      <c r="F33" s="237"/>
      <c r="G33" s="237"/>
      <c r="H33" s="237"/>
      <c r="I33" s="238"/>
    </row>
    <row r="34" spans="2:9" x14ac:dyDescent="0.25">
      <c r="B34" s="239" t="s">
        <v>343</v>
      </c>
      <c r="C34" s="146" t="s">
        <v>224</v>
      </c>
      <c r="D34" s="241" t="s">
        <v>344</v>
      </c>
      <c r="E34" s="242"/>
      <c r="F34" s="242"/>
      <c r="G34" s="242"/>
      <c r="H34" s="242"/>
      <c r="I34" s="243"/>
    </row>
    <row r="35" spans="2:9" ht="30" x14ac:dyDescent="0.25">
      <c r="B35" s="240"/>
      <c r="C35" s="147" t="s">
        <v>345</v>
      </c>
      <c r="D35" s="148" t="s">
        <v>346</v>
      </c>
      <c r="E35" s="148" t="s">
        <v>347</v>
      </c>
      <c r="F35" s="148" t="s">
        <v>348</v>
      </c>
      <c r="G35" s="148" t="s">
        <v>349</v>
      </c>
      <c r="H35" s="148" t="s">
        <v>350</v>
      </c>
      <c r="I35" s="148" t="s">
        <v>351</v>
      </c>
    </row>
    <row r="36" spans="2:9" x14ac:dyDescent="0.25">
      <c r="B36" s="140" t="s">
        <v>373</v>
      </c>
      <c r="C36" s="137"/>
      <c r="D36" s="138"/>
      <c r="E36" s="139"/>
      <c r="F36" s="137"/>
      <c r="G36" s="139"/>
      <c r="H36" s="139"/>
      <c r="I36" s="139"/>
    </row>
    <row r="37" spans="2:9" x14ac:dyDescent="0.25">
      <c r="B37" s="140" t="s">
        <v>374</v>
      </c>
      <c r="C37" s="137">
        <v>12500</v>
      </c>
      <c r="D37" s="138">
        <v>160625</v>
      </c>
      <c r="E37" s="139">
        <f>G37-H37</f>
        <v>106000</v>
      </c>
      <c r="F37" s="137">
        <v>11641</v>
      </c>
      <c r="G37" s="139">
        <v>195000</v>
      </c>
      <c r="H37" s="139">
        <v>89000</v>
      </c>
      <c r="I37" s="139">
        <f>G37-H37</f>
        <v>106000</v>
      </c>
    </row>
    <row r="38" spans="2:9" x14ac:dyDescent="0.25">
      <c r="B38" s="136" t="s">
        <v>375</v>
      </c>
      <c r="C38" s="137"/>
      <c r="D38" s="138"/>
      <c r="E38" s="139"/>
      <c r="F38" s="137"/>
      <c r="G38" s="139"/>
      <c r="H38" s="139"/>
      <c r="I38" s="139"/>
    </row>
    <row r="39" spans="2:9" x14ac:dyDescent="0.25">
      <c r="B39" s="136" t="s">
        <v>376</v>
      </c>
      <c r="C39" s="137">
        <v>65950</v>
      </c>
      <c r="D39" s="138">
        <v>440201</v>
      </c>
      <c r="E39" s="139">
        <f t="shared" ref="E39:E40" si="4">G39-H39</f>
        <v>157482</v>
      </c>
      <c r="F39" s="137">
        <v>17402</v>
      </c>
      <c r="G39" s="139">
        <v>727085</v>
      </c>
      <c r="H39" s="139">
        <v>569603</v>
      </c>
      <c r="I39" s="139">
        <f>G39-H39</f>
        <v>157482</v>
      </c>
    </row>
    <row r="40" spans="2:9" x14ac:dyDescent="0.25">
      <c r="B40" s="136" t="s">
        <v>377</v>
      </c>
      <c r="C40" s="137">
        <v>307000</v>
      </c>
      <c r="D40" s="138">
        <v>1338713</v>
      </c>
      <c r="E40" s="139">
        <f t="shared" si="4"/>
        <v>1659189</v>
      </c>
      <c r="F40" s="137">
        <v>176047</v>
      </c>
      <c r="G40" s="139">
        <v>3338834</v>
      </c>
      <c r="H40" s="139">
        <v>1679645</v>
      </c>
      <c r="I40" s="139">
        <f>G40-H40</f>
        <v>1659189</v>
      </c>
    </row>
    <row r="41" spans="2:9" x14ac:dyDescent="0.25">
      <c r="B41" s="136" t="s">
        <v>378</v>
      </c>
      <c r="C41" s="137"/>
      <c r="D41" s="138"/>
      <c r="E41" s="139"/>
      <c r="F41" s="137"/>
      <c r="G41" s="139"/>
      <c r="H41" s="139"/>
      <c r="I41" s="139"/>
    </row>
    <row r="42" spans="2:9" x14ac:dyDescent="0.25">
      <c r="B42" s="136" t="s">
        <v>379</v>
      </c>
      <c r="C42" s="137">
        <v>31000</v>
      </c>
      <c r="D42" s="138">
        <v>152867.51</v>
      </c>
      <c r="E42" s="139">
        <f t="shared" ref="E42:E43" si="5">G42-H42</f>
        <v>69744</v>
      </c>
      <c r="F42" s="137">
        <v>1198</v>
      </c>
      <c r="G42" s="139">
        <v>451465</v>
      </c>
      <c r="H42" s="139">
        <v>381721</v>
      </c>
      <c r="I42" s="139">
        <f>G42-H42</f>
        <v>69744</v>
      </c>
    </row>
    <row r="43" spans="2:9" x14ac:dyDescent="0.25">
      <c r="B43" s="149" t="s">
        <v>380</v>
      </c>
      <c r="C43" s="137">
        <v>12200</v>
      </c>
      <c r="D43" s="138">
        <v>85884</v>
      </c>
      <c r="E43" s="139">
        <f t="shared" si="5"/>
        <v>47647</v>
      </c>
      <c r="F43" s="137">
        <v>721</v>
      </c>
      <c r="G43" s="139">
        <v>313224</v>
      </c>
      <c r="H43" s="139">
        <v>265577</v>
      </c>
      <c r="I43" s="139">
        <f>G43-H43</f>
        <v>47647</v>
      </c>
    </row>
    <row r="44" spans="2:9" x14ac:dyDescent="0.25">
      <c r="B44" s="141" t="s">
        <v>371</v>
      </c>
      <c r="C44" s="142">
        <f>SUM(C36:C43)</f>
        <v>428650</v>
      </c>
      <c r="D44" s="142">
        <f t="shared" ref="D44:I44" si="6">SUM(D36:D43)</f>
        <v>2178290.5099999998</v>
      </c>
      <c r="E44" s="143">
        <f t="shared" si="6"/>
        <v>2040062</v>
      </c>
      <c r="F44" s="142">
        <f t="shared" si="6"/>
        <v>207009</v>
      </c>
      <c r="G44" s="143">
        <f t="shared" si="6"/>
        <v>5025608</v>
      </c>
      <c r="H44" s="143">
        <f t="shared" si="6"/>
        <v>2985546</v>
      </c>
      <c r="I44" s="143">
        <f t="shared" si="6"/>
        <v>2040062</v>
      </c>
    </row>
    <row r="47" spans="2:9" x14ac:dyDescent="0.25">
      <c r="B47" s="212" t="s">
        <v>381</v>
      </c>
      <c r="C47" s="213"/>
      <c r="D47" s="213"/>
      <c r="E47" s="213"/>
      <c r="F47" s="213"/>
      <c r="G47" s="213"/>
      <c r="H47" s="213"/>
      <c r="I47" s="214"/>
    </row>
    <row r="48" spans="2:9" x14ac:dyDescent="0.25">
      <c r="B48" s="215" t="s">
        <v>343</v>
      </c>
      <c r="C48" s="150" t="s">
        <v>224</v>
      </c>
      <c r="D48" s="217" t="s">
        <v>344</v>
      </c>
      <c r="E48" s="218"/>
      <c r="F48" s="218"/>
      <c r="G48" s="218"/>
      <c r="H48" s="218"/>
      <c r="I48" s="219"/>
    </row>
    <row r="49" spans="2:9" ht="30" x14ac:dyDescent="0.25">
      <c r="B49" s="216"/>
      <c r="C49" s="151" t="s">
        <v>345</v>
      </c>
      <c r="D49" s="152" t="s">
        <v>346</v>
      </c>
      <c r="E49" s="152" t="s">
        <v>347</v>
      </c>
      <c r="F49" s="152" t="s">
        <v>348</v>
      </c>
      <c r="G49" s="152" t="s">
        <v>349</v>
      </c>
      <c r="H49" s="152" t="s">
        <v>350</v>
      </c>
      <c r="I49" s="152" t="s">
        <v>351</v>
      </c>
    </row>
    <row r="50" spans="2:9" x14ac:dyDescent="0.25">
      <c r="B50" s="140" t="s">
        <v>382</v>
      </c>
      <c r="C50" s="137"/>
      <c r="D50" s="138"/>
      <c r="E50" s="153"/>
      <c r="F50" s="137"/>
      <c r="G50" s="139"/>
      <c r="H50" s="139"/>
      <c r="I50" s="139"/>
    </row>
    <row r="51" spans="2:9" x14ac:dyDescent="0.25">
      <c r="B51" s="140" t="s">
        <v>383</v>
      </c>
      <c r="C51" s="137"/>
      <c r="D51" s="138"/>
      <c r="E51" s="153"/>
      <c r="F51" s="137"/>
      <c r="G51" s="139"/>
      <c r="H51" s="139"/>
      <c r="I51" s="139"/>
    </row>
    <row r="52" spans="2:9" x14ac:dyDescent="0.25">
      <c r="B52" s="136" t="s">
        <v>384</v>
      </c>
      <c r="C52" s="137">
        <v>59800</v>
      </c>
      <c r="D52" s="138">
        <v>345807</v>
      </c>
      <c r="E52" s="139">
        <f>G52-H52</f>
        <v>318627</v>
      </c>
      <c r="F52" s="137">
        <v>32835</v>
      </c>
      <c r="G52" s="139">
        <v>501218</v>
      </c>
      <c r="H52" s="139">
        <v>182591</v>
      </c>
      <c r="I52" s="139">
        <f t="shared" ref="I52:I53" si="7">G52-H52</f>
        <v>318627</v>
      </c>
    </row>
    <row r="53" spans="2:9" x14ac:dyDescent="0.25">
      <c r="B53" s="140" t="s">
        <v>385</v>
      </c>
      <c r="C53" s="137">
        <v>2200</v>
      </c>
      <c r="D53" s="138">
        <v>48059</v>
      </c>
      <c r="E53" s="139">
        <f>G53-H53</f>
        <v>35425</v>
      </c>
      <c r="F53" s="137">
        <v>4229</v>
      </c>
      <c r="G53" s="139">
        <v>55726</v>
      </c>
      <c r="H53" s="139">
        <v>20301</v>
      </c>
      <c r="I53" s="139">
        <f t="shared" si="7"/>
        <v>35425</v>
      </c>
    </row>
    <row r="54" spans="2:9" x14ac:dyDescent="0.25">
      <c r="B54" s="140" t="s">
        <v>386</v>
      </c>
      <c r="C54" s="137"/>
      <c r="D54" s="138"/>
      <c r="E54" s="153"/>
      <c r="F54" s="137"/>
      <c r="G54" s="139"/>
      <c r="H54" s="139"/>
      <c r="I54" s="139"/>
    </row>
    <row r="55" spans="2:9" x14ac:dyDescent="0.25">
      <c r="B55" s="140" t="s">
        <v>387</v>
      </c>
      <c r="C55" s="137"/>
      <c r="D55" s="138"/>
      <c r="E55" s="153"/>
      <c r="F55" s="137"/>
      <c r="G55" s="139"/>
      <c r="H55" s="139"/>
      <c r="I55" s="139"/>
    </row>
    <row r="56" spans="2:9" x14ac:dyDescent="0.25">
      <c r="B56" s="136" t="s">
        <v>388</v>
      </c>
      <c r="C56" s="137">
        <v>7350</v>
      </c>
      <c r="D56" s="138">
        <v>79647.891099999993</v>
      </c>
      <c r="E56" s="139">
        <f t="shared" ref="E56:E57" si="8">G56-H56</f>
        <v>68801</v>
      </c>
      <c r="F56" s="137">
        <v>8761</v>
      </c>
      <c r="G56" s="139">
        <v>157186</v>
      </c>
      <c r="H56" s="139">
        <v>88385</v>
      </c>
      <c r="I56" s="139">
        <f t="shared" ref="I56:I57" si="9">G56-H56</f>
        <v>68801</v>
      </c>
    </row>
    <row r="57" spans="2:9" x14ac:dyDescent="0.25">
      <c r="B57" s="136" t="s">
        <v>389</v>
      </c>
      <c r="C57" s="137">
        <v>125850</v>
      </c>
      <c r="D57" s="138">
        <v>521395</v>
      </c>
      <c r="E57" s="139">
        <f t="shared" si="8"/>
        <v>450387</v>
      </c>
      <c r="F57" s="137">
        <v>48645</v>
      </c>
      <c r="G57" s="139">
        <v>755717</v>
      </c>
      <c r="H57" s="139">
        <v>305330</v>
      </c>
      <c r="I57" s="139">
        <f t="shared" si="9"/>
        <v>450387</v>
      </c>
    </row>
    <row r="58" spans="2:9" x14ac:dyDescent="0.25">
      <c r="B58" s="136" t="s">
        <v>390</v>
      </c>
      <c r="C58" s="137"/>
      <c r="D58" s="138"/>
      <c r="E58" s="153"/>
      <c r="F58" s="137"/>
      <c r="G58" s="139"/>
      <c r="H58" s="139"/>
      <c r="I58" s="139"/>
    </row>
    <row r="59" spans="2:9" x14ac:dyDescent="0.25">
      <c r="B59" s="136" t="s">
        <v>391</v>
      </c>
      <c r="C59" s="137">
        <v>20650</v>
      </c>
      <c r="D59" s="138">
        <v>151533.40837696334</v>
      </c>
      <c r="E59" s="139">
        <f t="shared" ref="E59:E62" si="10">G59-H59</f>
        <v>130896</v>
      </c>
      <c r="F59" s="137">
        <v>14375</v>
      </c>
      <c r="G59" s="139">
        <v>223413</v>
      </c>
      <c r="H59" s="139">
        <v>92517</v>
      </c>
      <c r="I59" s="139">
        <f t="shared" ref="I59:I62" si="11">G59-H59</f>
        <v>130896</v>
      </c>
    </row>
    <row r="60" spans="2:9" x14ac:dyDescent="0.25">
      <c r="B60" s="136" t="s">
        <v>392</v>
      </c>
      <c r="C60" s="137">
        <v>31900</v>
      </c>
      <c r="D60" s="138">
        <v>182928.99479999999</v>
      </c>
      <c r="E60" s="139">
        <f t="shared" si="10"/>
        <v>158016</v>
      </c>
      <c r="F60" s="137">
        <v>17353</v>
      </c>
      <c r="G60" s="139">
        <v>267574</v>
      </c>
      <c r="H60" s="139">
        <v>109558</v>
      </c>
      <c r="I60" s="139">
        <f t="shared" si="11"/>
        <v>158016</v>
      </c>
    </row>
    <row r="61" spans="2:9" x14ac:dyDescent="0.25">
      <c r="B61" s="136" t="s">
        <v>393</v>
      </c>
      <c r="C61" s="137">
        <v>58100</v>
      </c>
      <c r="D61" s="138">
        <v>450906.5</v>
      </c>
      <c r="E61" s="139">
        <f t="shared" si="10"/>
        <v>312602</v>
      </c>
      <c r="F61" s="137">
        <v>34329</v>
      </c>
      <c r="G61" s="139">
        <v>522841</v>
      </c>
      <c r="H61" s="139">
        <v>210239</v>
      </c>
      <c r="I61" s="139">
        <f t="shared" si="11"/>
        <v>312602</v>
      </c>
    </row>
    <row r="62" spans="2:9" x14ac:dyDescent="0.25">
      <c r="B62" s="136" t="s">
        <v>394</v>
      </c>
      <c r="C62" s="137">
        <v>39500</v>
      </c>
      <c r="D62" s="138">
        <v>80463.162299999996</v>
      </c>
      <c r="E62" s="139">
        <f t="shared" si="10"/>
        <v>69729</v>
      </c>
      <c r="F62" s="137">
        <v>8879</v>
      </c>
      <c r="G62" s="139">
        <v>298855</v>
      </c>
      <c r="H62" s="139">
        <v>229126</v>
      </c>
      <c r="I62" s="139">
        <f t="shared" si="11"/>
        <v>69729</v>
      </c>
    </row>
    <row r="63" spans="2:9" x14ac:dyDescent="0.25">
      <c r="B63" s="154" t="s">
        <v>395</v>
      </c>
      <c r="C63" s="137"/>
      <c r="D63" s="138"/>
      <c r="E63" s="153"/>
      <c r="F63" s="137"/>
      <c r="G63" s="139"/>
      <c r="H63" s="139"/>
      <c r="I63" s="139"/>
    </row>
    <row r="64" spans="2:9" x14ac:dyDescent="0.25">
      <c r="B64" s="154" t="s">
        <v>396</v>
      </c>
      <c r="C64" s="137"/>
      <c r="D64" s="138"/>
      <c r="E64" s="153"/>
      <c r="F64" s="137"/>
      <c r="G64" s="139"/>
      <c r="H64" s="139"/>
      <c r="I64" s="139"/>
    </row>
    <row r="65" spans="2:9" x14ac:dyDescent="0.25">
      <c r="B65" s="155" t="s">
        <v>397</v>
      </c>
      <c r="C65" s="137"/>
      <c r="D65" s="138"/>
      <c r="E65" s="153"/>
      <c r="F65" s="137"/>
      <c r="G65" s="139"/>
      <c r="H65" s="139"/>
      <c r="I65" s="139"/>
    </row>
    <row r="66" spans="2:9" x14ac:dyDescent="0.25">
      <c r="B66" s="155" t="s">
        <v>398</v>
      </c>
      <c r="C66" s="137"/>
      <c r="D66" s="138"/>
      <c r="E66" s="153"/>
      <c r="F66" s="137"/>
      <c r="G66" s="139"/>
      <c r="H66" s="139"/>
      <c r="I66" s="139"/>
    </row>
    <row r="67" spans="2:9" x14ac:dyDescent="0.25">
      <c r="B67" s="141" t="s">
        <v>371</v>
      </c>
      <c r="C67" s="142">
        <f>SUM(C50:C66)</f>
        <v>345350</v>
      </c>
      <c r="D67" s="142">
        <f t="shared" ref="D67:I67" si="12">SUM(D50:D66)</f>
        <v>1860740.9565769634</v>
      </c>
      <c r="E67" s="156">
        <f t="shared" si="12"/>
        <v>1544483</v>
      </c>
      <c r="F67" s="142">
        <f t="shared" si="12"/>
        <v>169406</v>
      </c>
      <c r="G67" s="143">
        <f t="shared" si="12"/>
        <v>2782530</v>
      </c>
      <c r="H67" s="143">
        <f t="shared" si="12"/>
        <v>1238047</v>
      </c>
      <c r="I67" s="143">
        <f t="shared" si="12"/>
        <v>1544483</v>
      </c>
    </row>
    <row r="70" spans="2:9" x14ac:dyDescent="0.25">
      <c r="B70" s="220" t="s">
        <v>399</v>
      </c>
      <c r="C70" s="221"/>
      <c r="D70" s="221"/>
      <c r="E70" s="221"/>
      <c r="F70" s="221"/>
      <c r="G70" s="221"/>
      <c r="H70" s="221"/>
      <c r="I70" s="222"/>
    </row>
    <row r="71" spans="2:9" x14ac:dyDescent="0.25">
      <c r="B71" s="223" t="s">
        <v>343</v>
      </c>
      <c r="C71" s="157" t="s">
        <v>224</v>
      </c>
      <c r="D71" s="225" t="s">
        <v>344</v>
      </c>
      <c r="E71" s="226"/>
      <c r="F71" s="226"/>
      <c r="G71" s="226"/>
      <c r="H71" s="226"/>
      <c r="I71" s="227"/>
    </row>
    <row r="72" spans="2:9" ht="30" x14ac:dyDescent="0.25">
      <c r="B72" s="224"/>
      <c r="C72" s="158" t="s">
        <v>345</v>
      </c>
      <c r="D72" s="159" t="s">
        <v>346</v>
      </c>
      <c r="E72" s="159" t="s">
        <v>347</v>
      </c>
      <c r="F72" s="159" t="s">
        <v>348</v>
      </c>
      <c r="G72" s="159" t="s">
        <v>349</v>
      </c>
      <c r="H72" s="159" t="s">
        <v>350</v>
      </c>
      <c r="I72" s="159" t="s">
        <v>351</v>
      </c>
    </row>
    <row r="73" spans="2:9" x14ac:dyDescent="0.25">
      <c r="B73" s="140" t="s">
        <v>400</v>
      </c>
      <c r="C73" s="137">
        <v>7050</v>
      </c>
      <c r="D73" s="138">
        <v>9280</v>
      </c>
      <c r="E73" s="139">
        <f>G73-H73</f>
        <v>4895</v>
      </c>
      <c r="F73" s="137">
        <v>74</v>
      </c>
      <c r="G73" s="139">
        <v>32178</v>
      </c>
      <c r="H73" s="139">
        <v>27283</v>
      </c>
      <c r="I73" s="139">
        <f>G73-H73</f>
        <v>4895</v>
      </c>
    </row>
    <row r="74" spans="2:9" x14ac:dyDescent="0.25">
      <c r="B74" s="140" t="s">
        <v>401</v>
      </c>
      <c r="C74" s="137"/>
      <c r="D74" s="138"/>
      <c r="E74" s="153"/>
      <c r="F74" s="137"/>
      <c r="G74" s="139"/>
      <c r="H74" s="139"/>
      <c r="I74" s="139"/>
    </row>
    <row r="75" spans="2:9" x14ac:dyDescent="0.25">
      <c r="B75" s="140" t="s">
        <v>402</v>
      </c>
      <c r="C75" s="137"/>
      <c r="D75" s="138"/>
      <c r="E75" s="153"/>
      <c r="F75" s="137"/>
      <c r="G75" s="139"/>
      <c r="H75" s="139"/>
      <c r="I75" s="139"/>
    </row>
    <row r="76" spans="2:9" x14ac:dyDescent="0.25">
      <c r="B76" s="140" t="s">
        <v>403</v>
      </c>
      <c r="C76" s="137"/>
      <c r="D76" s="138"/>
      <c r="E76" s="153"/>
      <c r="F76" s="137"/>
      <c r="G76" s="139"/>
      <c r="H76" s="139"/>
      <c r="I76" s="139"/>
    </row>
    <row r="77" spans="2:9" x14ac:dyDescent="0.25">
      <c r="B77" s="140" t="s">
        <v>404</v>
      </c>
      <c r="C77" s="137"/>
      <c r="D77" s="138"/>
      <c r="E77" s="153"/>
      <c r="F77" s="137"/>
      <c r="G77" s="139"/>
      <c r="H77" s="139"/>
      <c r="I77" s="139"/>
    </row>
    <row r="78" spans="2:9" x14ac:dyDescent="0.25">
      <c r="B78" s="154" t="s">
        <v>405</v>
      </c>
      <c r="C78" s="137"/>
      <c r="D78" s="138"/>
      <c r="E78" s="153"/>
      <c r="F78" s="137"/>
      <c r="G78" s="139"/>
      <c r="H78" s="139"/>
      <c r="I78" s="139"/>
    </row>
    <row r="79" spans="2:9" x14ac:dyDescent="0.25">
      <c r="B79" s="140" t="s">
        <v>406</v>
      </c>
      <c r="C79" s="137">
        <v>82350</v>
      </c>
      <c r="D79" s="138">
        <v>67586.64</v>
      </c>
      <c r="E79" s="139">
        <f>G79-H79</f>
        <v>3393</v>
      </c>
      <c r="F79" s="137">
        <v>373</v>
      </c>
      <c r="G79" s="139">
        <v>108838</v>
      </c>
      <c r="H79" s="139">
        <v>105445</v>
      </c>
      <c r="I79" s="139">
        <f>G79-H79</f>
        <v>3393</v>
      </c>
    </row>
    <row r="80" spans="2:9" x14ac:dyDescent="0.25">
      <c r="B80" s="140" t="s">
        <v>407</v>
      </c>
      <c r="C80" s="137"/>
      <c r="D80" s="138"/>
      <c r="E80" s="153"/>
      <c r="F80" s="137"/>
      <c r="G80" s="139"/>
      <c r="H80" s="139"/>
      <c r="I80" s="139"/>
    </row>
    <row r="81" spans="2:9" x14ac:dyDescent="0.25">
      <c r="B81" s="140" t="s">
        <v>408</v>
      </c>
      <c r="C81" s="137"/>
      <c r="D81" s="138"/>
      <c r="E81" s="153"/>
      <c r="F81" s="137"/>
      <c r="G81" s="139"/>
      <c r="H81" s="139"/>
      <c r="I81" s="139"/>
    </row>
    <row r="82" spans="2:9" x14ac:dyDescent="0.25">
      <c r="B82" s="154" t="s">
        <v>409</v>
      </c>
      <c r="C82" s="137"/>
      <c r="D82" s="138"/>
      <c r="E82" s="153"/>
      <c r="F82" s="137"/>
      <c r="G82" s="139"/>
      <c r="H82" s="139"/>
      <c r="I82" s="139"/>
    </row>
    <row r="83" spans="2:9" x14ac:dyDescent="0.25">
      <c r="B83" s="154" t="s">
        <v>410</v>
      </c>
      <c r="C83" s="137"/>
      <c r="D83" s="138"/>
      <c r="E83" s="153"/>
      <c r="F83" s="137"/>
      <c r="G83" s="139"/>
      <c r="H83" s="139"/>
      <c r="I83" s="139"/>
    </row>
    <row r="84" spans="2:9" x14ac:dyDescent="0.25">
      <c r="B84" s="141" t="s">
        <v>371</v>
      </c>
      <c r="C84" s="142">
        <f>SUM(C73:C83)</f>
        <v>89400</v>
      </c>
      <c r="D84" s="142">
        <f t="shared" ref="D84:I84" si="13">SUM(D73:D83)</f>
        <v>76866.64</v>
      </c>
      <c r="E84" s="156">
        <f t="shared" si="13"/>
        <v>8288</v>
      </c>
      <c r="F84" s="142">
        <f t="shared" si="13"/>
        <v>447</v>
      </c>
      <c r="G84" s="143">
        <f t="shared" si="13"/>
        <v>141016</v>
      </c>
      <c r="H84" s="143">
        <f t="shared" si="13"/>
        <v>132728</v>
      </c>
      <c r="I84" s="143">
        <f t="shared" si="13"/>
        <v>8288</v>
      </c>
    </row>
    <row r="85" spans="2:9" ht="15.75" thickBot="1" x14ac:dyDescent="0.3">
      <c r="E85" s="160"/>
      <c r="G85" s="160"/>
      <c r="H85" s="160"/>
      <c r="I85" s="160"/>
    </row>
    <row r="86" spans="2:9" ht="15.75" thickBot="1" x14ac:dyDescent="0.3">
      <c r="B86" s="161" t="s">
        <v>411</v>
      </c>
      <c r="C86" s="162">
        <f>C84+C67+C44+C30</f>
        <v>1312750</v>
      </c>
      <c r="D86" s="162">
        <f>D84+D67+D44+D30</f>
        <v>5595954.9605769636</v>
      </c>
      <c r="E86" s="163">
        <f t="shared" ref="E86:I86" si="14">E84+E67+E44+E30</f>
        <v>4617389</v>
      </c>
      <c r="F86" s="162">
        <f t="shared" si="14"/>
        <v>466724</v>
      </c>
      <c r="G86" s="164">
        <f t="shared" si="14"/>
        <v>11001615</v>
      </c>
      <c r="H86" s="164">
        <f t="shared" si="14"/>
        <v>6384226</v>
      </c>
      <c r="I86" s="165">
        <f t="shared" si="14"/>
        <v>4617389</v>
      </c>
    </row>
  </sheetData>
  <mergeCells count="13">
    <mergeCell ref="B71:B72"/>
    <mergeCell ref="D71:I71"/>
    <mergeCell ref="B8:I8"/>
    <mergeCell ref="B9:B10"/>
    <mergeCell ref="D9:I9"/>
    <mergeCell ref="B33:I33"/>
    <mergeCell ref="B34:B35"/>
    <mergeCell ref="D34:I34"/>
    <mergeCell ref="B4:I4"/>
    <mergeCell ref="B47:I47"/>
    <mergeCell ref="B48:B49"/>
    <mergeCell ref="D48:I48"/>
    <mergeCell ref="B70:I70"/>
  </mergeCells>
  <pageMargins left="0.7" right="0.7" top="0.75" bottom="0.75" header="0.3" footer="0.3"/>
  <pageSetup paperSize="8" scale="78" fitToHeight="0"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414</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0.15197028538794391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1.9487683961630349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3.786774771047285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6.4666089196667764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8" t="s">
        <v>11</v>
      </c>
      <c r="B13" s="61" t="s">
        <v>193</v>
      </c>
      <c r="C13" s="60"/>
      <c r="D13" s="61" t="s">
        <v>40</v>
      </c>
      <c r="E13" s="132">
        <f>-('Workings 1'!$D$86/1000000)/2</f>
        <v>-2.7979774802884818</v>
      </c>
      <c r="F13" s="132">
        <f>-('Workings 1'!$D$86/1000000)/2</f>
        <v>-2.7979774802884818</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9"/>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9"/>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9"/>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9"/>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0"/>
      <c r="B18" s="124" t="s">
        <v>194</v>
      </c>
      <c r="C18" s="130"/>
      <c r="D18" s="125" t="s">
        <v>40</v>
      </c>
      <c r="E18" s="59">
        <f>SUM(E13:E17)</f>
        <v>-2.7979774802884818</v>
      </c>
      <c r="F18" s="59">
        <f t="shared" ref="F18:AW18" si="0">SUM(F13:F17)</f>
        <v>-2.7979774802884818</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4" t="s">
        <v>298</v>
      </c>
      <c r="B19" s="61" t="s">
        <v>193</v>
      </c>
      <c r="C19" s="8"/>
      <c r="D19" s="9" t="s">
        <v>40</v>
      </c>
      <c r="E19" s="166">
        <f>-'Baseline scenario'!E7</f>
        <v>0.65637500000000004</v>
      </c>
      <c r="F19" s="166">
        <f>-'Baseline scenario'!F7</f>
        <v>0.65637500000000004</v>
      </c>
      <c r="G19" s="166"/>
      <c r="H19" s="166"/>
      <c r="I19" s="166"/>
      <c r="J19" s="166"/>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4"/>
      <c r="B20" s="61" t="s">
        <v>192</v>
      </c>
      <c r="C20" s="8"/>
      <c r="D20" s="9" t="s">
        <v>40</v>
      </c>
      <c r="E20" s="166"/>
      <c r="F20" s="166">
        <f>('Workings 1'!F86/1000000)/2</f>
        <v>0.23336200000000001</v>
      </c>
      <c r="G20" s="166">
        <f>('Workings 1'!$F$86/1000000)</f>
        <v>0.46672400000000003</v>
      </c>
      <c r="H20" s="166">
        <f>('Workings 1'!$F$86/1000000)</f>
        <v>0.46672400000000003</v>
      </c>
      <c r="I20" s="166">
        <f>('Workings 1'!$F$86/1000000)</f>
        <v>0.46672400000000003</v>
      </c>
      <c r="J20" s="166">
        <f>('Workings 1'!$F$86/1000000)</f>
        <v>0.46672400000000003</v>
      </c>
      <c r="K20" s="166">
        <f>('Workings 1'!$F$86/1000000)</f>
        <v>0.46672400000000003</v>
      </c>
      <c r="L20" s="166">
        <f>('Workings 1'!$F$86/1000000)</f>
        <v>0.46672400000000003</v>
      </c>
      <c r="M20" s="166">
        <f>('Workings 1'!$F$86/1000000)</f>
        <v>0.46672400000000003</v>
      </c>
      <c r="N20" s="166">
        <f>('Workings 1'!$F$86/1000000)</f>
        <v>0.46672400000000003</v>
      </c>
      <c r="O20" s="166">
        <f>('Workings 1'!$F$86/1000000)</f>
        <v>0.46672400000000003</v>
      </c>
      <c r="P20" s="166">
        <f>('Workings 1'!$F$86/1000000)</f>
        <v>0.46672400000000003</v>
      </c>
      <c r="Q20" s="166">
        <f>('Workings 1'!$F$86/1000000)</f>
        <v>0.46672400000000003</v>
      </c>
      <c r="R20" s="166">
        <f>('Workings 1'!$F$86/1000000)</f>
        <v>0.46672400000000003</v>
      </c>
      <c r="S20" s="166">
        <f>('Workings 1'!$F$86/1000000)</f>
        <v>0.46672400000000003</v>
      </c>
      <c r="T20" s="166">
        <f>('Workings 1'!$F$86/1000000)</f>
        <v>0.46672400000000003</v>
      </c>
      <c r="U20" s="166">
        <f>('Workings 1'!$F$86/1000000)</f>
        <v>0.46672400000000003</v>
      </c>
      <c r="V20" s="166">
        <f>('Workings 1'!$F$86/1000000)</f>
        <v>0.46672400000000003</v>
      </c>
      <c r="W20" s="166">
        <f>('Workings 1'!$F$86/1000000)</f>
        <v>0.46672400000000003</v>
      </c>
      <c r="X20" s="166">
        <f>('Workings 1'!$F$86/1000000)</f>
        <v>0.46672400000000003</v>
      </c>
      <c r="Y20" s="166">
        <f>('Workings 1'!$F$86/1000000)</f>
        <v>0.46672400000000003</v>
      </c>
      <c r="Z20" s="166">
        <f>('Workings 1'!$F$86/1000000)</f>
        <v>0.46672400000000003</v>
      </c>
      <c r="AA20" s="166">
        <f>('Workings 1'!$F$86/1000000)</f>
        <v>0.46672400000000003</v>
      </c>
      <c r="AB20" s="166">
        <f>('Workings 1'!$F$86/1000000)</f>
        <v>0.46672400000000003</v>
      </c>
      <c r="AC20" s="166">
        <f>('Workings 1'!$F$86/1000000)</f>
        <v>0.46672400000000003</v>
      </c>
      <c r="AD20" s="166">
        <f>('Workings 1'!$F$86/1000000)</f>
        <v>0.46672400000000003</v>
      </c>
      <c r="AE20" s="166">
        <f>('Workings 1'!$F$86/1000000)</f>
        <v>0.46672400000000003</v>
      </c>
      <c r="AF20" s="166">
        <f>('Workings 1'!$F$86/1000000)</f>
        <v>0.46672400000000003</v>
      </c>
      <c r="AG20" s="166">
        <f>('Workings 1'!$F$86/1000000)</f>
        <v>0.46672400000000003</v>
      </c>
      <c r="AH20" s="166">
        <f>('Workings 1'!$F$86/1000000)</f>
        <v>0.46672400000000003</v>
      </c>
      <c r="AI20" s="166">
        <f>('Workings 1'!$F$86/1000000)</f>
        <v>0.46672400000000003</v>
      </c>
      <c r="AJ20" s="166">
        <f>('Workings 1'!$F$86/1000000)</f>
        <v>0.46672400000000003</v>
      </c>
      <c r="AK20" s="166">
        <f>('Workings 1'!$F$86/1000000)</f>
        <v>0.46672400000000003</v>
      </c>
      <c r="AL20" s="166">
        <f>('Workings 1'!$F$86/1000000)</f>
        <v>0.46672400000000003</v>
      </c>
      <c r="AM20" s="166">
        <f>('Workings 1'!$F$86/1000000)</f>
        <v>0.46672400000000003</v>
      </c>
      <c r="AN20" s="166">
        <f>('Workings 1'!$F$86/1000000)</f>
        <v>0.46672400000000003</v>
      </c>
      <c r="AO20" s="166">
        <f>('Workings 1'!$F$86/1000000)</f>
        <v>0.46672400000000003</v>
      </c>
      <c r="AP20" s="166">
        <f>('Workings 1'!$F$86/1000000)</f>
        <v>0.46672400000000003</v>
      </c>
      <c r="AQ20" s="166">
        <f>('Workings 1'!$F$86/1000000)</f>
        <v>0.46672400000000003</v>
      </c>
      <c r="AR20" s="166">
        <f>('Workings 1'!$F$86/1000000)</f>
        <v>0.46672400000000003</v>
      </c>
      <c r="AS20" s="166">
        <f>('Workings 1'!$F$86/1000000)</f>
        <v>0.46672400000000003</v>
      </c>
      <c r="AT20" s="166">
        <f>('Workings 1'!$F$86/1000000)</f>
        <v>0.46672400000000003</v>
      </c>
      <c r="AU20" s="166">
        <f>('Workings 1'!$F$86/1000000)</f>
        <v>0.46672400000000003</v>
      </c>
      <c r="AV20" s="166">
        <f>('Workings 1'!$F$86/1000000)</f>
        <v>0.46672400000000003</v>
      </c>
      <c r="AW20" s="166">
        <f>('Workings 1'!$F$86/1000000)</f>
        <v>0.46672400000000003</v>
      </c>
      <c r="AX20" s="33"/>
      <c r="AY20" s="33"/>
      <c r="AZ20" s="33"/>
      <c r="BA20" s="33"/>
      <c r="BB20" s="33"/>
      <c r="BC20" s="33"/>
      <c r="BD20" s="33"/>
    </row>
    <row r="21" spans="1:56" x14ac:dyDescent="0.3">
      <c r="A21" s="244"/>
      <c r="B21" s="61" t="s">
        <v>195</v>
      </c>
      <c r="C21" s="8"/>
      <c r="D21" s="9" t="s">
        <v>40</v>
      </c>
      <c r="E21" s="166"/>
      <c r="F21" s="166"/>
      <c r="G21" s="166"/>
      <c r="H21" s="166"/>
      <c r="I21" s="166"/>
      <c r="J21" s="166"/>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4"/>
      <c r="B22" s="61" t="s">
        <v>195</v>
      </c>
      <c r="C22" s="8"/>
      <c r="D22" s="9" t="s">
        <v>40</v>
      </c>
      <c r="E22" s="166"/>
      <c r="F22" s="166"/>
      <c r="G22" s="166"/>
      <c r="H22" s="166"/>
      <c r="I22" s="166"/>
      <c r="J22" s="166"/>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4"/>
      <c r="B23" s="61" t="s">
        <v>195</v>
      </c>
      <c r="C23" s="8"/>
      <c r="D23" s="9" t="s">
        <v>40</v>
      </c>
      <c r="E23" s="166"/>
      <c r="F23" s="166"/>
      <c r="G23" s="166"/>
      <c r="H23" s="166"/>
      <c r="I23" s="166"/>
      <c r="J23" s="166"/>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4"/>
      <c r="B24" s="61" t="s">
        <v>195</v>
      </c>
      <c r="C24" s="8"/>
      <c r="D24" s="9" t="s">
        <v>40</v>
      </c>
      <c r="E24" s="166"/>
      <c r="F24" s="166"/>
      <c r="G24" s="166"/>
      <c r="H24" s="166"/>
      <c r="I24" s="166"/>
      <c r="J24" s="166"/>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5"/>
      <c r="B25" s="61" t="s">
        <v>317</v>
      </c>
      <c r="C25" s="8"/>
      <c r="D25" s="9" t="s">
        <v>40</v>
      </c>
      <c r="E25" s="67">
        <f>SUM(E19:E24)</f>
        <v>0.65637500000000004</v>
      </c>
      <c r="F25" s="67">
        <f t="shared" ref="F25:BD25" si="1">SUM(F19:F24)</f>
        <v>0.889737</v>
      </c>
      <c r="G25" s="67">
        <f t="shared" si="1"/>
        <v>0.46672400000000003</v>
      </c>
      <c r="H25" s="67">
        <f t="shared" si="1"/>
        <v>0.46672400000000003</v>
      </c>
      <c r="I25" s="67">
        <f t="shared" si="1"/>
        <v>0.46672400000000003</v>
      </c>
      <c r="J25" s="67">
        <f t="shared" si="1"/>
        <v>0.46672400000000003</v>
      </c>
      <c r="K25" s="67">
        <f t="shared" si="1"/>
        <v>0.46672400000000003</v>
      </c>
      <c r="L25" s="67">
        <f t="shared" si="1"/>
        <v>0.46672400000000003</v>
      </c>
      <c r="M25" s="67">
        <f t="shared" si="1"/>
        <v>0.46672400000000003</v>
      </c>
      <c r="N25" s="67">
        <f t="shared" si="1"/>
        <v>0.46672400000000003</v>
      </c>
      <c r="O25" s="67">
        <f t="shared" si="1"/>
        <v>0.46672400000000003</v>
      </c>
      <c r="P25" s="67">
        <f t="shared" si="1"/>
        <v>0.46672400000000003</v>
      </c>
      <c r="Q25" s="67">
        <f t="shared" si="1"/>
        <v>0.46672400000000003</v>
      </c>
      <c r="R25" s="67">
        <f t="shared" si="1"/>
        <v>0.46672400000000003</v>
      </c>
      <c r="S25" s="67">
        <f t="shared" si="1"/>
        <v>0.46672400000000003</v>
      </c>
      <c r="T25" s="67">
        <f t="shared" si="1"/>
        <v>0.46672400000000003</v>
      </c>
      <c r="U25" s="67">
        <f t="shared" si="1"/>
        <v>0.46672400000000003</v>
      </c>
      <c r="V25" s="67">
        <f t="shared" si="1"/>
        <v>0.46672400000000003</v>
      </c>
      <c r="W25" s="67">
        <f t="shared" si="1"/>
        <v>0.46672400000000003</v>
      </c>
      <c r="X25" s="67">
        <f t="shared" si="1"/>
        <v>0.46672400000000003</v>
      </c>
      <c r="Y25" s="67">
        <f t="shared" si="1"/>
        <v>0.46672400000000003</v>
      </c>
      <c r="Z25" s="67">
        <f t="shared" si="1"/>
        <v>0.46672400000000003</v>
      </c>
      <c r="AA25" s="67">
        <f t="shared" si="1"/>
        <v>0.46672400000000003</v>
      </c>
      <c r="AB25" s="67">
        <f t="shared" si="1"/>
        <v>0.46672400000000003</v>
      </c>
      <c r="AC25" s="67">
        <f t="shared" si="1"/>
        <v>0.46672400000000003</v>
      </c>
      <c r="AD25" s="67">
        <f t="shared" si="1"/>
        <v>0.46672400000000003</v>
      </c>
      <c r="AE25" s="67">
        <f t="shared" si="1"/>
        <v>0.46672400000000003</v>
      </c>
      <c r="AF25" s="67">
        <f t="shared" si="1"/>
        <v>0.46672400000000003</v>
      </c>
      <c r="AG25" s="67">
        <f t="shared" si="1"/>
        <v>0.46672400000000003</v>
      </c>
      <c r="AH25" s="67">
        <f t="shared" si="1"/>
        <v>0.46672400000000003</v>
      </c>
      <c r="AI25" s="67">
        <f t="shared" si="1"/>
        <v>0.46672400000000003</v>
      </c>
      <c r="AJ25" s="67">
        <f t="shared" si="1"/>
        <v>0.46672400000000003</v>
      </c>
      <c r="AK25" s="67">
        <f t="shared" si="1"/>
        <v>0.46672400000000003</v>
      </c>
      <c r="AL25" s="67">
        <f t="shared" si="1"/>
        <v>0.46672400000000003</v>
      </c>
      <c r="AM25" s="67">
        <f t="shared" si="1"/>
        <v>0.46672400000000003</v>
      </c>
      <c r="AN25" s="67">
        <f t="shared" si="1"/>
        <v>0.46672400000000003</v>
      </c>
      <c r="AO25" s="67">
        <f t="shared" si="1"/>
        <v>0.46672400000000003</v>
      </c>
      <c r="AP25" s="67">
        <f t="shared" si="1"/>
        <v>0.46672400000000003</v>
      </c>
      <c r="AQ25" s="67">
        <f t="shared" si="1"/>
        <v>0.46672400000000003</v>
      </c>
      <c r="AR25" s="67">
        <f t="shared" si="1"/>
        <v>0.46672400000000003</v>
      </c>
      <c r="AS25" s="67">
        <f t="shared" si="1"/>
        <v>0.46672400000000003</v>
      </c>
      <c r="AT25" s="67">
        <f t="shared" si="1"/>
        <v>0.46672400000000003</v>
      </c>
      <c r="AU25" s="67">
        <f t="shared" si="1"/>
        <v>0.46672400000000003</v>
      </c>
      <c r="AV25" s="67">
        <f t="shared" si="1"/>
        <v>0.46672400000000003</v>
      </c>
      <c r="AW25" s="67">
        <f t="shared" si="1"/>
        <v>0.46672400000000003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-2.1416024802884817</v>
      </c>
      <c r="F26" s="59">
        <f t="shared" ref="F26:BD26" si="2">F18+F25</f>
        <v>-1.9082404802884818</v>
      </c>
      <c r="G26" s="59">
        <f t="shared" si="2"/>
        <v>0.46672400000000003</v>
      </c>
      <c r="H26" s="59">
        <f t="shared" si="2"/>
        <v>0.46672400000000003</v>
      </c>
      <c r="I26" s="59">
        <f t="shared" si="2"/>
        <v>0.46672400000000003</v>
      </c>
      <c r="J26" s="59">
        <f t="shared" si="2"/>
        <v>0.46672400000000003</v>
      </c>
      <c r="K26" s="59">
        <f t="shared" si="2"/>
        <v>0.46672400000000003</v>
      </c>
      <c r="L26" s="59">
        <f t="shared" si="2"/>
        <v>0.46672400000000003</v>
      </c>
      <c r="M26" s="59">
        <f t="shared" si="2"/>
        <v>0.46672400000000003</v>
      </c>
      <c r="N26" s="59">
        <f t="shared" si="2"/>
        <v>0.46672400000000003</v>
      </c>
      <c r="O26" s="59">
        <f t="shared" si="2"/>
        <v>0.46672400000000003</v>
      </c>
      <c r="P26" s="59">
        <f t="shared" si="2"/>
        <v>0.46672400000000003</v>
      </c>
      <c r="Q26" s="59">
        <f t="shared" si="2"/>
        <v>0.46672400000000003</v>
      </c>
      <c r="R26" s="59">
        <f t="shared" si="2"/>
        <v>0.46672400000000003</v>
      </c>
      <c r="S26" s="59">
        <f t="shared" si="2"/>
        <v>0.46672400000000003</v>
      </c>
      <c r="T26" s="59">
        <f t="shared" si="2"/>
        <v>0.46672400000000003</v>
      </c>
      <c r="U26" s="59">
        <f t="shared" si="2"/>
        <v>0.46672400000000003</v>
      </c>
      <c r="V26" s="59">
        <f t="shared" si="2"/>
        <v>0.46672400000000003</v>
      </c>
      <c r="W26" s="59">
        <f t="shared" si="2"/>
        <v>0.46672400000000003</v>
      </c>
      <c r="X26" s="59">
        <f t="shared" si="2"/>
        <v>0.46672400000000003</v>
      </c>
      <c r="Y26" s="59">
        <f t="shared" si="2"/>
        <v>0.46672400000000003</v>
      </c>
      <c r="Z26" s="59">
        <f t="shared" si="2"/>
        <v>0.46672400000000003</v>
      </c>
      <c r="AA26" s="59">
        <f t="shared" si="2"/>
        <v>0.46672400000000003</v>
      </c>
      <c r="AB26" s="59">
        <f t="shared" si="2"/>
        <v>0.46672400000000003</v>
      </c>
      <c r="AC26" s="59">
        <f t="shared" si="2"/>
        <v>0.46672400000000003</v>
      </c>
      <c r="AD26" s="59">
        <f t="shared" si="2"/>
        <v>0.46672400000000003</v>
      </c>
      <c r="AE26" s="59">
        <f t="shared" si="2"/>
        <v>0.46672400000000003</v>
      </c>
      <c r="AF26" s="59">
        <f t="shared" si="2"/>
        <v>0.46672400000000003</v>
      </c>
      <c r="AG26" s="59">
        <f t="shared" si="2"/>
        <v>0.46672400000000003</v>
      </c>
      <c r="AH26" s="59">
        <f t="shared" si="2"/>
        <v>0.46672400000000003</v>
      </c>
      <c r="AI26" s="59">
        <f t="shared" si="2"/>
        <v>0.46672400000000003</v>
      </c>
      <c r="AJ26" s="59">
        <f t="shared" si="2"/>
        <v>0.46672400000000003</v>
      </c>
      <c r="AK26" s="59">
        <f t="shared" si="2"/>
        <v>0.46672400000000003</v>
      </c>
      <c r="AL26" s="59">
        <f t="shared" si="2"/>
        <v>0.46672400000000003</v>
      </c>
      <c r="AM26" s="59">
        <f t="shared" si="2"/>
        <v>0.46672400000000003</v>
      </c>
      <c r="AN26" s="59">
        <f t="shared" si="2"/>
        <v>0.46672400000000003</v>
      </c>
      <c r="AO26" s="59">
        <f t="shared" si="2"/>
        <v>0.46672400000000003</v>
      </c>
      <c r="AP26" s="59">
        <f t="shared" si="2"/>
        <v>0.46672400000000003</v>
      </c>
      <c r="AQ26" s="59">
        <f t="shared" si="2"/>
        <v>0.46672400000000003</v>
      </c>
      <c r="AR26" s="59">
        <f t="shared" si="2"/>
        <v>0.46672400000000003</v>
      </c>
      <c r="AS26" s="59">
        <f t="shared" si="2"/>
        <v>0.46672400000000003</v>
      </c>
      <c r="AT26" s="59">
        <f t="shared" si="2"/>
        <v>0.46672400000000003</v>
      </c>
      <c r="AU26" s="59">
        <f t="shared" si="2"/>
        <v>0.46672400000000003</v>
      </c>
      <c r="AV26" s="59">
        <f t="shared" si="2"/>
        <v>0.46672400000000003</v>
      </c>
      <c r="AW26" s="59">
        <f t="shared" si="2"/>
        <v>0.46672400000000003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-1.7132819842307854</v>
      </c>
      <c r="F28" s="34">
        <f t="shared" ref="F28:AW28" si="4">F26*F27</f>
        <v>-1.5265923842307856</v>
      </c>
      <c r="G28" s="34">
        <f t="shared" si="4"/>
        <v>0.37337920000000002</v>
      </c>
      <c r="H28" s="34">
        <f t="shared" si="4"/>
        <v>0.37337920000000002</v>
      </c>
      <c r="I28" s="34">
        <f t="shared" si="4"/>
        <v>0.37337920000000002</v>
      </c>
      <c r="J28" s="34">
        <f t="shared" si="4"/>
        <v>0.37337920000000002</v>
      </c>
      <c r="K28" s="34">
        <f t="shared" si="4"/>
        <v>0.37337920000000002</v>
      </c>
      <c r="L28" s="34">
        <f t="shared" si="4"/>
        <v>0.37337920000000002</v>
      </c>
      <c r="M28" s="34">
        <f t="shared" si="4"/>
        <v>0.37337920000000002</v>
      </c>
      <c r="N28" s="34">
        <f t="shared" si="4"/>
        <v>0.37337920000000002</v>
      </c>
      <c r="O28" s="34">
        <f t="shared" si="4"/>
        <v>0.37337920000000002</v>
      </c>
      <c r="P28" s="34">
        <f t="shared" si="4"/>
        <v>0.37337920000000002</v>
      </c>
      <c r="Q28" s="34">
        <f t="shared" si="4"/>
        <v>0.37337920000000002</v>
      </c>
      <c r="R28" s="34">
        <f t="shared" si="4"/>
        <v>0.37337920000000002</v>
      </c>
      <c r="S28" s="34">
        <f t="shared" si="4"/>
        <v>0.37337920000000002</v>
      </c>
      <c r="T28" s="34">
        <f t="shared" si="4"/>
        <v>0.37337920000000002</v>
      </c>
      <c r="U28" s="34">
        <f t="shared" si="4"/>
        <v>0.37337920000000002</v>
      </c>
      <c r="V28" s="34">
        <f t="shared" si="4"/>
        <v>0.37337920000000002</v>
      </c>
      <c r="W28" s="34">
        <f t="shared" si="4"/>
        <v>0.37337920000000002</v>
      </c>
      <c r="X28" s="34">
        <f t="shared" si="4"/>
        <v>0.37337920000000002</v>
      </c>
      <c r="Y28" s="34">
        <f t="shared" si="4"/>
        <v>0.37337920000000002</v>
      </c>
      <c r="Z28" s="34">
        <f t="shared" si="4"/>
        <v>0.37337920000000002</v>
      </c>
      <c r="AA28" s="34">
        <f t="shared" si="4"/>
        <v>0.37337920000000002</v>
      </c>
      <c r="AB28" s="34">
        <f t="shared" si="4"/>
        <v>0.37337920000000002</v>
      </c>
      <c r="AC28" s="34">
        <f t="shared" si="4"/>
        <v>0.37337920000000002</v>
      </c>
      <c r="AD28" s="34">
        <f t="shared" si="4"/>
        <v>0.37337920000000002</v>
      </c>
      <c r="AE28" s="34">
        <f t="shared" si="4"/>
        <v>0.37337920000000002</v>
      </c>
      <c r="AF28" s="34">
        <f t="shared" si="4"/>
        <v>0.37337920000000002</v>
      </c>
      <c r="AG28" s="34">
        <f t="shared" si="4"/>
        <v>0.37337920000000002</v>
      </c>
      <c r="AH28" s="34">
        <f t="shared" si="4"/>
        <v>0.37337920000000002</v>
      </c>
      <c r="AI28" s="34">
        <f t="shared" si="4"/>
        <v>0.37337920000000002</v>
      </c>
      <c r="AJ28" s="34">
        <f t="shared" si="4"/>
        <v>0.37337920000000002</v>
      </c>
      <c r="AK28" s="34">
        <f t="shared" si="4"/>
        <v>0.37337920000000002</v>
      </c>
      <c r="AL28" s="34">
        <f t="shared" si="4"/>
        <v>0.37337920000000002</v>
      </c>
      <c r="AM28" s="34">
        <f t="shared" si="4"/>
        <v>0.37337920000000002</v>
      </c>
      <c r="AN28" s="34">
        <f t="shared" si="4"/>
        <v>0.37337920000000002</v>
      </c>
      <c r="AO28" s="34">
        <f t="shared" si="4"/>
        <v>0.37337920000000002</v>
      </c>
      <c r="AP28" s="34">
        <f t="shared" si="4"/>
        <v>0.37337920000000002</v>
      </c>
      <c r="AQ28" s="34">
        <f t="shared" si="4"/>
        <v>0.37337920000000002</v>
      </c>
      <c r="AR28" s="34">
        <f t="shared" si="4"/>
        <v>0.37337920000000002</v>
      </c>
      <c r="AS28" s="34">
        <f t="shared" si="4"/>
        <v>0.37337920000000002</v>
      </c>
      <c r="AT28" s="34">
        <f t="shared" si="4"/>
        <v>0.37337920000000002</v>
      </c>
      <c r="AU28" s="34">
        <f t="shared" si="4"/>
        <v>0.37337920000000002</v>
      </c>
      <c r="AV28" s="34">
        <f t="shared" si="4"/>
        <v>0.37337920000000002</v>
      </c>
      <c r="AW28" s="34">
        <f t="shared" si="4"/>
        <v>0.37337920000000002</v>
      </c>
      <c r="AX28" s="34"/>
      <c r="AY28" s="34"/>
      <c r="AZ28" s="34"/>
      <c r="BA28" s="34"/>
      <c r="BB28" s="34"/>
      <c r="BC28" s="34"/>
      <c r="BD28" s="34"/>
    </row>
    <row r="29" spans="1:56" x14ac:dyDescent="0.3">
      <c r="A29" s="115"/>
      <c r="B29" s="9" t="s">
        <v>91</v>
      </c>
      <c r="C29" s="11" t="s">
        <v>44</v>
      </c>
      <c r="D29" s="9" t="s">
        <v>40</v>
      </c>
      <c r="E29" s="34">
        <f>E26-E28</f>
        <v>-0.42832049605769629</v>
      </c>
      <c r="F29" s="34">
        <f t="shared" ref="F29:AW29" si="5">F26-F28</f>
        <v>-0.38164809605769623</v>
      </c>
      <c r="G29" s="34">
        <f t="shared" si="5"/>
        <v>9.3344800000000006E-2</v>
      </c>
      <c r="H29" s="34">
        <f t="shared" si="5"/>
        <v>9.3344800000000006E-2</v>
      </c>
      <c r="I29" s="34">
        <f t="shared" si="5"/>
        <v>9.3344800000000006E-2</v>
      </c>
      <c r="J29" s="34">
        <f t="shared" si="5"/>
        <v>9.3344800000000006E-2</v>
      </c>
      <c r="K29" s="34">
        <f t="shared" si="5"/>
        <v>9.3344800000000006E-2</v>
      </c>
      <c r="L29" s="34">
        <f t="shared" si="5"/>
        <v>9.3344800000000006E-2</v>
      </c>
      <c r="M29" s="34">
        <f t="shared" si="5"/>
        <v>9.3344800000000006E-2</v>
      </c>
      <c r="N29" s="34">
        <f t="shared" si="5"/>
        <v>9.3344800000000006E-2</v>
      </c>
      <c r="O29" s="34">
        <f t="shared" si="5"/>
        <v>9.3344800000000006E-2</v>
      </c>
      <c r="P29" s="34">
        <f t="shared" si="5"/>
        <v>9.3344800000000006E-2</v>
      </c>
      <c r="Q29" s="34">
        <f t="shared" si="5"/>
        <v>9.3344800000000006E-2</v>
      </c>
      <c r="R29" s="34">
        <f t="shared" si="5"/>
        <v>9.3344800000000006E-2</v>
      </c>
      <c r="S29" s="34">
        <f t="shared" si="5"/>
        <v>9.3344800000000006E-2</v>
      </c>
      <c r="T29" s="34">
        <f t="shared" si="5"/>
        <v>9.3344800000000006E-2</v>
      </c>
      <c r="U29" s="34">
        <f t="shared" si="5"/>
        <v>9.3344800000000006E-2</v>
      </c>
      <c r="V29" s="34">
        <f t="shared" si="5"/>
        <v>9.3344800000000006E-2</v>
      </c>
      <c r="W29" s="34">
        <f t="shared" si="5"/>
        <v>9.3344800000000006E-2</v>
      </c>
      <c r="X29" s="34">
        <f t="shared" si="5"/>
        <v>9.3344800000000006E-2</v>
      </c>
      <c r="Y29" s="34">
        <f t="shared" si="5"/>
        <v>9.3344800000000006E-2</v>
      </c>
      <c r="Z29" s="34">
        <f t="shared" si="5"/>
        <v>9.3344800000000006E-2</v>
      </c>
      <c r="AA29" s="34">
        <f t="shared" si="5"/>
        <v>9.3344800000000006E-2</v>
      </c>
      <c r="AB29" s="34">
        <f t="shared" si="5"/>
        <v>9.3344800000000006E-2</v>
      </c>
      <c r="AC29" s="34">
        <f t="shared" si="5"/>
        <v>9.3344800000000006E-2</v>
      </c>
      <c r="AD29" s="34">
        <f t="shared" si="5"/>
        <v>9.3344800000000006E-2</v>
      </c>
      <c r="AE29" s="34">
        <f t="shared" si="5"/>
        <v>9.3344800000000006E-2</v>
      </c>
      <c r="AF29" s="34">
        <f t="shared" si="5"/>
        <v>9.3344800000000006E-2</v>
      </c>
      <c r="AG29" s="34">
        <f t="shared" si="5"/>
        <v>9.3344800000000006E-2</v>
      </c>
      <c r="AH29" s="34">
        <f t="shared" si="5"/>
        <v>9.3344800000000006E-2</v>
      </c>
      <c r="AI29" s="34">
        <f t="shared" si="5"/>
        <v>9.3344800000000006E-2</v>
      </c>
      <c r="AJ29" s="34">
        <f t="shared" si="5"/>
        <v>9.3344800000000006E-2</v>
      </c>
      <c r="AK29" s="34">
        <f t="shared" si="5"/>
        <v>9.3344800000000006E-2</v>
      </c>
      <c r="AL29" s="34">
        <f t="shared" si="5"/>
        <v>9.3344800000000006E-2</v>
      </c>
      <c r="AM29" s="34">
        <f t="shared" si="5"/>
        <v>9.3344800000000006E-2</v>
      </c>
      <c r="AN29" s="34">
        <f t="shared" si="5"/>
        <v>9.3344800000000006E-2</v>
      </c>
      <c r="AO29" s="34">
        <f t="shared" si="5"/>
        <v>9.3344800000000006E-2</v>
      </c>
      <c r="AP29" s="34">
        <f t="shared" si="5"/>
        <v>9.3344800000000006E-2</v>
      </c>
      <c r="AQ29" s="34">
        <f t="shared" si="5"/>
        <v>9.3344800000000006E-2</v>
      </c>
      <c r="AR29" s="34">
        <f t="shared" si="5"/>
        <v>9.3344800000000006E-2</v>
      </c>
      <c r="AS29" s="34">
        <f t="shared" si="5"/>
        <v>9.3344800000000006E-2</v>
      </c>
      <c r="AT29" s="34">
        <f t="shared" si="5"/>
        <v>9.3344800000000006E-2</v>
      </c>
      <c r="AU29" s="34">
        <f t="shared" si="5"/>
        <v>9.3344800000000006E-2</v>
      </c>
      <c r="AV29" s="34">
        <f t="shared" si="5"/>
        <v>9.3344800000000006E-2</v>
      </c>
      <c r="AW29" s="34">
        <f t="shared" si="5"/>
        <v>9.3344800000000006E-2</v>
      </c>
      <c r="AX29" s="34"/>
      <c r="AY29" s="34"/>
      <c r="AZ29" s="34"/>
      <c r="BA29" s="34"/>
      <c r="BB29" s="34"/>
      <c r="BC29" s="34"/>
      <c r="BD29" s="34"/>
    </row>
    <row r="30" spans="1:56" ht="16.5" hidden="1" customHeight="1" outlineLevel="1" x14ac:dyDescent="0.35">
      <c r="A30" s="115"/>
      <c r="B30" s="9" t="s">
        <v>1</v>
      </c>
      <c r="C30" s="11" t="s">
        <v>53</v>
      </c>
      <c r="D30" s="9" t="s">
        <v>40</v>
      </c>
      <c r="F30" s="34">
        <f>$E$28/'Fixed data'!$C$7</f>
        <v>-3.8072932982906343E-2</v>
      </c>
      <c r="G30" s="34">
        <f>$E$28/'Fixed data'!$C$7</f>
        <v>-3.8072932982906343E-2</v>
      </c>
      <c r="H30" s="34">
        <f>$E$28/'Fixed data'!$C$7</f>
        <v>-3.8072932982906343E-2</v>
      </c>
      <c r="I30" s="34">
        <f>$E$28/'Fixed data'!$C$7</f>
        <v>-3.8072932982906343E-2</v>
      </c>
      <c r="J30" s="34">
        <f>$E$28/'Fixed data'!$C$7</f>
        <v>-3.8072932982906343E-2</v>
      </c>
      <c r="K30" s="34">
        <f>$E$28/'Fixed data'!$C$7</f>
        <v>-3.8072932982906343E-2</v>
      </c>
      <c r="L30" s="34">
        <f>$E$28/'Fixed data'!$C$7</f>
        <v>-3.8072932982906343E-2</v>
      </c>
      <c r="M30" s="34">
        <f>$E$28/'Fixed data'!$C$7</f>
        <v>-3.8072932982906343E-2</v>
      </c>
      <c r="N30" s="34">
        <f>$E$28/'Fixed data'!$C$7</f>
        <v>-3.8072932982906343E-2</v>
      </c>
      <c r="O30" s="34">
        <f>$E$28/'Fixed data'!$C$7</f>
        <v>-3.8072932982906343E-2</v>
      </c>
      <c r="P30" s="34">
        <f>$E$28/'Fixed data'!$C$7</f>
        <v>-3.8072932982906343E-2</v>
      </c>
      <c r="Q30" s="34">
        <f>$E$28/'Fixed data'!$C$7</f>
        <v>-3.8072932982906343E-2</v>
      </c>
      <c r="R30" s="34">
        <f>$E$28/'Fixed data'!$C$7</f>
        <v>-3.8072932982906343E-2</v>
      </c>
      <c r="S30" s="34">
        <f>$E$28/'Fixed data'!$C$7</f>
        <v>-3.8072932982906343E-2</v>
      </c>
      <c r="T30" s="34">
        <f>$E$28/'Fixed data'!$C$7</f>
        <v>-3.8072932982906343E-2</v>
      </c>
      <c r="U30" s="34">
        <f>$E$28/'Fixed data'!$C$7</f>
        <v>-3.8072932982906343E-2</v>
      </c>
      <c r="V30" s="34">
        <f>$E$28/'Fixed data'!$C$7</f>
        <v>-3.8072932982906343E-2</v>
      </c>
      <c r="W30" s="34">
        <f>$E$28/'Fixed data'!$C$7</f>
        <v>-3.8072932982906343E-2</v>
      </c>
      <c r="X30" s="34">
        <f>$E$28/'Fixed data'!$C$7</f>
        <v>-3.8072932982906343E-2</v>
      </c>
      <c r="Y30" s="34">
        <f>$E$28/'Fixed data'!$C$7</f>
        <v>-3.8072932982906343E-2</v>
      </c>
      <c r="Z30" s="34">
        <f>$E$28/'Fixed data'!$C$7</f>
        <v>-3.8072932982906343E-2</v>
      </c>
      <c r="AA30" s="34">
        <f>$E$28/'Fixed data'!$C$7</f>
        <v>-3.8072932982906343E-2</v>
      </c>
      <c r="AB30" s="34">
        <f>$E$28/'Fixed data'!$C$7</f>
        <v>-3.8072932982906343E-2</v>
      </c>
      <c r="AC30" s="34">
        <f>$E$28/'Fixed data'!$C$7</f>
        <v>-3.8072932982906343E-2</v>
      </c>
      <c r="AD30" s="34">
        <f>$E$28/'Fixed data'!$C$7</f>
        <v>-3.8072932982906343E-2</v>
      </c>
      <c r="AE30" s="34">
        <f>$E$28/'Fixed data'!$C$7</f>
        <v>-3.8072932982906343E-2</v>
      </c>
      <c r="AF30" s="34">
        <f>$E$28/'Fixed data'!$C$7</f>
        <v>-3.8072932982906343E-2</v>
      </c>
      <c r="AG30" s="34">
        <f>$E$28/'Fixed data'!$C$7</f>
        <v>-3.8072932982906343E-2</v>
      </c>
      <c r="AH30" s="34">
        <f>$E$28/'Fixed data'!$C$7</f>
        <v>-3.8072932982906343E-2</v>
      </c>
      <c r="AI30" s="34">
        <f>$E$28/'Fixed data'!$C$7</f>
        <v>-3.8072932982906343E-2</v>
      </c>
      <c r="AJ30" s="34">
        <f>$E$28/'Fixed data'!$C$7</f>
        <v>-3.8072932982906343E-2</v>
      </c>
      <c r="AK30" s="34">
        <f>$E$28/'Fixed data'!$C$7</f>
        <v>-3.8072932982906343E-2</v>
      </c>
      <c r="AL30" s="34">
        <f>$E$28/'Fixed data'!$C$7</f>
        <v>-3.8072932982906343E-2</v>
      </c>
      <c r="AM30" s="34">
        <f>$E$28/'Fixed data'!$C$7</f>
        <v>-3.8072932982906343E-2</v>
      </c>
      <c r="AN30" s="34">
        <f>$E$28/'Fixed data'!$C$7</f>
        <v>-3.8072932982906343E-2</v>
      </c>
      <c r="AO30" s="34">
        <f>$E$28/'Fixed data'!$C$7</f>
        <v>-3.8072932982906343E-2</v>
      </c>
      <c r="AP30" s="34">
        <f>$E$28/'Fixed data'!$C$7</f>
        <v>-3.8072932982906343E-2</v>
      </c>
      <c r="AQ30" s="34">
        <f>$E$28/'Fixed data'!$C$7</f>
        <v>-3.8072932982906343E-2</v>
      </c>
      <c r="AR30" s="34">
        <f>$E$28/'Fixed data'!$C$7</f>
        <v>-3.8072932982906343E-2</v>
      </c>
      <c r="AS30" s="34">
        <f>$E$28/'Fixed data'!$C$7</f>
        <v>-3.8072932982906343E-2</v>
      </c>
      <c r="AT30" s="34">
        <f>$E$28/'Fixed data'!$C$7</f>
        <v>-3.8072932982906343E-2</v>
      </c>
      <c r="AU30" s="34">
        <f>$E$28/'Fixed data'!$C$7</f>
        <v>-3.8072932982906343E-2</v>
      </c>
      <c r="AV30" s="34">
        <f>$E$28/'Fixed data'!$C$7</f>
        <v>-3.8072932982906343E-2</v>
      </c>
      <c r="AW30" s="34">
        <f>$E$28/'Fixed data'!$C$7</f>
        <v>-3.8072932982906343E-2</v>
      </c>
      <c r="AX30" s="34">
        <f>$E$28/'Fixed data'!$C$7</f>
        <v>-3.8072932982906343E-2</v>
      </c>
      <c r="AY30" s="34"/>
      <c r="AZ30" s="34"/>
      <c r="BA30" s="34"/>
      <c r="BB30" s="34"/>
      <c r="BC30" s="34"/>
      <c r="BD30" s="34"/>
    </row>
    <row r="31" spans="1:56" ht="16.5" hidden="1" customHeight="1" outlineLevel="1" x14ac:dyDescent="0.35">
      <c r="A31" s="115"/>
      <c r="B31" s="9" t="s">
        <v>2</v>
      </c>
      <c r="C31" s="11" t="s">
        <v>54</v>
      </c>
      <c r="D31" s="9" t="s">
        <v>40</v>
      </c>
      <c r="F31" s="34"/>
      <c r="G31" s="34">
        <f>$F$28/'Fixed data'!$C$7</f>
        <v>-3.3924275205128571E-2</v>
      </c>
      <c r="H31" s="34">
        <f>$F$28/'Fixed data'!$C$7</f>
        <v>-3.3924275205128571E-2</v>
      </c>
      <c r="I31" s="34">
        <f>$F$28/'Fixed data'!$C$7</f>
        <v>-3.3924275205128571E-2</v>
      </c>
      <c r="J31" s="34">
        <f>$F$28/'Fixed data'!$C$7</f>
        <v>-3.3924275205128571E-2</v>
      </c>
      <c r="K31" s="34">
        <f>$F$28/'Fixed data'!$C$7</f>
        <v>-3.3924275205128571E-2</v>
      </c>
      <c r="L31" s="34">
        <f>$F$28/'Fixed data'!$C$7</f>
        <v>-3.3924275205128571E-2</v>
      </c>
      <c r="M31" s="34">
        <f>$F$28/'Fixed data'!$C$7</f>
        <v>-3.3924275205128571E-2</v>
      </c>
      <c r="N31" s="34">
        <f>$F$28/'Fixed data'!$C$7</f>
        <v>-3.3924275205128571E-2</v>
      </c>
      <c r="O31" s="34">
        <f>$F$28/'Fixed data'!$C$7</f>
        <v>-3.3924275205128571E-2</v>
      </c>
      <c r="P31" s="34">
        <f>$F$28/'Fixed data'!$C$7</f>
        <v>-3.3924275205128571E-2</v>
      </c>
      <c r="Q31" s="34">
        <f>$F$28/'Fixed data'!$C$7</f>
        <v>-3.3924275205128571E-2</v>
      </c>
      <c r="R31" s="34">
        <f>$F$28/'Fixed data'!$C$7</f>
        <v>-3.3924275205128571E-2</v>
      </c>
      <c r="S31" s="34">
        <f>$F$28/'Fixed data'!$C$7</f>
        <v>-3.3924275205128571E-2</v>
      </c>
      <c r="T31" s="34">
        <f>$F$28/'Fixed data'!$C$7</f>
        <v>-3.3924275205128571E-2</v>
      </c>
      <c r="U31" s="34">
        <f>$F$28/'Fixed data'!$C$7</f>
        <v>-3.3924275205128571E-2</v>
      </c>
      <c r="V31" s="34">
        <f>$F$28/'Fixed data'!$C$7</f>
        <v>-3.3924275205128571E-2</v>
      </c>
      <c r="W31" s="34">
        <f>$F$28/'Fixed data'!$C$7</f>
        <v>-3.3924275205128571E-2</v>
      </c>
      <c r="X31" s="34">
        <f>$F$28/'Fixed data'!$C$7</f>
        <v>-3.3924275205128571E-2</v>
      </c>
      <c r="Y31" s="34">
        <f>$F$28/'Fixed data'!$C$7</f>
        <v>-3.3924275205128571E-2</v>
      </c>
      <c r="Z31" s="34">
        <f>$F$28/'Fixed data'!$C$7</f>
        <v>-3.3924275205128571E-2</v>
      </c>
      <c r="AA31" s="34">
        <f>$F$28/'Fixed data'!$C$7</f>
        <v>-3.3924275205128571E-2</v>
      </c>
      <c r="AB31" s="34">
        <f>$F$28/'Fixed data'!$C$7</f>
        <v>-3.3924275205128571E-2</v>
      </c>
      <c r="AC31" s="34">
        <f>$F$28/'Fixed data'!$C$7</f>
        <v>-3.3924275205128571E-2</v>
      </c>
      <c r="AD31" s="34">
        <f>$F$28/'Fixed data'!$C$7</f>
        <v>-3.3924275205128571E-2</v>
      </c>
      <c r="AE31" s="34">
        <f>$F$28/'Fixed data'!$C$7</f>
        <v>-3.3924275205128571E-2</v>
      </c>
      <c r="AF31" s="34">
        <f>$F$28/'Fixed data'!$C$7</f>
        <v>-3.3924275205128571E-2</v>
      </c>
      <c r="AG31" s="34">
        <f>$F$28/'Fixed data'!$C$7</f>
        <v>-3.3924275205128571E-2</v>
      </c>
      <c r="AH31" s="34">
        <f>$F$28/'Fixed data'!$C$7</f>
        <v>-3.3924275205128571E-2</v>
      </c>
      <c r="AI31" s="34">
        <f>$F$28/'Fixed data'!$C$7</f>
        <v>-3.3924275205128571E-2</v>
      </c>
      <c r="AJ31" s="34">
        <f>$F$28/'Fixed data'!$C$7</f>
        <v>-3.3924275205128571E-2</v>
      </c>
      <c r="AK31" s="34">
        <f>$F$28/'Fixed data'!$C$7</f>
        <v>-3.3924275205128571E-2</v>
      </c>
      <c r="AL31" s="34">
        <f>$F$28/'Fixed data'!$C$7</f>
        <v>-3.3924275205128571E-2</v>
      </c>
      <c r="AM31" s="34">
        <f>$F$28/'Fixed data'!$C$7</f>
        <v>-3.3924275205128571E-2</v>
      </c>
      <c r="AN31" s="34">
        <f>$F$28/'Fixed data'!$C$7</f>
        <v>-3.3924275205128571E-2</v>
      </c>
      <c r="AO31" s="34">
        <f>$F$28/'Fixed data'!$C$7</f>
        <v>-3.3924275205128571E-2</v>
      </c>
      <c r="AP31" s="34">
        <f>$F$28/'Fixed data'!$C$7</f>
        <v>-3.3924275205128571E-2</v>
      </c>
      <c r="AQ31" s="34">
        <f>$F$28/'Fixed data'!$C$7</f>
        <v>-3.3924275205128571E-2</v>
      </c>
      <c r="AR31" s="34">
        <f>$F$28/'Fixed data'!$C$7</f>
        <v>-3.3924275205128571E-2</v>
      </c>
      <c r="AS31" s="34">
        <f>$F$28/'Fixed data'!$C$7</f>
        <v>-3.3924275205128571E-2</v>
      </c>
      <c r="AT31" s="34">
        <f>$F$28/'Fixed data'!$C$7</f>
        <v>-3.3924275205128571E-2</v>
      </c>
      <c r="AU31" s="34">
        <f>$F$28/'Fixed data'!$C$7</f>
        <v>-3.3924275205128571E-2</v>
      </c>
      <c r="AV31" s="34">
        <f>$F$28/'Fixed data'!$C$7</f>
        <v>-3.3924275205128571E-2</v>
      </c>
      <c r="AW31" s="34">
        <f>$F$28/'Fixed data'!$C$7</f>
        <v>-3.3924275205128571E-2</v>
      </c>
      <c r="AX31" s="34">
        <f>$F$28/'Fixed data'!$C$7</f>
        <v>-3.3924275205128571E-2</v>
      </c>
      <c r="AY31" s="34">
        <f>$F$28/'Fixed data'!$C$7</f>
        <v>-3.3924275205128571E-2</v>
      </c>
      <c r="AZ31" s="34"/>
      <c r="BA31" s="34"/>
      <c r="BB31" s="34"/>
      <c r="BC31" s="34"/>
      <c r="BD31" s="34"/>
    </row>
    <row r="32" spans="1:56" ht="16.5" hidden="1" customHeight="1" outlineLevel="1" x14ac:dyDescent="0.35">
      <c r="A32" s="115"/>
      <c r="B32" s="9" t="s">
        <v>3</v>
      </c>
      <c r="C32" s="11" t="s">
        <v>55</v>
      </c>
      <c r="D32" s="9" t="s">
        <v>40</v>
      </c>
      <c r="F32" s="34"/>
      <c r="G32" s="34"/>
      <c r="H32" s="34">
        <f>$G$28/'Fixed data'!$C$7</f>
        <v>8.297315555555556E-3</v>
      </c>
      <c r="I32" s="34">
        <f>$G$28/'Fixed data'!$C$7</f>
        <v>8.297315555555556E-3</v>
      </c>
      <c r="J32" s="34">
        <f>$G$28/'Fixed data'!$C$7</f>
        <v>8.297315555555556E-3</v>
      </c>
      <c r="K32" s="34">
        <f>$G$28/'Fixed data'!$C$7</f>
        <v>8.297315555555556E-3</v>
      </c>
      <c r="L32" s="34">
        <f>$G$28/'Fixed data'!$C$7</f>
        <v>8.297315555555556E-3</v>
      </c>
      <c r="M32" s="34">
        <f>$G$28/'Fixed data'!$C$7</f>
        <v>8.297315555555556E-3</v>
      </c>
      <c r="N32" s="34">
        <f>$G$28/'Fixed data'!$C$7</f>
        <v>8.297315555555556E-3</v>
      </c>
      <c r="O32" s="34">
        <f>$G$28/'Fixed data'!$C$7</f>
        <v>8.297315555555556E-3</v>
      </c>
      <c r="P32" s="34">
        <f>$G$28/'Fixed data'!$C$7</f>
        <v>8.297315555555556E-3</v>
      </c>
      <c r="Q32" s="34">
        <f>$G$28/'Fixed data'!$C$7</f>
        <v>8.297315555555556E-3</v>
      </c>
      <c r="R32" s="34">
        <f>$G$28/'Fixed data'!$C$7</f>
        <v>8.297315555555556E-3</v>
      </c>
      <c r="S32" s="34">
        <f>$G$28/'Fixed data'!$C$7</f>
        <v>8.297315555555556E-3</v>
      </c>
      <c r="T32" s="34">
        <f>$G$28/'Fixed data'!$C$7</f>
        <v>8.297315555555556E-3</v>
      </c>
      <c r="U32" s="34">
        <f>$G$28/'Fixed data'!$C$7</f>
        <v>8.297315555555556E-3</v>
      </c>
      <c r="V32" s="34">
        <f>$G$28/'Fixed data'!$C$7</f>
        <v>8.297315555555556E-3</v>
      </c>
      <c r="W32" s="34">
        <f>$G$28/'Fixed data'!$C$7</f>
        <v>8.297315555555556E-3</v>
      </c>
      <c r="X32" s="34">
        <f>$G$28/'Fixed data'!$C$7</f>
        <v>8.297315555555556E-3</v>
      </c>
      <c r="Y32" s="34">
        <f>$G$28/'Fixed data'!$C$7</f>
        <v>8.297315555555556E-3</v>
      </c>
      <c r="Z32" s="34">
        <f>$G$28/'Fixed data'!$C$7</f>
        <v>8.297315555555556E-3</v>
      </c>
      <c r="AA32" s="34">
        <f>$G$28/'Fixed data'!$C$7</f>
        <v>8.297315555555556E-3</v>
      </c>
      <c r="AB32" s="34">
        <f>$G$28/'Fixed data'!$C$7</f>
        <v>8.297315555555556E-3</v>
      </c>
      <c r="AC32" s="34">
        <f>$G$28/'Fixed data'!$C$7</f>
        <v>8.297315555555556E-3</v>
      </c>
      <c r="AD32" s="34">
        <f>$G$28/'Fixed data'!$C$7</f>
        <v>8.297315555555556E-3</v>
      </c>
      <c r="AE32" s="34">
        <f>$G$28/'Fixed data'!$C$7</f>
        <v>8.297315555555556E-3</v>
      </c>
      <c r="AF32" s="34">
        <f>$G$28/'Fixed data'!$C$7</f>
        <v>8.297315555555556E-3</v>
      </c>
      <c r="AG32" s="34">
        <f>$G$28/'Fixed data'!$C$7</f>
        <v>8.297315555555556E-3</v>
      </c>
      <c r="AH32" s="34">
        <f>$G$28/'Fixed data'!$C$7</f>
        <v>8.297315555555556E-3</v>
      </c>
      <c r="AI32" s="34">
        <f>$G$28/'Fixed data'!$C$7</f>
        <v>8.297315555555556E-3</v>
      </c>
      <c r="AJ32" s="34">
        <f>$G$28/'Fixed data'!$C$7</f>
        <v>8.297315555555556E-3</v>
      </c>
      <c r="AK32" s="34">
        <f>$G$28/'Fixed data'!$C$7</f>
        <v>8.297315555555556E-3</v>
      </c>
      <c r="AL32" s="34">
        <f>$G$28/'Fixed data'!$C$7</f>
        <v>8.297315555555556E-3</v>
      </c>
      <c r="AM32" s="34">
        <f>$G$28/'Fixed data'!$C$7</f>
        <v>8.297315555555556E-3</v>
      </c>
      <c r="AN32" s="34">
        <f>$G$28/'Fixed data'!$C$7</f>
        <v>8.297315555555556E-3</v>
      </c>
      <c r="AO32" s="34">
        <f>$G$28/'Fixed data'!$C$7</f>
        <v>8.297315555555556E-3</v>
      </c>
      <c r="AP32" s="34">
        <f>$G$28/'Fixed data'!$C$7</f>
        <v>8.297315555555556E-3</v>
      </c>
      <c r="AQ32" s="34">
        <f>$G$28/'Fixed data'!$C$7</f>
        <v>8.297315555555556E-3</v>
      </c>
      <c r="AR32" s="34">
        <f>$G$28/'Fixed data'!$C$7</f>
        <v>8.297315555555556E-3</v>
      </c>
      <c r="AS32" s="34">
        <f>$G$28/'Fixed data'!$C$7</f>
        <v>8.297315555555556E-3</v>
      </c>
      <c r="AT32" s="34">
        <f>$G$28/'Fixed data'!$C$7</f>
        <v>8.297315555555556E-3</v>
      </c>
      <c r="AU32" s="34">
        <f>$G$28/'Fixed data'!$C$7</f>
        <v>8.297315555555556E-3</v>
      </c>
      <c r="AV32" s="34">
        <f>$G$28/'Fixed data'!$C$7</f>
        <v>8.297315555555556E-3</v>
      </c>
      <c r="AW32" s="34">
        <f>$G$28/'Fixed data'!$C$7</f>
        <v>8.297315555555556E-3</v>
      </c>
      <c r="AX32" s="34">
        <f>$G$28/'Fixed data'!$C$7</f>
        <v>8.297315555555556E-3</v>
      </c>
      <c r="AY32" s="34">
        <f>$G$28/'Fixed data'!$C$7</f>
        <v>8.297315555555556E-3</v>
      </c>
      <c r="AZ32" s="34">
        <f>$G$28/'Fixed data'!$C$7</f>
        <v>8.297315555555556E-3</v>
      </c>
      <c r="BA32" s="34"/>
      <c r="BB32" s="34"/>
      <c r="BC32" s="34"/>
      <c r="BD32" s="34"/>
    </row>
    <row r="33" spans="1:57" ht="16.5" hidden="1" customHeight="1" outlineLevel="1" x14ac:dyDescent="0.35">
      <c r="A33" s="115"/>
      <c r="B33" s="9" t="s">
        <v>4</v>
      </c>
      <c r="C33" s="11" t="s">
        <v>56</v>
      </c>
      <c r="D33" s="9" t="s">
        <v>40</v>
      </c>
      <c r="F33" s="34"/>
      <c r="G33" s="34"/>
      <c r="H33" s="34"/>
      <c r="I33" s="34">
        <f>$H$28/'Fixed data'!$C$7</f>
        <v>8.297315555555556E-3</v>
      </c>
      <c r="J33" s="34">
        <f>$H$28/'Fixed data'!$C$7</f>
        <v>8.297315555555556E-3</v>
      </c>
      <c r="K33" s="34">
        <f>$H$28/'Fixed data'!$C$7</f>
        <v>8.297315555555556E-3</v>
      </c>
      <c r="L33" s="34">
        <f>$H$28/'Fixed data'!$C$7</f>
        <v>8.297315555555556E-3</v>
      </c>
      <c r="M33" s="34">
        <f>$H$28/'Fixed data'!$C$7</f>
        <v>8.297315555555556E-3</v>
      </c>
      <c r="N33" s="34">
        <f>$H$28/'Fixed data'!$C$7</f>
        <v>8.297315555555556E-3</v>
      </c>
      <c r="O33" s="34">
        <f>$H$28/'Fixed data'!$C$7</f>
        <v>8.297315555555556E-3</v>
      </c>
      <c r="P33" s="34">
        <f>$H$28/'Fixed data'!$C$7</f>
        <v>8.297315555555556E-3</v>
      </c>
      <c r="Q33" s="34">
        <f>$H$28/'Fixed data'!$C$7</f>
        <v>8.297315555555556E-3</v>
      </c>
      <c r="R33" s="34">
        <f>$H$28/'Fixed data'!$C$7</f>
        <v>8.297315555555556E-3</v>
      </c>
      <c r="S33" s="34">
        <f>$H$28/'Fixed data'!$C$7</f>
        <v>8.297315555555556E-3</v>
      </c>
      <c r="T33" s="34">
        <f>$H$28/'Fixed data'!$C$7</f>
        <v>8.297315555555556E-3</v>
      </c>
      <c r="U33" s="34">
        <f>$H$28/'Fixed data'!$C$7</f>
        <v>8.297315555555556E-3</v>
      </c>
      <c r="V33" s="34">
        <f>$H$28/'Fixed data'!$C$7</f>
        <v>8.297315555555556E-3</v>
      </c>
      <c r="W33" s="34">
        <f>$H$28/'Fixed data'!$C$7</f>
        <v>8.297315555555556E-3</v>
      </c>
      <c r="X33" s="34">
        <f>$H$28/'Fixed data'!$C$7</f>
        <v>8.297315555555556E-3</v>
      </c>
      <c r="Y33" s="34">
        <f>$H$28/'Fixed data'!$C$7</f>
        <v>8.297315555555556E-3</v>
      </c>
      <c r="Z33" s="34">
        <f>$H$28/'Fixed data'!$C$7</f>
        <v>8.297315555555556E-3</v>
      </c>
      <c r="AA33" s="34">
        <f>$H$28/'Fixed data'!$C$7</f>
        <v>8.297315555555556E-3</v>
      </c>
      <c r="AB33" s="34">
        <f>$H$28/'Fixed data'!$C$7</f>
        <v>8.297315555555556E-3</v>
      </c>
      <c r="AC33" s="34">
        <f>$H$28/'Fixed data'!$C$7</f>
        <v>8.297315555555556E-3</v>
      </c>
      <c r="AD33" s="34">
        <f>$H$28/'Fixed data'!$C$7</f>
        <v>8.297315555555556E-3</v>
      </c>
      <c r="AE33" s="34">
        <f>$H$28/'Fixed data'!$C$7</f>
        <v>8.297315555555556E-3</v>
      </c>
      <c r="AF33" s="34">
        <f>$H$28/'Fixed data'!$C$7</f>
        <v>8.297315555555556E-3</v>
      </c>
      <c r="AG33" s="34">
        <f>$H$28/'Fixed data'!$C$7</f>
        <v>8.297315555555556E-3</v>
      </c>
      <c r="AH33" s="34">
        <f>$H$28/'Fixed data'!$C$7</f>
        <v>8.297315555555556E-3</v>
      </c>
      <c r="AI33" s="34">
        <f>$H$28/'Fixed data'!$C$7</f>
        <v>8.297315555555556E-3</v>
      </c>
      <c r="AJ33" s="34">
        <f>$H$28/'Fixed data'!$C$7</f>
        <v>8.297315555555556E-3</v>
      </c>
      <c r="AK33" s="34">
        <f>$H$28/'Fixed data'!$C$7</f>
        <v>8.297315555555556E-3</v>
      </c>
      <c r="AL33" s="34">
        <f>$H$28/'Fixed data'!$C$7</f>
        <v>8.297315555555556E-3</v>
      </c>
      <c r="AM33" s="34">
        <f>$H$28/'Fixed data'!$C$7</f>
        <v>8.297315555555556E-3</v>
      </c>
      <c r="AN33" s="34">
        <f>$H$28/'Fixed data'!$C$7</f>
        <v>8.297315555555556E-3</v>
      </c>
      <c r="AO33" s="34">
        <f>$H$28/'Fixed data'!$C$7</f>
        <v>8.297315555555556E-3</v>
      </c>
      <c r="AP33" s="34">
        <f>$H$28/'Fixed data'!$C$7</f>
        <v>8.297315555555556E-3</v>
      </c>
      <c r="AQ33" s="34">
        <f>$H$28/'Fixed data'!$C$7</f>
        <v>8.297315555555556E-3</v>
      </c>
      <c r="AR33" s="34">
        <f>$H$28/'Fixed data'!$C$7</f>
        <v>8.297315555555556E-3</v>
      </c>
      <c r="AS33" s="34">
        <f>$H$28/'Fixed data'!$C$7</f>
        <v>8.297315555555556E-3</v>
      </c>
      <c r="AT33" s="34">
        <f>$H$28/'Fixed data'!$C$7</f>
        <v>8.297315555555556E-3</v>
      </c>
      <c r="AU33" s="34">
        <f>$H$28/'Fixed data'!$C$7</f>
        <v>8.297315555555556E-3</v>
      </c>
      <c r="AV33" s="34">
        <f>$H$28/'Fixed data'!$C$7</f>
        <v>8.297315555555556E-3</v>
      </c>
      <c r="AW33" s="34">
        <f>$H$28/'Fixed data'!$C$7</f>
        <v>8.297315555555556E-3</v>
      </c>
      <c r="AX33" s="34">
        <f>$H$28/'Fixed data'!$C$7</f>
        <v>8.297315555555556E-3</v>
      </c>
      <c r="AY33" s="34">
        <f>$H$28/'Fixed data'!$C$7</f>
        <v>8.297315555555556E-3</v>
      </c>
      <c r="AZ33" s="34">
        <f>$H$28/'Fixed data'!$C$7</f>
        <v>8.297315555555556E-3</v>
      </c>
      <c r="BA33" s="34">
        <f>$H$28/'Fixed data'!$C$7</f>
        <v>8.297315555555556E-3</v>
      </c>
      <c r="BB33" s="34"/>
      <c r="BC33" s="34"/>
      <c r="BD33" s="34"/>
    </row>
    <row r="34" spans="1:57" ht="16.5" hidden="1" customHeight="1" outlineLevel="1" x14ac:dyDescent="0.35">
      <c r="A34" s="115"/>
      <c r="B34" s="9" t="s">
        <v>5</v>
      </c>
      <c r="C34" s="11" t="s">
        <v>57</v>
      </c>
      <c r="D34" s="9" t="s">
        <v>40</v>
      </c>
      <c r="F34" s="34"/>
      <c r="G34" s="34"/>
      <c r="H34" s="34"/>
      <c r="I34" s="34"/>
      <c r="J34" s="34">
        <f>$I$28/'Fixed data'!$C$7</f>
        <v>8.297315555555556E-3</v>
      </c>
      <c r="K34" s="34">
        <f>$I$28/'Fixed data'!$C$7</f>
        <v>8.297315555555556E-3</v>
      </c>
      <c r="L34" s="34">
        <f>$I$28/'Fixed data'!$C$7</f>
        <v>8.297315555555556E-3</v>
      </c>
      <c r="M34" s="34">
        <f>$I$28/'Fixed data'!$C$7</f>
        <v>8.297315555555556E-3</v>
      </c>
      <c r="N34" s="34">
        <f>$I$28/'Fixed data'!$C$7</f>
        <v>8.297315555555556E-3</v>
      </c>
      <c r="O34" s="34">
        <f>$I$28/'Fixed data'!$C$7</f>
        <v>8.297315555555556E-3</v>
      </c>
      <c r="P34" s="34">
        <f>$I$28/'Fixed data'!$C$7</f>
        <v>8.297315555555556E-3</v>
      </c>
      <c r="Q34" s="34">
        <f>$I$28/'Fixed data'!$C$7</f>
        <v>8.297315555555556E-3</v>
      </c>
      <c r="R34" s="34">
        <f>$I$28/'Fixed data'!$C$7</f>
        <v>8.297315555555556E-3</v>
      </c>
      <c r="S34" s="34">
        <f>$I$28/'Fixed data'!$C$7</f>
        <v>8.297315555555556E-3</v>
      </c>
      <c r="T34" s="34">
        <f>$I$28/'Fixed data'!$C$7</f>
        <v>8.297315555555556E-3</v>
      </c>
      <c r="U34" s="34">
        <f>$I$28/'Fixed data'!$C$7</f>
        <v>8.297315555555556E-3</v>
      </c>
      <c r="V34" s="34">
        <f>$I$28/'Fixed data'!$C$7</f>
        <v>8.297315555555556E-3</v>
      </c>
      <c r="W34" s="34">
        <f>$I$28/'Fixed data'!$C$7</f>
        <v>8.297315555555556E-3</v>
      </c>
      <c r="X34" s="34">
        <f>$I$28/'Fixed data'!$C$7</f>
        <v>8.297315555555556E-3</v>
      </c>
      <c r="Y34" s="34">
        <f>$I$28/'Fixed data'!$C$7</f>
        <v>8.297315555555556E-3</v>
      </c>
      <c r="Z34" s="34">
        <f>$I$28/'Fixed data'!$C$7</f>
        <v>8.297315555555556E-3</v>
      </c>
      <c r="AA34" s="34">
        <f>$I$28/'Fixed data'!$C$7</f>
        <v>8.297315555555556E-3</v>
      </c>
      <c r="AB34" s="34">
        <f>$I$28/'Fixed data'!$C$7</f>
        <v>8.297315555555556E-3</v>
      </c>
      <c r="AC34" s="34">
        <f>$I$28/'Fixed data'!$C$7</f>
        <v>8.297315555555556E-3</v>
      </c>
      <c r="AD34" s="34">
        <f>$I$28/'Fixed data'!$C$7</f>
        <v>8.297315555555556E-3</v>
      </c>
      <c r="AE34" s="34">
        <f>$I$28/'Fixed data'!$C$7</f>
        <v>8.297315555555556E-3</v>
      </c>
      <c r="AF34" s="34">
        <f>$I$28/'Fixed data'!$C$7</f>
        <v>8.297315555555556E-3</v>
      </c>
      <c r="AG34" s="34">
        <f>$I$28/'Fixed data'!$C$7</f>
        <v>8.297315555555556E-3</v>
      </c>
      <c r="AH34" s="34">
        <f>$I$28/'Fixed data'!$C$7</f>
        <v>8.297315555555556E-3</v>
      </c>
      <c r="AI34" s="34">
        <f>$I$28/'Fixed data'!$C$7</f>
        <v>8.297315555555556E-3</v>
      </c>
      <c r="AJ34" s="34">
        <f>$I$28/'Fixed data'!$C$7</f>
        <v>8.297315555555556E-3</v>
      </c>
      <c r="AK34" s="34">
        <f>$I$28/'Fixed data'!$C$7</f>
        <v>8.297315555555556E-3</v>
      </c>
      <c r="AL34" s="34">
        <f>$I$28/'Fixed data'!$C$7</f>
        <v>8.297315555555556E-3</v>
      </c>
      <c r="AM34" s="34">
        <f>$I$28/'Fixed data'!$C$7</f>
        <v>8.297315555555556E-3</v>
      </c>
      <c r="AN34" s="34">
        <f>$I$28/'Fixed data'!$C$7</f>
        <v>8.297315555555556E-3</v>
      </c>
      <c r="AO34" s="34">
        <f>$I$28/'Fixed data'!$C$7</f>
        <v>8.297315555555556E-3</v>
      </c>
      <c r="AP34" s="34">
        <f>$I$28/'Fixed data'!$C$7</f>
        <v>8.297315555555556E-3</v>
      </c>
      <c r="AQ34" s="34">
        <f>$I$28/'Fixed data'!$C$7</f>
        <v>8.297315555555556E-3</v>
      </c>
      <c r="AR34" s="34">
        <f>$I$28/'Fixed data'!$C$7</f>
        <v>8.297315555555556E-3</v>
      </c>
      <c r="AS34" s="34">
        <f>$I$28/'Fixed data'!$C$7</f>
        <v>8.297315555555556E-3</v>
      </c>
      <c r="AT34" s="34">
        <f>$I$28/'Fixed data'!$C$7</f>
        <v>8.297315555555556E-3</v>
      </c>
      <c r="AU34" s="34">
        <f>$I$28/'Fixed data'!$C$7</f>
        <v>8.297315555555556E-3</v>
      </c>
      <c r="AV34" s="34">
        <f>$I$28/'Fixed data'!$C$7</f>
        <v>8.297315555555556E-3</v>
      </c>
      <c r="AW34" s="34">
        <f>$I$28/'Fixed data'!$C$7</f>
        <v>8.297315555555556E-3</v>
      </c>
      <c r="AX34" s="34">
        <f>$I$28/'Fixed data'!$C$7</f>
        <v>8.297315555555556E-3</v>
      </c>
      <c r="AY34" s="34">
        <f>$I$28/'Fixed data'!$C$7</f>
        <v>8.297315555555556E-3</v>
      </c>
      <c r="AZ34" s="34">
        <f>$I$28/'Fixed data'!$C$7</f>
        <v>8.297315555555556E-3</v>
      </c>
      <c r="BA34" s="34">
        <f>$I$28/'Fixed data'!$C$7</f>
        <v>8.297315555555556E-3</v>
      </c>
      <c r="BB34" s="34">
        <f>$I$28/'Fixed data'!$C$7</f>
        <v>8.297315555555556E-3</v>
      </c>
      <c r="BC34" s="34"/>
      <c r="BD34" s="34"/>
    </row>
    <row r="35" spans="1:57" ht="16.5" hidden="1" customHeight="1" outlineLevel="1" x14ac:dyDescent="0.35">
      <c r="A35" s="115"/>
      <c r="B35" s="9" t="s">
        <v>6</v>
      </c>
      <c r="C35" s="11" t="s">
        <v>58</v>
      </c>
      <c r="D35" s="9" t="s">
        <v>40</v>
      </c>
      <c r="F35" s="34"/>
      <c r="G35" s="34"/>
      <c r="H35" s="34"/>
      <c r="I35" s="34"/>
      <c r="J35" s="34"/>
      <c r="K35" s="34">
        <f>$J$28/'Fixed data'!$C$7</f>
        <v>8.297315555555556E-3</v>
      </c>
      <c r="L35" s="34">
        <f>$J$28/'Fixed data'!$C$7</f>
        <v>8.297315555555556E-3</v>
      </c>
      <c r="M35" s="34">
        <f>$J$28/'Fixed data'!$C$7</f>
        <v>8.297315555555556E-3</v>
      </c>
      <c r="N35" s="34">
        <f>$J$28/'Fixed data'!$C$7</f>
        <v>8.297315555555556E-3</v>
      </c>
      <c r="O35" s="34">
        <f>$J$28/'Fixed data'!$C$7</f>
        <v>8.297315555555556E-3</v>
      </c>
      <c r="P35" s="34">
        <f>$J$28/'Fixed data'!$C$7</f>
        <v>8.297315555555556E-3</v>
      </c>
      <c r="Q35" s="34">
        <f>$J$28/'Fixed data'!$C$7</f>
        <v>8.297315555555556E-3</v>
      </c>
      <c r="R35" s="34">
        <f>$J$28/'Fixed data'!$C$7</f>
        <v>8.297315555555556E-3</v>
      </c>
      <c r="S35" s="34">
        <f>$J$28/'Fixed data'!$C$7</f>
        <v>8.297315555555556E-3</v>
      </c>
      <c r="T35" s="34">
        <f>$J$28/'Fixed data'!$C$7</f>
        <v>8.297315555555556E-3</v>
      </c>
      <c r="U35" s="34">
        <f>$J$28/'Fixed data'!$C$7</f>
        <v>8.297315555555556E-3</v>
      </c>
      <c r="V35" s="34">
        <f>$J$28/'Fixed data'!$C$7</f>
        <v>8.297315555555556E-3</v>
      </c>
      <c r="W35" s="34">
        <f>$J$28/'Fixed data'!$C$7</f>
        <v>8.297315555555556E-3</v>
      </c>
      <c r="X35" s="34">
        <f>$J$28/'Fixed data'!$C$7</f>
        <v>8.297315555555556E-3</v>
      </c>
      <c r="Y35" s="34">
        <f>$J$28/'Fixed data'!$C$7</f>
        <v>8.297315555555556E-3</v>
      </c>
      <c r="Z35" s="34">
        <f>$J$28/'Fixed data'!$C$7</f>
        <v>8.297315555555556E-3</v>
      </c>
      <c r="AA35" s="34">
        <f>$J$28/'Fixed data'!$C$7</f>
        <v>8.297315555555556E-3</v>
      </c>
      <c r="AB35" s="34">
        <f>$J$28/'Fixed data'!$C$7</f>
        <v>8.297315555555556E-3</v>
      </c>
      <c r="AC35" s="34">
        <f>$J$28/'Fixed data'!$C$7</f>
        <v>8.297315555555556E-3</v>
      </c>
      <c r="AD35" s="34">
        <f>$J$28/'Fixed data'!$C$7</f>
        <v>8.297315555555556E-3</v>
      </c>
      <c r="AE35" s="34">
        <f>$J$28/'Fixed data'!$C$7</f>
        <v>8.297315555555556E-3</v>
      </c>
      <c r="AF35" s="34">
        <f>$J$28/'Fixed data'!$C$7</f>
        <v>8.297315555555556E-3</v>
      </c>
      <c r="AG35" s="34">
        <f>$J$28/'Fixed data'!$C$7</f>
        <v>8.297315555555556E-3</v>
      </c>
      <c r="AH35" s="34">
        <f>$J$28/'Fixed data'!$C$7</f>
        <v>8.297315555555556E-3</v>
      </c>
      <c r="AI35" s="34">
        <f>$J$28/'Fixed data'!$C$7</f>
        <v>8.297315555555556E-3</v>
      </c>
      <c r="AJ35" s="34">
        <f>$J$28/'Fixed data'!$C$7</f>
        <v>8.297315555555556E-3</v>
      </c>
      <c r="AK35" s="34">
        <f>$J$28/'Fixed data'!$C$7</f>
        <v>8.297315555555556E-3</v>
      </c>
      <c r="AL35" s="34">
        <f>$J$28/'Fixed data'!$C$7</f>
        <v>8.297315555555556E-3</v>
      </c>
      <c r="AM35" s="34">
        <f>$J$28/'Fixed data'!$C$7</f>
        <v>8.297315555555556E-3</v>
      </c>
      <c r="AN35" s="34">
        <f>$J$28/'Fixed data'!$C$7</f>
        <v>8.297315555555556E-3</v>
      </c>
      <c r="AO35" s="34">
        <f>$J$28/'Fixed data'!$C$7</f>
        <v>8.297315555555556E-3</v>
      </c>
      <c r="AP35" s="34">
        <f>$J$28/'Fixed data'!$C$7</f>
        <v>8.297315555555556E-3</v>
      </c>
      <c r="AQ35" s="34">
        <f>$J$28/'Fixed data'!$C$7</f>
        <v>8.297315555555556E-3</v>
      </c>
      <c r="AR35" s="34">
        <f>$J$28/'Fixed data'!$C$7</f>
        <v>8.297315555555556E-3</v>
      </c>
      <c r="AS35" s="34">
        <f>$J$28/'Fixed data'!$C$7</f>
        <v>8.297315555555556E-3</v>
      </c>
      <c r="AT35" s="34">
        <f>$J$28/'Fixed data'!$C$7</f>
        <v>8.297315555555556E-3</v>
      </c>
      <c r="AU35" s="34">
        <f>$J$28/'Fixed data'!$C$7</f>
        <v>8.297315555555556E-3</v>
      </c>
      <c r="AV35" s="34">
        <f>$J$28/'Fixed data'!$C$7</f>
        <v>8.297315555555556E-3</v>
      </c>
      <c r="AW35" s="34">
        <f>$J$28/'Fixed data'!$C$7</f>
        <v>8.297315555555556E-3</v>
      </c>
      <c r="AX35" s="34">
        <f>$J$28/'Fixed data'!$C$7</f>
        <v>8.297315555555556E-3</v>
      </c>
      <c r="AY35" s="34">
        <f>$J$28/'Fixed data'!$C$7</f>
        <v>8.297315555555556E-3</v>
      </c>
      <c r="AZ35" s="34">
        <f>$J$28/'Fixed data'!$C$7</f>
        <v>8.297315555555556E-3</v>
      </c>
      <c r="BA35" s="34">
        <f>$J$28/'Fixed data'!$C$7</f>
        <v>8.297315555555556E-3</v>
      </c>
      <c r="BB35" s="34">
        <f>$J$28/'Fixed data'!$C$7</f>
        <v>8.297315555555556E-3</v>
      </c>
      <c r="BC35" s="34">
        <f>$J$28/'Fixed data'!$C$7</f>
        <v>8.297315555555556E-3</v>
      </c>
      <c r="BD35" s="34"/>
    </row>
    <row r="36" spans="1:57" ht="16.5" hidden="1" customHeight="1" outlineLevel="1" x14ac:dyDescent="0.35">
      <c r="A36" s="115"/>
      <c r="B36" s="9" t="s">
        <v>32</v>
      </c>
      <c r="C36" s="11" t="s">
        <v>59</v>
      </c>
      <c r="D36" s="9" t="s">
        <v>40</v>
      </c>
      <c r="F36" s="34"/>
      <c r="G36" s="34"/>
      <c r="H36" s="34"/>
      <c r="I36" s="34"/>
      <c r="J36" s="34"/>
      <c r="K36" s="34"/>
      <c r="L36" s="34">
        <f>$K$28/'Fixed data'!$C$7</f>
        <v>8.297315555555556E-3</v>
      </c>
      <c r="M36" s="34">
        <f>$K$28/'Fixed data'!$C$7</f>
        <v>8.297315555555556E-3</v>
      </c>
      <c r="N36" s="34">
        <f>$K$28/'Fixed data'!$C$7</f>
        <v>8.297315555555556E-3</v>
      </c>
      <c r="O36" s="34">
        <f>$K$28/'Fixed data'!$C$7</f>
        <v>8.297315555555556E-3</v>
      </c>
      <c r="P36" s="34">
        <f>$K$28/'Fixed data'!$C$7</f>
        <v>8.297315555555556E-3</v>
      </c>
      <c r="Q36" s="34">
        <f>$K$28/'Fixed data'!$C$7</f>
        <v>8.297315555555556E-3</v>
      </c>
      <c r="R36" s="34">
        <f>$K$28/'Fixed data'!$C$7</f>
        <v>8.297315555555556E-3</v>
      </c>
      <c r="S36" s="34">
        <f>$K$28/'Fixed data'!$C$7</f>
        <v>8.297315555555556E-3</v>
      </c>
      <c r="T36" s="34">
        <f>$K$28/'Fixed data'!$C$7</f>
        <v>8.297315555555556E-3</v>
      </c>
      <c r="U36" s="34">
        <f>$K$28/'Fixed data'!$C$7</f>
        <v>8.297315555555556E-3</v>
      </c>
      <c r="V36" s="34">
        <f>$K$28/'Fixed data'!$C$7</f>
        <v>8.297315555555556E-3</v>
      </c>
      <c r="W36" s="34">
        <f>$K$28/'Fixed data'!$C$7</f>
        <v>8.297315555555556E-3</v>
      </c>
      <c r="X36" s="34">
        <f>$K$28/'Fixed data'!$C$7</f>
        <v>8.297315555555556E-3</v>
      </c>
      <c r="Y36" s="34">
        <f>$K$28/'Fixed data'!$C$7</f>
        <v>8.297315555555556E-3</v>
      </c>
      <c r="Z36" s="34">
        <f>$K$28/'Fixed data'!$C$7</f>
        <v>8.297315555555556E-3</v>
      </c>
      <c r="AA36" s="34">
        <f>$K$28/'Fixed data'!$C$7</f>
        <v>8.297315555555556E-3</v>
      </c>
      <c r="AB36" s="34">
        <f>$K$28/'Fixed data'!$C$7</f>
        <v>8.297315555555556E-3</v>
      </c>
      <c r="AC36" s="34">
        <f>$K$28/'Fixed data'!$C$7</f>
        <v>8.297315555555556E-3</v>
      </c>
      <c r="AD36" s="34">
        <f>$K$28/'Fixed data'!$C$7</f>
        <v>8.297315555555556E-3</v>
      </c>
      <c r="AE36" s="34">
        <f>$K$28/'Fixed data'!$C$7</f>
        <v>8.297315555555556E-3</v>
      </c>
      <c r="AF36" s="34">
        <f>$K$28/'Fixed data'!$C$7</f>
        <v>8.297315555555556E-3</v>
      </c>
      <c r="AG36" s="34">
        <f>$K$28/'Fixed data'!$C$7</f>
        <v>8.297315555555556E-3</v>
      </c>
      <c r="AH36" s="34">
        <f>$K$28/'Fixed data'!$C$7</f>
        <v>8.297315555555556E-3</v>
      </c>
      <c r="AI36" s="34">
        <f>$K$28/'Fixed data'!$C$7</f>
        <v>8.297315555555556E-3</v>
      </c>
      <c r="AJ36" s="34">
        <f>$K$28/'Fixed data'!$C$7</f>
        <v>8.297315555555556E-3</v>
      </c>
      <c r="AK36" s="34">
        <f>$K$28/'Fixed data'!$C$7</f>
        <v>8.297315555555556E-3</v>
      </c>
      <c r="AL36" s="34">
        <f>$K$28/'Fixed data'!$C$7</f>
        <v>8.297315555555556E-3</v>
      </c>
      <c r="AM36" s="34">
        <f>$K$28/'Fixed data'!$C$7</f>
        <v>8.297315555555556E-3</v>
      </c>
      <c r="AN36" s="34">
        <f>$K$28/'Fixed data'!$C$7</f>
        <v>8.297315555555556E-3</v>
      </c>
      <c r="AO36" s="34">
        <f>$K$28/'Fixed data'!$C$7</f>
        <v>8.297315555555556E-3</v>
      </c>
      <c r="AP36" s="34">
        <f>$K$28/'Fixed data'!$C$7</f>
        <v>8.297315555555556E-3</v>
      </c>
      <c r="AQ36" s="34">
        <f>$K$28/'Fixed data'!$C$7</f>
        <v>8.297315555555556E-3</v>
      </c>
      <c r="AR36" s="34">
        <f>$K$28/'Fixed data'!$C$7</f>
        <v>8.297315555555556E-3</v>
      </c>
      <c r="AS36" s="34">
        <f>$K$28/'Fixed data'!$C$7</f>
        <v>8.297315555555556E-3</v>
      </c>
      <c r="AT36" s="34">
        <f>$K$28/'Fixed data'!$C$7</f>
        <v>8.297315555555556E-3</v>
      </c>
      <c r="AU36" s="34">
        <f>$K$28/'Fixed data'!$C$7</f>
        <v>8.297315555555556E-3</v>
      </c>
      <c r="AV36" s="34">
        <f>$K$28/'Fixed data'!$C$7</f>
        <v>8.297315555555556E-3</v>
      </c>
      <c r="AW36" s="34">
        <f>$K$28/'Fixed data'!$C$7</f>
        <v>8.297315555555556E-3</v>
      </c>
      <c r="AX36" s="34">
        <f>$K$28/'Fixed data'!$C$7</f>
        <v>8.297315555555556E-3</v>
      </c>
      <c r="AY36" s="34">
        <f>$K$28/'Fixed data'!$C$7</f>
        <v>8.297315555555556E-3</v>
      </c>
      <c r="AZ36" s="34">
        <f>$K$28/'Fixed data'!$C$7</f>
        <v>8.297315555555556E-3</v>
      </c>
      <c r="BA36" s="34">
        <f>$K$28/'Fixed data'!$C$7</f>
        <v>8.297315555555556E-3</v>
      </c>
      <c r="BB36" s="34">
        <f>$K$28/'Fixed data'!$C$7</f>
        <v>8.297315555555556E-3</v>
      </c>
      <c r="BC36" s="34">
        <f>$K$28/'Fixed data'!$C$7</f>
        <v>8.297315555555556E-3</v>
      </c>
      <c r="BD36" s="34">
        <f>$K$28/'Fixed data'!$C$7</f>
        <v>8.297315555555556E-3</v>
      </c>
    </row>
    <row r="37" spans="1:57" ht="16.5" hidden="1" customHeight="1" outlineLevel="1" x14ac:dyDescent="0.35">
      <c r="A37" s="115"/>
      <c r="B37" s="9" t="s">
        <v>33</v>
      </c>
      <c r="C37" s="11" t="s">
        <v>60</v>
      </c>
      <c r="D37" s="9" t="s">
        <v>40</v>
      </c>
      <c r="F37" s="34"/>
      <c r="G37" s="34"/>
      <c r="H37" s="34"/>
      <c r="I37" s="34"/>
      <c r="J37" s="34"/>
      <c r="K37" s="34"/>
      <c r="L37" s="34"/>
      <c r="M37" s="34">
        <f>$L$28/'Fixed data'!$C$7</f>
        <v>8.297315555555556E-3</v>
      </c>
      <c r="N37" s="34">
        <f>$L$28/'Fixed data'!$C$7</f>
        <v>8.297315555555556E-3</v>
      </c>
      <c r="O37" s="34">
        <f>$L$28/'Fixed data'!$C$7</f>
        <v>8.297315555555556E-3</v>
      </c>
      <c r="P37" s="34">
        <f>$L$28/'Fixed data'!$C$7</f>
        <v>8.297315555555556E-3</v>
      </c>
      <c r="Q37" s="34">
        <f>$L$28/'Fixed data'!$C$7</f>
        <v>8.297315555555556E-3</v>
      </c>
      <c r="R37" s="34">
        <f>$L$28/'Fixed data'!$C$7</f>
        <v>8.297315555555556E-3</v>
      </c>
      <c r="S37" s="34">
        <f>$L$28/'Fixed data'!$C$7</f>
        <v>8.297315555555556E-3</v>
      </c>
      <c r="T37" s="34">
        <f>$L$28/'Fixed data'!$C$7</f>
        <v>8.297315555555556E-3</v>
      </c>
      <c r="U37" s="34">
        <f>$L$28/'Fixed data'!$C$7</f>
        <v>8.297315555555556E-3</v>
      </c>
      <c r="V37" s="34">
        <f>$L$28/'Fixed data'!$C$7</f>
        <v>8.297315555555556E-3</v>
      </c>
      <c r="W37" s="34">
        <f>$L$28/'Fixed data'!$C$7</f>
        <v>8.297315555555556E-3</v>
      </c>
      <c r="X37" s="34">
        <f>$L$28/'Fixed data'!$C$7</f>
        <v>8.297315555555556E-3</v>
      </c>
      <c r="Y37" s="34">
        <f>$L$28/'Fixed data'!$C$7</f>
        <v>8.297315555555556E-3</v>
      </c>
      <c r="Z37" s="34">
        <f>$L$28/'Fixed data'!$C$7</f>
        <v>8.297315555555556E-3</v>
      </c>
      <c r="AA37" s="34">
        <f>$L$28/'Fixed data'!$C$7</f>
        <v>8.297315555555556E-3</v>
      </c>
      <c r="AB37" s="34">
        <f>$L$28/'Fixed data'!$C$7</f>
        <v>8.297315555555556E-3</v>
      </c>
      <c r="AC37" s="34">
        <f>$L$28/'Fixed data'!$C$7</f>
        <v>8.297315555555556E-3</v>
      </c>
      <c r="AD37" s="34">
        <f>$L$28/'Fixed data'!$C$7</f>
        <v>8.297315555555556E-3</v>
      </c>
      <c r="AE37" s="34">
        <f>$L$28/'Fixed data'!$C$7</f>
        <v>8.297315555555556E-3</v>
      </c>
      <c r="AF37" s="34">
        <f>$L$28/'Fixed data'!$C$7</f>
        <v>8.297315555555556E-3</v>
      </c>
      <c r="AG37" s="34">
        <f>$L$28/'Fixed data'!$C$7</f>
        <v>8.297315555555556E-3</v>
      </c>
      <c r="AH37" s="34">
        <f>$L$28/'Fixed data'!$C$7</f>
        <v>8.297315555555556E-3</v>
      </c>
      <c r="AI37" s="34">
        <f>$L$28/'Fixed data'!$C$7</f>
        <v>8.297315555555556E-3</v>
      </c>
      <c r="AJ37" s="34">
        <f>$L$28/'Fixed data'!$C$7</f>
        <v>8.297315555555556E-3</v>
      </c>
      <c r="AK37" s="34">
        <f>$L$28/'Fixed data'!$C$7</f>
        <v>8.297315555555556E-3</v>
      </c>
      <c r="AL37" s="34">
        <f>$L$28/'Fixed data'!$C$7</f>
        <v>8.297315555555556E-3</v>
      </c>
      <c r="AM37" s="34">
        <f>$L$28/'Fixed data'!$C$7</f>
        <v>8.297315555555556E-3</v>
      </c>
      <c r="AN37" s="34">
        <f>$L$28/'Fixed data'!$C$7</f>
        <v>8.297315555555556E-3</v>
      </c>
      <c r="AO37" s="34">
        <f>$L$28/'Fixed data'!$C$7</f>
        <v>8.297315555555556E-3</v>
      </c>
      <c r="AP37" s="34">
        <f>$L$28/'Fixed data'!$C$7</f>
        <v>8.297315555555556E-3</v>
      </c>
      <c r="AQ37" s="34">
        <f>$L$28/'Fixed data'!$C$7</f>
        <v>8.297315555555556E-3</v>
      </c>
      <c r="AR37" s="34">
        <f>$L$28/'Fixed data'!$C$7</f>
        <v>8.297315555555556E-3</v>
      </c>
      <c r="AS37" s="34">
        <f>$L$28/'Fixed data'!$C$7</f>
        <v>8.297315555555556E-3</v>
      </c>
      <c r="AT37" s="34">
        <f>$L$28/'Fixed data'!$C$7</f>
        <v>8.297315555555556E-3</v>
      </c>
      <c r="AU37" s="34">
        <f>$L$28/'Fixed data'!$C$7</f>
        <v>8.297315555555556E-3</v>
      </c>
      <c r="AV37" s="34">
        <f>$L$28/'Fixed data'!$C$7</f>
        <v>8.297315555555556E-3</v>
      </c>
      <c r="AW37" s="34">
        <f>$L$28/'Fixed data'!$C$7</f>
        <v>8.297315555555556E-3</v>
      </c>
      <c r="AX37" s="34">
        <f>$L$28/'Fixed data'!$C$7</f>
        <v>8.297315555555556E-3</v>
      </c>
      <c r="AY37" s="34">
        <f>$L$28/'Fixed data'!$C$7</f>
        <v>8.297315555555556E-3</v>
      </c>
      <c r="AZ37" s="34">
        <f>$L$28/'Fixed data'!$C$7</f>
        <v>8.297315555555556E-3</v>
      </c>
      <c r="BA37" s="34">
        <f>$L$28/'Fixed data'!$C$7</f>
        <v>8.297315555555556E-3</v>
      </c>
      <c r="BB37" s="34">
        <f>$L$28/'Fixed data'!$C$7</f>
        <v>8.297315555555556E-3</v>
      </c>
      <c r="BC37" s="34">
        <f>$L$28/'Fixed data'!$C$7</f>
        <v>8.297315555555556E-3</v>
      </c>
      <c r="BD37" s="34">
        <f>$L$28/'Fixed data'!$C$7</f>
        <v>8.297315555555556E-3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8.297315555555556E-3</v>
      </c>
      <c r="O38" s="34">
        <f>$M$28/'Fixed data'!$C$7</f>
        <v>8.297315555555556E-3</v>
      </c>
      <c r="P38" s="34">
        <f>$M$28/'Fixed data'!$C$7</f>
        <v>8.297315555555556E-3</v>
      </c>
      <c r="Q38" s="34">
        <f>$M$28/'Fixed data'!$C$7</f>
        <v>8.297315555555556E-3</v>
      </c>
      <c r="R38" s="34">
        <f>$M$28/'Fixed data'!$C$7</f>
        <v>8.297315555555556E-3</v>
      </c>
      <c r="S38" s="34">
        <f>$M$28/'Fixed data'!$C$7</f>
        <v>8.297315555555556E-3</v>
      </c>
      <c r="T38" s="34">
        <f>$M$28/'Fixed data'!$C$7</f>
        <v>8.297315555555556E-3</v>
      </c>
      <c r="U38" s="34">
        <f>$M$28/'Fixed data'!$C$7</f>
        <v>8.297315555555556E-3</v>
      </c>
      <c r="V38" s="34">
        <f>$M$28/'Fixed data'!$C$7</f>
        <v>8.297315555555556E-3</v>
      </c>
      <c r="W38" s="34">
        <f>$M$28/'Fixed data'!$C$7</f>
        <v>8.297315555555556E-3</v>
      </c>
      <c r="X38" s="34">
        <f>$M$28/'Fixed data'!$C$7</f>
        <v>8.297315555555556E-3</v>
      </c>
      <c r="Y38" s="34">
        <f>$M$28/'Fixed data'!$C$7</f>
        <v>8.297315555555556E-3</v>
      </c>
      <c r="Z38" s="34">
        <f>$M$28/'Fixed data'!$C$7</f>
        <v>8.297315555555556E-3</v>
      </c>
      <c r="AA38" s="34">
        <f>$M$28/'Fixed data'!$C$7</f>
        <v>8.297315555555556E-3</v>
      </c>
      <c r="AB38" s="34">
        <f>$M$28/'Fixed data'!$C$7</f>
        <v>8.297315555555556E-3</v>
      </c>
      <c r="AC38" s="34">
        <f>$M$28/'Fixed data'!$C$7</f>
        <v>8.297315555555556E-3</v>
      </c>
      <c r="AD38" s="34">
        <f>$M$28/'Fixed data'!$C$7</f>
        <v>8.297315555555556E-3</v>
      </c>
      <c r="AE38" s="34">
        <f>$M$28/'Fixed data'!$C$7</f>
        <v>8.297315555555556E-3</v>
      </c>
      <c r="AF38" s="34">
        <f>$M$28/'Fixed data'!$C$7</f>
        <v>8.297315555555556E-3</v>
      </c>
      <c r="AG38" s="34">
        <f>$M$28/'Fixed data'!$C$7</f>
        <v>8.297315555555556E-3</v>
      </c>
      <c r="AH38" s="34">
        <f>$M$28/'Fixed data'!$C$7</f>
        <v>8.297315555555556E-3</v>
      </c>
      <c r="AI38" s="34">
        <f>$M$28/'Fixed data'!$C$7</f>
        <v>8.297315555555556E-3</v>
      </c>
      <c r="AJ38" s="34">
        <f>$M$28/'Fixed data'!$C$7</f>
        <v>8.297315555555556E-3</v>
      </c>
      <c r="AK38" s="34">
        <f>$M$28/'Fixed data'!$C$7</f>
        <v>8.297315555555556E-3</v>
      </c>
      <c r="AL38" s="34">
        <f>$M$28/'Fixed data'!$C$7</f>
        <v>8.297315555555556E-3</v>
      </c>
      <c r="AM38" s="34">
        <f>$M$28/'Fixed data'!$C$7</f>
        <v>8.297315555555556E-3</v>
      </c>
      <c r="AN38" s="34">
        <f>$M$28/'Fixed data'!$C$7</f>
        <v>8.297315555555556E-3</v>
      </c>
      <c r="AO38" s="34">
        <f>$M$28/'Fixed data'!$C$7</f>
        <v>8.297315555555556E-3</v>
      </c>
      <c r="AP38" s="34">
        <f>$M$28/'Fixed data'!$C$7</f>
        <v>8.297315555555556E-3</v>
      </c>
      <c r="AQ38" s="34">
        <f>$M$28/'Fixed data'!$C$7</f>
        <v>8.297315555555556E-3</v>
      </c>
      <c r="AR38" s="34">
        <f>$M$28/'Fixed data'!$C$7</f>
        <v>8.297315555555556E-3</v>
      </c>
      <c r="AS38" s="34">
        <f>$M$28/'Fixed data'!$C$7</f>
        <v>8.297315555555556E-3</v>
      </c>
      <c r="AT38" s="34">
        <f>$M$28/'Fixed data'!$C$7</f>
        <v>8.297315555555556E-3</v>
      </c>
      <c r="AU38" s="34">
        <f>$M$28/'Fixed data'!$C$7</f>
        <v>8.297315555555556E-3</v>
      </c>
      <c r="AV38" s="34">
        <f>$M$28/'Fixed data'!$C$7</f>
        <v>8.297315555555556E-3</v>
      </c>
      <c r="AW38" s="34">
        <f>$M$28/'Fixed data'!$C$7</f>
        <v>8.297315555555556E-3</v>
      </c>
      <c r="AX38" s="34">
        <f>$M$28/'Fixed data'!$C$7</f>
        <v>8.297315555555556E-3</v>
      </c>
      <c r="AY38" s="34">
        <f>$M$28/'Fixed data'!$C$7</f>
        <v>8.297315555555556E-3</v>
      </c>
      <c r="AZ38" s="34">
        <f>$M$28/'Fixed data'!$C$7</f>
        <v>8.297315555555556E-3</v>
      </c>
      <c r="BA38" s="34">
        <f>$M$28/'Fixed data'!$C$7</f>
        <v>8.297315555555556E-3</v>
      </c>
      <c r="BB38" s="34">
        <f>$M$28/'Fixed data'!$C$7</f>
        <v>8.297315555555556E-3</v>
      </c>
      <c r="BC38" s="34">
        <f>$M$28/'Fixed data'!$C$7</f>
        <v>8.297315555555556E-3</v>
      </c>
      <c r="BD38" s="34">
        <f>$M$28/'Fixed data'!$C$7</f>
        <v>8.297315555555556E-3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8.297315555555556E-3</v>
      </c>
      <c r="P39" s="34">
        <f>$N$28/'Fixed data'!$C$7</f>
        <v>8.297315555555556E-3</v>
      </c>
      <c r="Q39" s="34">
        <f>$N$28/'Fixed data'!$C$7</f>
        <v>8.297315555555556E-3</v>
      </c>
      <c r="R39" s="34">
        <f>$N$28/'Fixed data'!$C$7</f>
        <v>8.297315555555556E-3</v>
      </c>
      <c r="S39" s="34">
        <f>$N$28/'Fixed data'!$C$7</f>
        <v>8.297315555555556E-3</v>
      </c>
      <c r="T39" s="34">
        <f>$N$28/'Fixed data'!$C$7</f>
        <v>8.297315555555556E-3</v>
      </c>
      <c r="U39" s="34">
        <f>$N$28/'Fixed data'!$C$7</f>
        <v>8.297315555555556E-3</v>
      </c>
      <c r="V39" s="34">
        <f>$N$28/'Fixed data'!$C$7</f>
        <v>8.297315555555556E-3</v>
      </c>
      <c r="W39" s="34">
        <f>$N$28/'Fixed data'!$C$7</f>
        <v>8.297315555555556E-3</v>
      </c>
      <c r="X39" s="34">
        <f>$N$28/'Fixed data'!$C$7</f>
        <v>8.297315555555556E-3</v>
      </c>
      <c r="Y39" s="34">
        <f>$N$28/'Fixed data'!$C$7</f>
        <v>8.297315555555556E-3</v>
      </c>
      <c r="Z39" s="34">
        <f>$N$28/'Fixed data'!$C$7</f>
        <v>8.297315555555556E-3</v>
      </c>
      <c r="AA39" s="34">
        <f>$N$28/'Fixed data'!$C$7</f>
        <v>8.297315555555556E-3</v>
      </c>
      <c r="AB39" s="34">
        <f>$N$28/'Fixed data'!$C$7</f>
        <v>8.297315555555556E-3</v>
      </c>
      <c r="AC39" s="34">
        <f>$N$28/'Fixed data'!$C$7</f>
        <v>8.297315555555556E-3</v>
      </c>
      <c r="AD39" s="34">
        <f>$N$28/'Fixed data'!$C$7</f>
        <v>8.297315555555556E-3</v>
      </c>
      <c r="AE39" s="34">
        <f>$N$28/'Fixed data'!$C$7</f>
        <v>8.297315555555556E-3</v>
      </c>
      <c r="AF39" s="34">
        <f>$N$28/'Fixed data'!$C$7</f>
        <v>8.297315555555556E-3</v>
      </c>
      <c r="AG39" s="34">
        <f>$N$28/'Fixed data'!$C$7</f>
        <v>8.297315555555556E-3</v>
      </c>
      <c r="AH39" s="34">
        <f>$N$28/'Fixed data'!$C$7</f>
        <v>8.297315555555556E-3</v>
      </c>
      <c r="AI39" s="34">
        <f>$N$28/'Fixed data'!$C$7</f>
        <v>8.297315555555556E-3</v>
      </c>
      <c r="AJ39" s="34">
        <f>$N$28/'Fixed data'!$C$7</f>
        <v>8.297315555555556E-3</v>
      </c>
      <c r="AK39" s="34">
        <f>$N$28/'Fixed data'!$C$7</f>
        <v>8.297315555555556E-3</v>
      </c>
      <c r="AL39" s="34">
        <f>$N$28/'Fixed data'!$C$7</f>
        <v>8.297315555555556E-3</v>
      </c>
      <c r="AM39" s="34">
        <f>$N$28/'Fixed data'!$C$7</f>
        <v>8.297315555555556E-3</v>
      </c>
      <c r="AN39" s="34">
        <f>$N$28/'Fixed data'!$C$7</f>
        <v>8.297315555555556E-3</v>
      </c>
      <c r="AO39" s="34">
        <f>$N$28/'Fixed data'!$C$7</f>
        <v>8.297315555555556E-3</v>
      </c>
      <c r="AP39" s="34">
        <f>$N$28/'Fixed data'!$C$7</f>
        <v>8.297315555555556E-3</v>
      </c>
      <c r="AQ39" s="34">
        <f>$N$28/'Fixed data'!$C$7</f>
        <v>8.297315555555556E-3</v>
      </c>
      <c r="AR39" s="34">
        <f>$N$28/'Fixed data'!$C$7</f>
        <v>8.297315555555556E-3</v>
      </c>
      <c r="AS39" s="34">
        <f>$N$28/'Fixed data'!$C$7</f>
        <v>8.297315555555556E-3</v>
      </c>
      <c r="AT39" s="34">
        <f>$N$28/'Fixed data'!$C$7</f>
        <v>8.297315555555556E-3</v>
      </c>
      <c r="AU39" s="34">
        <f>$N$28/'Fixed data'!$C$7</f>
        <v>8.297315555555556E-3</v>
      </c>
      <c r="AV39" s="34">
        <f>$N$28/'Fixed data'!$C$7</f>
        <v>8.297315555555556E-3</v>
      </c>
      <c r="AW39" s="34">
        <f>$N$28/'Fixed data'!$C$7</f>
        <v>8.297315555555556E-3</v>
      </c>
      <c r="AX39" s="34">
        <f>$N$28/'Fixed data'!$C$7</f>
        <v>8.297315555555556E-3</v>
      </c>
      <c r="AY39" s="34">
        <f>$N$28/'Fixed data'!$C$7</f>
        <v>8.297315555555556E-3</v>
      </c>
      <c r="AZ39" s="34">
        <f>$N$28/'Fixed data'!$C$7</f>
        <v>8.297315555555556E-3</v>
      </c>
      <c r="BA39" s="34">
        <f>$N$28/'Fixed data'!$C$7</f>
        <v>8.297315555555556E-3</v>
      </c>
      <c r="BB39" s="34">
        <f>$N$28/'Fixed data'!$C$7</f>
        <v>8.297315555555556E-3</v>
      </c>
      <c r="BC39" s="34">
        <f>$N$28/'Fixed data'!$C$7</f>
        <v>8.297315555555556E-3</v>
      </c>
      <c r="BD39" s="34">
        <f>$N$28/'Fixed data'!$C$7</f>
        <v>8.297315555555556E-3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8.297315555555556E-3</v>
      </c>
      <c r="Q40" s="34">
        <f>$O$28/'Fixed data'!$C$7</f>
        <v>8.297315555555556E-3</v>
      </c>
      <c r="R40" s="34">
        <f>$O$28/'Fixed data'!$C$7</f>
        <v>8.297315555555556E-3</v>
      </c>
      <c r="S40" s="34">
        <f>$O$28/'Fixed data'!$C$7</f>
        <v>8.297315555555556E-3</v>
      </c>
      <c r="T40" s="34">
        <f>$O$28/'Fixed data'!$C$7</f>
        <v>8.297315555555556E-3</v>
      </c>
      <c r="U40" s="34">
        <f>$O$28/'Fixed data'!$C$7</f>
        <v>8.297315555555556E-3</v>
      </c>
      <c r="V40" s="34">
        <f>$O$28/'Fixed data'!$C$7</f>
        <v>8.297315555555556E-3</v>
      </c>
      <c r="W40" s="34">
        <f>$O$28/'Fixed data'!$C$7</f>
        <v>8.297315555555556E-3</v>
      </c>
      <c r="X40" s="34">
        <f>$O$28/'Fixed data'!$C$7</f>
        <v>8.297315555555556E-3</v>
      </c>
      <c r="Y40" s="34">
        <f>$O$28/'Fixed data'!$C$7</f>
        <v>8.297315555555556E-3</v>
      </c>
      <c r="Z40" s="34">
        <f>$O$28/'Fixed data'!$C$7</f>
        <v>8.297315555555556E-3</v>
      </c>
      <c r="AA40" s="34">
        <f>$O$28/'Fixed data'!$C$7</f>
        <v>8.297315555555556E-3</v>
      </c>
      <c r="AB40" s="34">
        <f>$O$28/'Fixed data'!$C$7</f>
        <v>8.297315555555556E-3</v>
      </c>
      <c r="AC40" s="34">
        <f>$O$28/'Fixed data'!$C$7</f>
        <v>8.297315555555556E-3</v>
      </c>
      <c r="AD40" s="34">
        <f>$O$28/'Fixed data'!$C$7</f>
        <v>8.297315555555556E-3</v>
      </c>
      <c r="AE40" s="34">
        <f>$O$28/'Fixed data'!$C$7</f>
        <v>8.297315555555556E-3</v>
      </c>
      <c r="AF40" s="34">
        <f>$O$28/'Fixed data'!$C$7</f>
        <v>8.297315555555556E-3</v>
      </c>
      <c r="AG40" s="34">
        <f>$O$28/'Fixed data'!$C$7</f>
        <v>8.297315555555556E-3</v>
      </c>
      <c r="AH40" s="34">
        <f>$O$28/'Fixed data'!$C$7</f>
        <v>8.297315555555556E-3</v>
      </c>
      <c r="AI40" s="34">
        <f>$O$28/'Fixed data'!$C$7</f>
        <v>8.297315555555556E-3</v>
      </c>
      <c r="AJ40" s="34">
        <f>$O$28/'Fixed data'!$C$7</f>
        <v>8.297315555555556E-3</v>
      </c>
      <c r="AK40" s="34">
        <f>$O$28/'Fixed data'!$C$7</f>
        <v>8.297315555555556E-3</v>
      </c>
      <c r="AL40" s="34">
        <f>$O$28/'Fixed data'!$C$7</f>
        <v>8.297315555555556E-3</v>
      </c>
      <c r="AM40" s="34">
        <f>$O$28/'Fixed data'!$C$7</f>
        <v>8.297315555555556E-3</v>
      </c>
      <c r="AN40" s="34">
        <f>$O$28/'Fixed data'!$C$7</f>
        <v>8.297315555555556E-3</v>
      </c>
      <c r="AO40" s="34">
        <f>$O$28/'Fixed data'!$C$7</f>
        <v>8.297315555555556E-3</v>
      </c>
      <c r="AP40" s="34">
        <f>$O$28/'Fixed data'!$C$7</f>
        <v>8.297315555555556E-3</v>
      </c>
      <c r="AQ40" s="34">
        <f>$O$28/'Fixed data'!$C$7</f>
        <v>8.297315555555556E-3</v>
      </c>
      <c r="AR40" s="34">
        <f>$O$28/'Fixed data'!$C$7</f>
        <v>8.297315555555556E-3</v>
      </c>
      <c r="AS40" s="34">
        <f>$O$28/'Fixed data'!$C$7</f>
        <v>8.297315555555556E-3</v>
      </c>
      <c r="AT40" s="34">
        <f>$O$28/'Fixed data'!$C$7</f>
        <v>8.297315555555556E-3</v>
      </c>
      <c r="AU40" s="34">
        <f>$O$28/'Fixed data'!$C$7</f>
        <v>8.297315555555556E-3</v>
      </c>
      <c r="AV40" s="34">
        <f>$O$28/'Fixed data'!$C$7</f>
        <v>8.297315555555556E-3</v>
      </c>
      <c r="AW40" s="34">
        <f>$O$28/'Fixed data'!$C$7</f>
        <v>8.297315555555556E-3</v>
      </c>
      <c r="AX40" s="34">
        <f>$O$28/'Fixed data'!$C$7</f>
        <v>8.297315555555556E-3</v>
      </c>
      <c r="AY40" s="34">
        <f>$O$28/'Fixed data'!$C$7</f>
        <v>8.297315555555556E-3</v>
      </c>
      <c r="AZ40" s="34">
        <f>$O$28/'Fixed data'!$C$7</f>
        <v>8.297315555555556E-3</v>
      </c>
      <c r="BA40" s="34">
        <f>$O$28/'Fixed data'!$C$7</f>
        <v>8.297315555555556E-3</v>
      </c>
      <c r="BB40" s="34">
        <f>$O$28/'Fixed data'!$C$7</f>
        <v>8.297315555555556E-3</v>
      </c>
      <c r="BC40" s="34">
        <f>$O$28/'Fixed data'!$C$7</f>
        <v>8.297315555555556E-3</v>
      </c>
      <c r="BD40" s="34">
        <f>$O$28/'Fixed data'!$C$7</f>
        <v>8.297315555555556E-3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8.297315555555556E-3</v>
      </c>
      <c r="R41" s="34">
        <f>$P$28/'Fixed data'!$C$7</f>
        <v>8.297315555555556E-3</v>
      </c>
      <c r="S41" s="34">
        <f>$P$28/'Fixed data'!$C$7</f>
        <v>8.297315555555556E-3</v>
      </c>
      <c r="T41" s="34">
        <f>$P$28/'Fixed data'!$C$7</f>
        <v>8.297315555555556E-3</v>
      </c>
      <c r="U41" s="34">
        <f>$P$28/'Fixed data'!$C$7</f>
        <v>8.297315555555556E-3</v>
      </c>
      <c r="V41" s="34">
        <f>$P$28/'Fixed data'!$C$7</f>
        <v>8.297315555555556E-3</v>
      </c>
      <c r="W41" s="34">
        <f>$P$28/'Fixed data'!$C$7</f>
        <v>8.297315555555556E-3</v>
      </c>
      <c r="X41" s="34">
        <f>$P$28/'Fixed data'!$C$7</f>
        <v>8.297315555555556E-3</v>
      </c>
      <c r="Y41" s="34">
        <f>$P$28/'Fixed data'!$C$7</f>
        <v>8.297315555555556E-3</v>
      </c>
      <c r="Z41" s="34">
        <f>$P$28/'Fixed data'!$C$7</f>
        <v>8.297315555555556E-3</v>
      </c>
      <c r="AA41" s="34">
        <f>$P$28/'Fixed data'!$C$7</f>
        <v>8.297315555555556E-3</v>
      </c>
      <c r="AB41" s="34">
        <f>$P$28/'Fixed data'!$C$7</f>
        <v>8.297315555555556E-3</v>
      </c>
      <c r="AC41" s="34">
        <f>$P$28/'Fixed data'!$C$7</f>
        <v>8.297315555555556E-3</v>
      </c>
      <c r="AD41" s="34">
        <f>$P$28/'Fixed data'!$C$7</f>
        <v>8.297315555555556E-3</v>
      </c>
      <c r="AE41" s="34">
        <f>$P$28/'Fixed data'!$C$7</f>
        <v>8.297315555555556E-3</v>
      </c>
      <c r="AF41" s="34">
        <f>$P$28/'Fixed data'!$C$7</f>
        <v>8.297315555555556E-3</v>
      </c>
      <c r="AG41" s="34">
        <f>$P$28/'Fixed data'!$C$7</f>
        <v>8.297315555555556E-3</v>
      </c>
      <c r="AH41" s="34">
        <f>$P$28/'Fixed data'!$C$7</f>
        <v>8.297315555555556E-3</v>
      </c>
      <c r="AI41" s="34">
        <f>$P$28/'Fixed data'!$C$7</f>
        <v>8.297315555555556E-3</v>
      </c>
      <c r="AJ41" s="34">
        <f>$P$28/'Fixed data'!$C$7</f>
        <v>8.297315555555556E-3</v>
      </c>
      <c r="AK41" s="34">
        <f>$P$28/'Fixed data'!$C$7</f>
        <v>8.297315555555556E-3</v>
      </c>
      <c r="AL41" s="34">
        <f>$P$28/'Fixed data'!$C$7</f>
        <v>8.297315555555556E-3</v>
      </c>
      <c r="AM41" s="34">
        <f>$P$28/'Fixed data'!$C$7</f>
        <v>8.297315555555556E-3</v>
      </c>
      <c r="AN41" s="34">
        <f>$P$28/'Fixed data'!$C$7</f>
        <v>8.297315555555556E-3</v>
      </c>
      <c r="AO41" s="34">
        <f>$P$28/'Fixed data'!$C$7</f>
        <v>8.297315555555556E-3</v>
      </c>
      <c r="AP41" s="34">
        <f>$P$28/'Fixed data'!$C$7</f>
        <v>8.297315555555556E-3</v>
      </c>
      <c r="AQ41" s="34">
        <f>$P$28/'Fixed data'!$C$7</f>
        <v>8.297315555555556E-3</v>
      </c>
      <c r="AR41" s="34">
        <f>$P$28/'Fixed data'!$C$7</f>
        <v>8.297315555555556E-3</v>
      </c>
      <c r="AS41" s="34">
        <f>$P$28/'Fixed data'!$C$7</f>
        <v>8.297315555555556E-3</v>
      </c>
      <c r="AT41" s="34">
        <f>$P$28/'Fixed data'!$C$7</f>
        <v>8.297315555555556E-3</v>
      </c>
      <c r="AU41" s="34">
        <f>$P$28/'Fixed data'!$C$7</f>
        <v>8.297315555555556E-3</v>
      </c>
      <c r="AV41" s="34">
        <f>$P$28/'Fixed data'!$C$7</f>
        <v>8.297315555555556E-3</v>
      </c>
      <c r="AW41" s="34">
        <f>$P$28/'Fixed data'!$C$7</f>
        <v>8.297315555555556E-3</v>
      </c>
      <c r="AX41" s="34">
        <f>$P$28/'Fixed data'!$C$7</f>
        <v>8.297315555555556E-3</v>
      </c>
      <c r="AY41" s="34">
        <f>$P$28/'Fixed data'!$C$7</f>
        <v>8.297315555555556E-3</v>
      </c>
      <c r="AZ41" s="34">
        <f>$P$28/'Fixed data'!$C$7</f>
        <v>8.297315555555556E-3</v>
      </c>
      <c r="BA41" s="34">
        <f>$P$28/'Fixed data'!$C$7</f>
        <v>8.297315555555556E-3</v>
      </c>
      <c r="BB41" s="34">
        <f>$P$28/'Fixed data'!$C$7</f>
        <v>8.297315555555556E-3</v>
      </c>
      <c r="BC41" s="34">
        <f>$P$28/'Fixed data'!$C$7</f>
        <v>8.297315555555556E-3</v>
      </c>
      <c r="BD41" s="34">
        <f>$P$28/'Fixed data'!$C$7</f>
        <v>8.297315555555556E-3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8.297315555555556E-3</v>
      </c>
      <c r="S42" s="34">
        <f>$Q$28/'Fixed data'!$C$7</f>
        <v>8.297315555555556E-3</v>
      </c>
      <c r="T42" s="34">
        <f>$Q$28/'Fixed data'!$C$7</f>
        <v>8.297315555555556E-3</v>
      </c>
      <c r="U42" s="34">
        <f>$Q$28/'Fixed data'!$C$7</f>
        <v>8.297315555555556E-3</v>
      </c>
      <c r="V42" s="34">
        <f>$Q$28/'Fixed data'!$C$7</f>
        <v>8.297315555555556E-3</v>
      </c>
      <c r="W42" s="34">
        <f>$Q$28/'Fixed data'!$C$7</f>
        <v>8.297315555555556E-3</v>
      </c>
      <c r="X42" s="34">
        <f>$Q$28/'Fixed data'!$C$7</f>
        <v>8.297315555555556E-3</v>
      </c>
      <c r="Y42" s="34">
        <f>$Q$28/'Fixed data'!$C$7</f>
        <v>8.297315555555556E-3</v>
      </c>
      <c r="Z42" s="34">
        <f>$Q$28/'Fixed data'!$C$7</f>
        <v>8.297315555555556E-3</v>
      </c>
      <c r="AA42" s="34">
        <f>$Q$28/'Fixed data'!$C$7</f>
        <v>8.297315555555556E-3</v>
      </c>
      <c r="AB42" s="34">
        <f>$Q$28/'Fixed data'!$C$7</f>
        <v>8.297315555555556E-3</v>
      </c>
      <c r="AC42" s="34">
        <f>$Q$28/'Fixed data'!$C$7</f>
        <v>8.297315555555556E-3</v>
      </c>
      <c r="AD42" s="34">
        <f>$Q$28/'Fixed data'!$C$7</f>
        <v>8.297315555555556E-3</v>
      </c>
      <c r="AE42" s="34">
        <f>$Q$28/'Fixed data'!$C$7</f>
        <v>8.297315555555556E-3</v>
      </c>
      <c r="AF42" s="34">
        <f>$Q$28/'Fixed data'!$C$7</f>
        <v>8.297315555555556E-3</v>
      </c>
      <c r="AG42" s="34">
        <f>$Q$28/'Fixed data'!$C$7</f>
        <v>8.297315555555556E-3</v>
      </c>
      <c r="AH42" s="34">
        <f>$Q$28/'Fixed data'!$C$7</f>
        <v>8.297315555555556E-3</v>
      </c>
      <c r="AI42" s="34">
        <f>$Q$28/'Fixed data'!$C$7</f>
        <v>8.297315555555556E-3</v>
      </c>
      <c r="AJ42" s="34">
        <f>$Q$28/'Fixed data'!$C$7</f>
        <v>8.297315555555556E-3</v>
      </c>
      <c r="AK42" s="34">
        <f>$Q$28/'Fixed data'!$C$7</f>
        <v>8.297315555555556E-3</v>
      </c>
      <c r="AL42" s="34">
        <f>$Q$28/'Fixed data'!$C$7</f>
        <v>8.297315555555556E-3</v>
      </c>
      <c r="AM42" s="34">
        <f>$Q$28/'Fixed data'!$C$7</f>
        <v>8.297315555555556E-3</v>
      </c>
      <c r="AN42" s="34">
        <f>$Q$28/'Fixed data'!$C$7</f>
        <v>8.297315555555556E-3</v>
      </c>
      <c r="AO42" s="34">
        <f>$Q$28/'Fixed data'!$C$7</f>
        <v>8.297315555555556E-3</v>
      </c>
      <c r="AP42" s="34">
        <f>$Q$28/'Fixed data'!$C$7</f>
        <v>8.297315555555556E-3</v>
      </c>
      <c r="AQ42" s="34">
        <f>$Q$28/'Fixed data'!$C$7</f>
        <v>8.297315555555556E-3</v>
      </c>
      <c r="AR42" s="34">
        <f>$Q$28/'Fixed data'!$C$7</f>
        <v>8.297315555555556E-3</v>
      </c>
      <c r="AS42" s="34">
        <f>$Q$28/'Fixed data'!$C$7</f>
        <v>8.297315555555556E-3</v>
      </c>
      <c r="AT42" s="34">
        <f>$Q$28/'Fixed data'!$C$7</f>
        <v>8.297315555555556E-3</v>
      </c>
      <c r="AU42" s="34">
        <f>$Q$28/'Fixed data'!$C$7</f>
        <v>8.297315555555556E-3</v>
      </c>
      <c r="AV42" s="34">
        <f>$Q$28/'Fixed data'!$C$7</f>
        <v>8.297315555555556E-3</v>
      </c>
      <c r="AW42" s="34">
        <f>$Q$28/'Fixed data'!$C$7</f>
        <v>8.297315555555556E-3</v>
      </c>
      <c r="AX42" s="34">
        <f>$Q$28/'Fixed data'!$C$7</f>
        <v>8.297315555555556E-3</v>
      </c>
      <c r="AY42" s="34">
        <f>$Q$28/'Fixed data'!$C$7</f>
        <v>8.297315555555556E-3</v>
      </c>
      <c r="AZ42" s="34">
        <f>$Q$28/'Fixed data'!$C$7</f>
        <v>8.297315555555556E-3</v>
      </c>
      <c r="BA42" s="34">
        <f>$Q$28/'Fixed data'!$C$7</f>
        <v>8.297315555555556E-3</v>
      </c>
      <c r="BB42" s="34">
        <f>$Q$28/'Fixed data'!$C$7</f>
        <v>8.297315555555556E-3</v>
      </c>
      <c r="BC42" s="34">
        <f>$Q$28/'Fixed data'!$C$7</f>
        <v>8.297315555555556E-3</v>
      </c>
      <c r="BD42" s="34">
        <f>$Q$28/'Fixed data'!$C$7</f>
        <v>8.297315555555556E-3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8.297315555555556E-3</v>
      </c>
      <c r="T43" s="34">
        <f>$R$28/'Fixed data'!$C$7</f>
        <v>8.297315555555556E-3</v>
      </c>
      <c r="U43" s="34">
        <f>$R$28/'Fixed data'!$C$7</f>
        <v>8.297315555555556E-3</v>
      </c>
      <c r="V43" s="34">
        <f>$R$28/'Fixed data'!$C$7</f>
        <v>8.297315555555556E-3</v>
      </c>
      <c r="W43" s="34">
        <f>$R$28/'Fixed data'!$C$7</f>
        <v>8.297315555555556E-3</v>
      </c>
      <c r="X43" s="34">
        <f>$R$28/'Fixed data'!$C$7</f>
        <v>8.297315555555556E-3</v>
      </c>
      <c r="Y43" s="34">
        <f>$R$28/'Fixed data'!$C$7</f>
        <v>8.297315555555556E-3</v>
      </c>
      <c r="Z43" s="34">
        <f>$R$28/'Fixed data'!$C$7</f>
        <v>8.297315555555556E-3</v>
      </c>
      <c r="AA43" s="34">
        <f>$R$28/'Fixed data'!$C$7</f>
        <v>8.297315555555556E-3</v>
      </c>
      <c r="AB43" s="34">
        <f>$R$28/'Fixed data'!$C$7</f>
        <v>8.297315555555556E-3</v>
      </c>
      <c r="AC43" s="34">
        <f>$R$28/'Fixed data'!$C$7</f>
        <v>8.297315555555556E-3</v>
      </c>
      <c r="AD43" s="34">
        <f>$R$28/'Fixed data'!$C$7</f>
        <v>8.297315555555556E-3</v>
      </c>
      <c r="AE43" s="34">
        <f>$R$28/'Fixed data'!$C$7</f>
        <v>8.297315555555556E-3</v>
      </c>
      <c r="AF43" s="34">
        <f>$R$28/'Fixed data'!$C$7</f>
        <v>8.297315555555556E-3</v>
      </c>
      <c r="AG43" s="34">
        <f>$R$28/'Fixed data'!$C$7</f>
        <v>8.297315555555556E-3</v>
      </c>
      <c r="AH43" s="34">
        <f>$R$28/'Fixed data'!$C$7</f>
        <v>8.297315555555556E-3</v>
      </c>
      <c r="AI43" s="34">
        <f>$R$28/'Fixed data'!$C$7</f>
        <v>8.297315555555556E-3</v>
      </c>
      <c r="AJ43" s="34">
        <f>$R$28/'Fixed data'!$C$7</f>
        <v>8.297315555555556E-3</v>
      </c>
      <c r="AK43" s="34">
        <f>$R$28/'Fixed data'!$C$7</f>
        <v>8.297315555555556E-3</v>
      </c>
      <c r="AL43" s="34">
        <f>$R$28/'Fixed data'!$C$7</f>
        <v>8.297315555555556E-3</v>
      </c>
      <c r="AM43" s="34">
        <f>$R$28/'Fixed data'!$C$7</f>
        <v>8.297315555555556E-3</v>
      </c>
      <c r="AN43" s="34">
        <f>$R$28/'Fixed data'!$C$7</f>
        <v>8.297315555555556E-3</v>
      </c>
      <c r="AO43" s="34">
        <f>$R$28/'Fixed data'!$C$7</f>
        <v>8.297315555555556E-3</v>
      </c>
      <c r="AP43" s="34">
        <f>$R$28/'Fixed data'!$C$7</f>
        <v>8.297315555555556E-3</v>
      </c>
      <c r="AQ43" s="34">
        <f>$R$28/'Fixed data'!$C$7</f>
        <v>8.297315555555556E-3</v>
      </c>
      <c r="AR43" s="34">
        <f>$R$28/'Fixed data'!$C$7</f>
        <v>8.297315555555556E-3</v>
      </c>
      <c r="AS43" s="34">
        <f>$R$28/'Fixed data'!$C$7</f>
        <v>8.297315555555556E-3</v>
      </c>
      <c r="AT43" s="34">
        <f>$R$28/'Fixed data'!$C$7</f>
        <v>8.297315555555556E-3</v>
      </c>
      <c r="AU43" s="34">
        <f>$R$28/'Fixed data'!$C$7</f>
        <v>8.297315555555556E-3</v>
      </c>
      <c r="AV43" s="34">
        <f>$R$28/'Fixed data'!$C$7</f>
        <v>8.297315555555556E-3</v>
      </c>
      <c r="AW43" s="34">
        <f>$R$28/'Fixed data'!$C$7</f>
        <v>8.297315555555556E-3</v>
      </c>
      <c r="AX43" s="34">
        <f>$R$28/'Fixed data'!$C$7</f>
        <v>8.297315555555556E-3</v>
      </c>
      <c r="AY43" s="34">
        <f>$R$28/'Fixed data'!$C$7</f>
        <v>8.297315555555556E-3</v>
      </c>
      <c r="AZ43" s="34">
        <f>$R$28/'Fixed data'!$C$7</f>
        <v>8.297315555555556E-3</v>
      </c>
      <c r="BA43" s="34">
        <f>$R$28/'Fixed data'!$C$7</f>
        <v>8.297315555555556E-3</v>
      </c>
      <c r="BB43" s="34">
        <f>$R$28/'Fixed data'!$C$7</f>
        <v>8.297315555555556E-3</v>
      </c>
      <c r="BC43" s="34">
        <f>$R$28/'Fixed data'!$C$7</f>
        <v>8.297315555555556E-3</v>
      </c>
      <c r="BD43" s="34">
        <f>$R$28/'Fixed data'!$C$7</f>
        <v>8.297315555555556E-3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8.297315555555556E-3</v>
      </c>
      <c r="U44" s="34">
        <f>$S$28/'Fixed data'!$C$7</f>
        <v>8.297315555555556E-3</v>
      </c>
      <c r="V44" s="34">
        <f>$S$28/'Fixed data'!$C$7</f>
        <v>8.297315555555556E-3</v>
      </c>
      <c r="W44" s="34">
        <f>$S$28/'Fixed data'!$C$7</f>
        <v>8.297315555555556E-3</v>
      </c>
      <c r="X44" s="34">
        <f>$S$28/'Fixed data'!$C$7</f>
        <v>8.297315555555556E-3</v>
      </c>
      <c r="Y44" s="34">
        <f>$S$28/'Fixed data'!$C$7</f>
        <v>8.297315555555556E-3</v>
      </c>
      <c r="Z44" s="34">
        <f>$S$28/'Fixed data'!$C$7</f>
        <v>8.297315555555556E-3</v>
      </c>
      <c r="AA44" s="34">
        <f>$S$28/'Fixed data'!$C$7</f>
        <v>8.297315555555556E-3</v>
      </c>
      <c r="AB44" s="34">
        <f>$S$28/'Fixed data'!$C$7</f>
        <v>8.297315555555556E-3</v>
      </c>
      <c r="AC44" s="34">
        <f>$S$28/'Fixed data'!$C$7</f>
        <v>8.297315555555556E-3</v>
      </c>
      <c r="AD44" s="34">
        <f>$S$28/'Fixed data'!$C$7</f>
        <v>8.297315555555556E-3</v>
      </c>
      <c r="AE44" s="34">
        <f>$S$28/'Fixed data'!$C$7</f>
        <v>8.297315555555556E-3</v>
      </c>
      <c r="AF44" s="34">
        <f>$S$28/'Fixed data'!$C$7</f>
        <v>8.297315555555556E-3</v>
      </c>
      <c r="AG44" s="34">
        <f>$S$28/'Fixed data'!$C$7</f>
        <v>8.297315555555556E-3</v>
      </c>
      <c r="AH44" s="34">
        <f>$S$28/'Fixed data'!$C$7</f>
        <v>8.297315555555556E-3</v>
      </c>
      <c r="AI44" s="34">
        <f>$S$28/'Fixed data'!$C$7</f>
        <v>8.297315555555556E-3</v>
      </c>
      <c r="AJ44" s="34">
        <f>$S$28/'Fixed data'!$C$7</f>
        <v>8.297315555555556E-3</v>
      </c>
      <c r="AK44" s="34">
        <f>$S$28/'Fixed data'!$C$7</f>
        <v>8.297315555555556E-3</v>
      </c>
      <c r="AL44" s="34">
        <f>$S$28/'Fixed data'!$C$7</f>
        <v>8.297315555555556E-3</v>
      </c>
      <c r="AM44" s="34">
        <f>$S$28/'Fixed data'!$C$7</f>
        <v>8.297315555555556E-3</v>
      </c>
      <c r="AN44" s="34">
        <f>$S$28/'Fixed data'!$C$7</f>
        <v>8.297315555555556E-3</v>
      </c>
      <c r="AO44" s="34">
        <f>$S$28/'Fixed data'!$C$7</f>
        <v>8.297315555555556E-3</v>
      </c>
      <c r="AP44" s="34">
        <f>$S$28/'Fixed data'!$C$7</f>
        <v>8.297315555555556E-3</v>
      </c>
      <c r="AQ44" s="34">
        <f>$S$28/'Fixed data'!$C$7</f>
        <v>8.297315555555556E-3</v>
      </c>
      <c r="AR44" s="34">
        <f>$S$28/'Fixed data'!$C$7</f>
        <v>8.297315555555556E-3</v>
      </c>
      <c r="AS44" s="34">
        <f>$S$28/'Fixed data'!$C$7</f>
        <v>8.297315555555556E-3</v>
      </c>
      <c r="AT44" s="34">
        <f>$S$28/'Fixed data'!$C$7</f>
        <v>8.297315555555556E-3</v>
      </c>
      <c r="AU44" s="34">
        <f>$S$28/'Fixed data'!$C$7</f>
        <v>8.297315555555556E-3</v>
      </c>
      <c r="AV44" s="34">
        <f>$S$28/'Fixed data'!$C$7</f>
        <v>8.297315555555556E-3</v>
      </c>
      <c r="AW44" s="34">
        <f>$S$28/'Fixed data'!$C$7</f>
        <v>8.297315555555556E-3</v>
      </c>
      <c r="AX44" s="34">
        <f>$S$28/'Fixed data'!$C$7</f>
        <v>8.297315555555556E-3</v>
      </c>
      <c r="AY44" s="34">
        <f>$S$28/'Fixed data'!$C$7</f>
        <v>8.297315555555556E-3</v>
      </c>
      <c r="AZ44" s="34">
        <f>$S$28/'Fixed data'!$C$7</f>
        <v>8.297315555555556E-3</v>
      </c>
      <c r="BA44" s="34">
        <f>$S$28/'Fixed data'!$C$7</f>
        <v>8.297315555555556E-3</v>
      </c>
      <c r="BB44" s="34">
        <f>$S$28/'Fixed data'!$C$7</f>
        <v>8.297315555555556E-3</v>
      </c>
      <c r="BC44" s="34">
        <f>$S$28/'Fixed data'!$C$7</f>
        <v>8.297315555555556E-3</v>
      </c>
      <c r="BD44" s="34">
        <f>$S$28/'Fixed data'!$C$7</f>
        <v>8.297315555555556E-3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8.297315555555556E-3</v>
      </c>
      <c r="V45" s="34">
        <f>$T$28/'Fixed data'!$C$7</f>
        <v>8.297315555555556E-3</v>
      </c>
      <c r="W45" s="34">
        <f>$T$28/'Fixed data'!$C$7</f>
        <v>8.297315555555556E-3</v>
      </c>
      <c r="X45" s="34">
        <f>$T$28/'Fixed data'!$C$7</f>
        <v>8.297315555555556E-3</v>
      </c>
      <c r="Y45" s="34">
        <f>$T$28/'Fixed data'!$C$7</f>
        <v>8.297315555555556E-3</v>
      </c>
      <c r="Z45" s="34">
        <f>$T$28/'Fixed data'!$C$7</f>
        <v>8.297315555555556E-3</v>
      </c>
      <c r="AA45" s="34">
        <f>$T$28/'Fixed data'!$C$7</f>
        <v>8.297315555555556E-3</v>
      </c>
      <c r="AB45" s="34">
        <f>$T$28/'Fixed data'!$C$7</f>
        <v>8.297315555555556E-3</v>
      </c>
      <c r="AC45" s="34">
        <f>$T$28/'Fixed data'!$C$7</f>
        <v>8.297315555555556E-3</v>
      </c>
      <c r="AD45" s="34">
        <f>$T$28/'Fixed data'!$C$7</f>
        <v>8.297315555555556E-3</v>
      </c>
      <c r="AE45" s="34">
        <f>$T$28/'Fixed data'!$C$7</f>
        <v>8.297315555555556E-3</v>
      </c>
      <c r="AF45" s="34">
        <f>$T$28/'Fixed data'!$C$7</f>
        <v>8.297315555555556E-3</v>
      </c>
      <c r="AG45" s="34">
        <f>$T$28/'Fixed data'!$C$7</f>
        <v>8.297315555555556E-3</v>
      </c>
      <c r="AH45" s="34">
        <f>$T$28/'Fixed data'!$C$7</f>
        <v>8.297315555555556E-3</v>
      </c>
      <c r="AI45" s="34">
        <f>$T$28/'Fixed data'!$C$7</f>
        <v>8.297315555555556E-3</v>
      </c>
      <c r="AJ45" s="34">
        <f>$T$28/'Fixed data'!$C$7</f>
        <v>8.297315555555556E-3</v>
      </c>
      <c r="AK45" s="34">
        <f>$T$28/'Fixed data'!$C$7</f>
        <v>8.297315555555556E-3</v>
      </c>
      <c r="AL45" s="34">
        <f>$T$28/'Fixed data'!$C$7</f>
        <v>8.297315555555556E-3</v>
      </c>
      <c r="AM45" s="34">
        <f>$T$28/'Fixed data'!$C$7</f>
        <v>8.297315555555556E-3</v>
      </c>
      <c r="AN45" s="34">
        <f>$T$28/'Fixed data'!$C$7</f>
        <v>8.297315555555556E-3</v>
      </c>
      <c r="AO45" s="34">
        <f>$T$28/'Fixed data'!$C$7</f>
        <v>8.297315555555556E-3</v>
      </c>
      <c r="AP45" s="34">
        <f>$T$28/'Fixed data'!$C$7</f>
        <v>8.297315555555556E-3</v>
      </c>
      <c r="AQ45" s="34">
        <f>$T$28/'Fixed data'!$C$7</f>
        <v>8.297315555555556E-3</v>
      </c>
      <c r="AR45" s="34">
        <f>$T$28/'Fixed data'!$C$7</f>
        <v>8.297315555555556E-3</v>
      </c>
      <c r="AS45" s="34">
        <f>$T$28/'Fixed data'!$C$7</f>
        <v>8.297315555555556E-3</v>
      </c>
      <c r="AT45" s="34">
        <f>$T$28/'Fixed data'!$C$7</f>
        <v>8.297315555555556E-3</v>
      </c>
      <c r="AU45" s="34">
        <f>$T$28/'Fixed data'!$C$7</f>
        <v>8.297315555555556E-3</v>
      </c>
      <c r="AV45" s="34">
        <f>$T$28/'Fixed data'!$C$7</f>
        <v>8.297315555555556E-3</v>
      </c>
      <c r="AW45" s="34">
        <f>$T$28/'Fixed data'!$C$7</f>
        <v>8.297315555555556E-3</v>
      </c>
      <c r="AX45" s="34">
        <f>$T$28/'Fixed data'!$C$7</f>
        <v>8.297315555555556E-3</v>
      </c>
      <c r="AY45" s="34">
        <f>$T$28/'Fixed data'!$C$7</f>
        <v>8.297315555555556E-3</v>
      </c>
      <c r="AZ45" s="34">
        <f>$T$28/'Fixed data'!$C$7</f>
        <v>8.297315555555556E-3</v>
      </c>
      <c r="BA45" s="34">
        <f>$T$28/'Fixed data'!$C$7</f>
        <v>8.297315555555556E-3</v>
      </c>
      <c r="BB45" s="34">
        <f>$T$28/'Fixed data'!$C$7</f>
        <v>8.297315555555556E-3</v>
      </c>
      <c r="BC45" s="34">
        <f>$T$28/'Fixed data'!$C$7</f>
        <v>8.297315555555556E-3</v>
      </c>
      <c r="BD45" s="34">
        <f>$T$28/'Fixed data'!$C$7</f>
        <v>8.297315555555556E-3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8.297315555555556E-3</v>
      </c>
      <c r="W46" s="34">
        <f>$U$28/'Fixed data'!$C$7</f>
        <v>8.297315555555556E-3</v>
      </c>
      <c r="X46" s="34">
        <f>$U$28/'Fixed data'!$C$7</f>
        <v>8.297315555555556E-3</v>
      </c>
      <c r="Y46" s="34">
        <f>$U$28/'Fixed data'!$C$7</f>
        <v>8.297315555555556E-3</v>
      </c>
      <c r="Z46" s="34">
        <f>$U$28/'Fixed data'!$C$7</f>
        <v>8.297315555555556E-3</v>
      </c>
      <c r="AA46" s="34">
        <f>$U$28/'Fixed data'!$C$7</f>
        <v>8.297315555555556E-3</v>
      </c>
      <c r="AB46" s="34">
        <f>$U$28/'Fixed data'!$C$7</f>
        <v>8.297315555555556E-3</v>
      </c>
      <c r="AC46" s="34">
        <f>$U$28/'Fixed data'!$C$7</f>
        <v>8.297315555555556E-3</v>
      </c>
      <c r="AD46" s="34">
        <f>$U$28/'Fixed data'!$C$7</f>
        <v>8.297315555555556E-3</v>
      </c>
      <c r="AE46" s="34">
        <f>$U$28/'Fixed data'!$C$7</f>
        <v>8.297315555555556E-3</v>
      </c>
      <c r="AF46" s="34">
        <f>$U$28/'Fixed data'!$C$7</f>
        <v>8.297315555555556E-3</v>
      </c>
      <c r="AG46" s="34">
        <f>$U$28/'Fixed data'!$C$7</f>
        <v>8.297315555555556E-3</v>
      </c>
      <c r="AH46" s="34">
        <f>$U$28/'Fixed data'!$C$7</f>
        <v>8.297315555555556E-3</v>
      </c>
      <c r="AI46" s="34">
        <f>$U$28/'Fixed data'!$C$7</f>
        <v>8.297315555555556E-3</v>
      </c>
      <c r="AJ46" s="34">
        <f>$U$28/'Fixed data'!$C$7</f>
        <v>8.297315555555556E-3</v>
      </c>
      <c r="AK46" s="34">
        <f>$U$28/'Fixed data'!$C$7</f>
        <v>8.297315555555556E-3</v>
      </c>
      <c r="AL46" s="34">
        <f>$U$28/'Fixed data'!$C$7</f>
        <v>8.297315555555556E-3</v>
      </c>
      <c r="AM46" s="34">
        <f>$U$28/'Fixed data'!$C$7</f>
        <v>8.297315555555556E-3</v>
      </c>
      <c r="AN46" s="34">
        <f>$U$28/'Fixed data'!$C$7</f>
        <v>8.297315555555556E-3</v>
      </c>
      <c r="AO46" s="34">
        <f>$U$28/'Fixed data'!$C$7</f>
        <v>8.297315555555556E-3</v>
      </c>
      <c r="AP46" s="34">
        <f>$U$28/'Fixed data'!$C$7</f>
        <v>8.297315555555556E-3</v>
      </c>
      <c r="AQ46" s="34">
        <f>$U$28/'Fixed data'!$C$7</f>
        <v>8.297315555555556E-3</v>
      </c>
      <c r="AR46" s="34">
        <f>$U$28/'Fixed data'!$C$7</f>
        <v>8.297315555555556E-3</v>
      </c>
      <c r="AS46" s="34">
        <f>$U$28/'Fixed data'!$C$7</f>
        <v>8.297315555555556E-3</v>
      </c>
      <c r="AT46" s="34">
        <f>$U$28/'Fixed data'!$C$7</f>
        <v>8.297315555555556E-3</v>
      </c>
      <c r="AU46" s="34">
        <f>$U$28/'Fixed data'!$C$7</f>
        <v>8.297315555555556E-3</v>
      </c>
      <c r="AV46" s="34">
        <f>$U$28/'Fixed data'!$C$7</f>
        <v>8.297315555555556E-3</v>
      </c>
      <c r="AW46" s="34">
        <f>$U$28/'Fixed data'!$C$7</f>
        <v>8.297315555555556E-3</v>
      </c>
      <c r="AX46" s="34">
        <f>$U$28/'Fixed data'!$C$7</f>
        <v>8.297315555555556E-3</v>
      </c>
      <c r="AY46" s="34">
        <f>$U$28/'Fixed data'!$C$7</f>
        <v>8.297315555555556E-3</v>
      </c>
      <c r="AZ46" s="34">
        <f>$U$28/'Fixed data'!$C$7</f>
        <v>8.297315555555556E-3</v>
      </c>
      <c r="BA46" s="34">
        <f>$U$28/'Fixed data'!$C$7</f>
        <v>8.297315555555556E-3</v>
      </c>
      <c r="BB46" s="34">
        <f>$U$28/'Fixed data'!$C$7</f>
        <v>8.297315555555556E-3</v>
      </c>
      <c r="BC46" s="34">
        <f>$U$28/'Fixed data'!$C$7</f>
        <v>8.297315555555556E-3</v>
      </c>
      <c r="BD46" s="34">
        <f>$U$28/'Fixed data'!$C$7</f>
        <v>8.297315555555556E-3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8.297315555555556E-3</v>
      </c>
      <c r="X47" s="34">
        <f>$V$28/'Fixed data'!$C$7</f>
        <v>8.297315555555556E-3</v>
      </c>
      <c r="Y47" s="34">
        <f>$V$28/'Fixed data'!$C$7</f>
        <v>8.297315555555556E-3</v>
      </c>
      <c r="Z47" s="34">
        <f>$V$28/'Fixed data'!$C$7</f>
        <v>8.297315555555556E-3</v>
      </c>
      <c r="AA47" s="34">
        <f>$V$28/'Fixed data'!$C$7</f>
        <v>8.297315555555556E-3</v>
      </c>
      <c r="AB47" s="34">
        <f>$V$28/'Fixed data'!$C$7</f>
        <v>8.297315555555556E-3</v>
      </c>
      <c r="AC47" s="34">
        <f>$V$28/'Fixed data'!$C$7</f>
        <v>8.297315555555556E-3</v>
      </c>
      <c r="AD47" s="34">
        <f>$V$28/'Fixed data'!$C$7</f>
        <v>8.297315555555556E-3</v>
      </c>
      <c r="AE47" s="34">
        <f>$V$28/'Fixed data'!$C$7</f>
        <v>8.297315555555556E-3</v>
      </c>
      <c r="AF47" s="34">
        <f>$V$28/'Fixed data'!$C$7</f>
        <v>8.297315555555556E-3</v>
      </c>
      <c r="AG47" s="34">
        <f>$V$28/'Fixed data'!$C$7</f>
        <v>8.297315555555556E-3</v>
      </c>
      <c r="AH47" s="34">
        <f>$V$28/'Fixed data'!$C$7</f>
        <v>8.297315555555556E-3</v>
      </c>
      <c r="AI47" s="34">
        <f>$V$28/'Fixed data'!$C$7</f>
        <v>8.297315555555556E-3</v>
      </c>
      <c r="AJ47" s="34">
        <f>$V$28/'Fixed data'!$C$7</f>
        <v>8.297315555555556E-3</v>
      </c>
      <c r="AK47" s="34">
        <f>$V$28/'Fixed data'!$C$7</f>
        <v>8.297315555555556E-3</v>
      </c>
      <c r="AL47" s="34">
        <f>$V$28/'Fixed data'!$C$7</f>
        <v>8.297315555555556E-3</v>
      </c>
      <c r="AM47" s="34">
        <f>$V$28/'Fixed data'!$C$7</f>
        <v>8.297315555555556E-3</v>
      </c>
      <c r="AN47" s="34">
        <f>$V$28/'Fixed data'!$C$7</f>
        <v>8.297315555555556E-3</v>
      </c>
      <c r="AO47" s="34">
        <f>$V$28/'Fixed data'!$C$7</f>
        <v>8.297315555555556E-3</v>
      </c>
      <c r="AP47" s="34">
        <f>$V$28/'Fixed data'!$C$7</f>
        <v>8.297315555555556E-3</v>
      </c>
      <c r="AQ47" s="34">
        <f>$V$28/'Fixed data'!$C$7</f>
        <v>8.297315555555556E-3</v>
      </c>
      <c r="AR47" s="34">
        <f>$V$28/'Fixed data'!$C$7</f>
        <v>8.297315555555556E-3</v>
      </c>
      <c r="AS47" s="34">
        <f>$V$28/'Fixed data'!$C$7</f>
        <v>8.297315555555556E-3</v>
      </c>
      <c r="AT47" s="34">
        <f>$V$28/'Fixed data'!$C$7</f>
        <v>8.297315555555556E-3</v>
      </c>
      <c r="AU47" s="34">
        <f>$V$28/'Fixed data'!$C$7</f>
        <v>8.297315555555556E-3</v>
      </c>
      <c r="AV47" s="34">
        <f>$V$28/'Fixed data'!$C$7</f>
        <v>8.297315555555556E-3</v>
      </c>
      <c r="AW47" s="34">
        <f>$V$28/'Fixed data'!$C$7</f>
        <v>8.297315555555556E-3</v>
      </c>
      <c r="AX47" s="34">
        <f>$V$28/'Fixed data'!$C$7</f>
        <v>8.297315555555556E-3</v>
      </c>
      <c r="AY47" s="34">
        <f>$V$28/'Fixed data'!$C$7</f>
        <v>8.297315555555556E-3</v>
      </c>
      <c r="AZ47" s="34">
        <f>$V$28/'Fixed data'!$C$7</f>
        <v>8.297315555555556E-3</v>
      </c>
      <c r="BA47" s="34">
        <f>$V$28/'Fixed data'!$C$7</f>
        <v>8.297315555555556E-3</v>
      </c>
      <c r="BB47" s="34">
        <f>$V$28/'Fixed data'!$C$7</f>
        <v>8.297315555555556E-3</v>
      </c>
      <c r="BC47" s="34">
        <f>$V$28/'Fixed data'!$C$7</f>
        <v>8.297315555555556E-3</v>
      </c>
      <c r="BD47" s="34">
        <f>$V$28/'Fixed data'!$C$7</f>
        <v>8.297315555555556E-3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8.297315555555556E-3</v>
      </c>
      <c r="Y48" s="34">
        <f>$W$28/'Fixed data'!$C$7</f>
        <v>8.297315555555556E-3</v>
      </c>
      <c r="Z48" s="34">
        <f>$W$28/'Fixed data'!$C$7</f>
        <v>8.297315555555556E-3</v>
      </c>
      <c r="AA48" s="34">
        <f>$W$28/'Fixed data'!$C$7</f>
        <v>8.297315555555556E-3</v>
      </c>
      <c r="AB48" s="34">
        <f>$W$28/'Fixed data'!$C$7</f>
        <v>8.297315555555556E-3</v>
      </c>
      <c r="AC48" s="34">
        <f>$W$28/'Fixed data'!$C$7</f>
        <v>8.297315555555556E-3</v>
      </c>
      <c r="AD48" s="34">
        <f>$W$28/'Fixed data'!$C$7</f>
        <v>8.297315555555556E-3</v>
      </c>
      <c r="AE48" s="34">
        <f>$W$28/'Fixed data'!$C$7</f>
        <v>8.297315555555556E-3</v>
      </c>
      <c r="AF48" s="34">
        <f>$W$28/'Fixed data'!$C$7</f>
        <v>8.297315555555556E-3</v>
      </c>
      <c r="AG48" s="34">
        <f>$W$28/'Fixed data'!$C$7</f>
        <v>8.297315555555556E-3</v>
      </c>
      <c r="AH48" s="34">
        <f>$W$28/'Fixed data'!$C$7</f>
        <v>8.297315555555556E-3</v>
      </c>
      <c r="AI48" s="34">
        <f>$W$28/'Fixed data'!$C$7</f>
        <v>8.297315555555556E-3</v>
      </c>
      <c r="AJ48" s="34">
        <f>$W$28/'Fixed data'!$C$7</f>
        <v>8.297315555555556E-3</v>
      </c>
      <c r="AK48" s="34">
        <f>$W$28/'Fixed data'!$C$7</f>
        <v>8.297315555555556E-3</v>
      </c>
      <c r="AL48" s="34">
        <f>$W$28/'Fixed data'!$C$7</f>
        <v>8.297315555555556E-3</v>
      </c>
      <c r="AM48" s="34">
        <f>$W$28/'Fixed data'!$C$7</f>
        <v>8.297315555555556E-3</v>
      </c>
      <c r="AN48" s="34">
        <f>$W$28/'Fixed data'!$C$7</f>
        <v>8.297315555555556E-3</v>
      </c>
      <c r="AO48" s="34">
        <f>$W$28/'Fixed data'!$C$7</f>
        <v>8.297315555555556E-3</v>
      </c>
      <c r="AP48" s="34">
        <f>$W$28/'Fixed data'!$C$7</f>
        <v>8.297315555555556E-3</v>
      </c>
      <c r="AQ48" s="34">
        <f>$W$28/'Fixed data'!$C$7</f>
        <v>8.297315555555556E-3</v>
      </c>
      <c r="AR48" s="34">
        <f>$W$28/'Fixed data'!$C$7</f>
        <v>8.297315555555556E-3</v>
      </c>
      <c r="AS48" s="34">
        <f>$W$28/'Fixed data'!$C$7</f>
        <v>8.297315555555556E-3</v>
      </c>
      <c r="AT48" s="34">
        <f>$W$28/'Fixed data'!$C$7</f>
        <v>8.297315555555556E-3</v>
      </c>
      <c r="AU48" s="34">
        <f>$W$28/'Fixed data'!$C$7</f>
        <v>8.297315555555556E-3</v>
      </c>
      <c r="AV48" s="34">
        <f>$W$28/'Fixed data'!$C$7</f>
        <v>8.297315555555556E-3</v>
      </c>
      <c r="AW48" s="34">
        <f>$W$28/'Fixed data'!$C$7</f>
        <v>8.297315555555556E-3</v>
      </c>
      <c r="AX48" s="34">
        <f>$W$28/'Fixed data'!$C$7</f>
        <v>8.297315555555556E-3</v>
      </c>
      <c r="AY48" s="34">
        <f>$W$28/'Fixed data'!$C$7</f>
        <v>8.297315555555556E-3</v>
      </c>
      <c r="AZ48" s="34">
        <f>$W$28/'Fixed data'!$C$7</f>
        <v>8.297315555555556E-3</v>
      </c>
      <c r="BA48" s="34">
        <f>$W$28/'Fixed data'!$C$7</f>
        <v>8.297315555555556E-3</v>
      </c>
      <c r="BB48" s="34">
        <f>$W$28/'Fixed data'!$C$7</f>
        <v>8.297315555555556E-3</v>
      </c>
      <c r="BC48" s="34">
        <f>$W$28/'Fixed data'!$C$7</f>
        <v>8.297315555555556E-3</v>
      </c>
      <c r="BD48" s="34">
        <f>$W$28/'Fixed data'!$C$7</f>
        <v>8.297315555555556E-3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8.297315555555556E-3</v>
      </c>
      <c r="Z49" s="34">
        <f>$X$28/'Fixed data'!$C$7</f>
        <v>8.297315555555556E-3</v>
      </c>
      <c r="AA49" s="34">
        <f>$X$28/'Fixed data'!$C$7</f>
        <v>8.297315555555556E-3</v>
      </c>
      <c r="AB49" s="34">
        <f>$X$28/'Fixed data'!$C$7</f>
        <v>8.297315555555556E-3</v>
      </c>
      <c r="AC49" s="34">
        <f>$X$28/'Fixed data'!$C$7</f>
        <v>8.297315555555556E-3</v>
      </c>
      <c r="AD49" s="34">
        <f>$X$28/'Fixed data'!$C$7</f>
        <v>8.297315555555556E-3</v>
      </c>
      <c r="AE49" s="34">
        <f>$X$28/'Fixed data'!$C$7</f>
        <v>8.297315555555556E-3</v>
      </c>
      <c r="AF49" s="34">
        <f>$X$28/'Fixed data'!$C$7</f>
        <v>8.297315555555556E-3</v>
      </c>
      <c r="AG49" s="34">
        <f>$X$28/'Fixed data'!$C$7</f>
        <v>8.297315555555556E-3</v>
      </c>
      <c r="AH49" s="34">
        <f>$X$28/'Fixed data'!$C$7</f>
        <v>8.297315555555556E-3</v>
      </c>
      <c r="AI49" s="34">
        <f>$X$28/'Fixed data'!$C$7</f>
        <v>8.297315555555556E-3</v>
      </c>
      <c r="AJ49" s="34">
        <f>$X$28/'Fixed data'!$C$7</f>
        <v>8.297315555555556E-3</v>
      </c>
      <c r="AK49" s="34">
        <f>$X$28/'Fixed data'!$C$7</f>
        <v>8.297315555555556E-3</v>
      </c>
      <c r="AL49" s="34">
        <f>$X$28/'Fixed data'!$C$7</f>
        <v>8.297315555555556E-3</v>
      </c>
      <c r="AM49" s="34">
        <f>$X$28/'Fixed data'!$C$7</f>
        <v>8.297315555555556E-3</v>
      </c>
      <c r="AN49" s="34">
        <f>$X$28/'Fixed data'!$C$7</f>
        <v>8.297315555555556E-3</v>
      </c>
      <c r="AO49" s="34">
        <f>$X$28/'Fixed data'!$C$7</f>
        <v>8.297315555555556E-3</v>
      </c>
      <c r="AP49" s="34">
        <f>$X$28/'Fixed data'!$C$7</f>
        <v>8.297315555555556E-3</v>
      </c>
      <c r="AQ49" s="34">
        <f>$X$28/'Fixed data'!$C$7</f>
        <v>8.297315555555556E-3</v>
      </c>
      <c r="AR49" s="34">
        <f>$X$28/'Fixed data'!$C$7</f>
        <v>8.297315555555556E-3</v>
      </c>
      <c r="AS49" s="34">
        <f>$X$28/'Fixed data'!$C$7</f>
        <v>8.297315555555556E-3</v>
      </c>
      <c r="AT49" s="34">
        <f>$X$28/'Fixed data'!$C$7</f>
        <v>8.297315555555556E-3</v>
      </c>
      <c r="AU49" s="34">
        <f>$X$28/'Fixed data'!$C$7</f>
        <v>8.297315555555556E-3</v>
      </c>
      <c r="AV49" s="34">
        <f>$X$28/'Fixed data'!$C$7</f>
        <v>8.297315555555556E-3</v>
      </c>
      <c r="AW49" s="34">
        <f>$X$28/'Fixed data'!$C$7</f>
        <v>8.297315555555556E-3</v>
      </c>
      <c r="AX49" s="34">
        <f>$X$28/'Fixed data'!$C$7</f>
        <v>8.297315555555556E-3</v>
      </c>
      <c r="AY49" s="34">
        <f>$X$28/'Fixed data'!$C$7</f>
        <v>8.297315555555556E-3</v>
      </c>
      <c r="AZ49" s="34">
        <f>$X$28/'Fixed data'!$C$7</f>
        <v>8.297315555555556E-3</v>
      </c>
      <c r="BA49" s="34">
        <f>$X$28/'Fixed data'!$C$7</f>
        <v>8.297315555555556E-3</v>
      </c>
      <c r="BB49" s="34">
        <f>$X$28/'Fixed data'!$C$7</f>
        <v>8.297315555555556E-3</v>
      </c>
      <c r="BC49" s="34">
        <f>$X$28/'Fixed data'!$C$7</f>
        <v>8.297315555555556E-3</v>
      </c>
      <c r="BD49" s="34">
        <f>$X$28/'Fixed data'!$C$7</f>
        <v>8.297315555555556E-3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8.297315555555556E-3</v>
      </c>
      <c r="AA50" s="34">
        <f>$Y$28/'Fixed data'!$C$7</f>
        <v>8.297315555555556E-3</v>
      </c>
      <c r="AB50" s="34">
        <f>$Y$28/'Fixed data'!$C$7</f>
        <v>8.297315555555556E-3</v>
      </c>
      <c r="AC50" s="34">
        <f>$Y$28/'Fixed data'!$C$7</f>
        <v>8.297315555555556E-3</v>
      </c>
      <c r="AD50" s="34">
        <f>$Y$28/'Fixed data'!$C$7</f>
        <v>8.297315555555556E-3</v>
      </c>
      <c r="AE50" s="34">
        <f>$Y$28/'Fixed data'!$C$7</f>
        <v>8.297315555555556E-3</v>
      </c>
      <c r="AF50" s="34">
        <f>$Y$28/'Fixed data'!$C$7</f>
        <v>8.297315555555556E-3</v>
      </c>
      <c r="AG50" s="34">
        <f>$Y$28/'Fixed data'!$C$7</f>
        <v>8.297315555555556E-3</v>
      </c>
      <c r="AH50" s="34">
        <f>$Y$28/'Fixed data'!$C$7</f>
        <v>8.297315555555556E-3</v>
      </c>
      <c r="AI50" s="34">
        <f>$Y$28/'Fixed data'!$C$7</f>
        <v>8.297315555555556E-3</v>
      </c>
      <c r="AJ50" s="34">
        <f>$Y$28/'Fixed data'!$C$7</f>
        <v>8.297315555555556E-3</v>
      </c>
      <c r="AK50" s="34">
        <f>$Y$28/'Fixed data'!$C$7</f>
        <v>8.297315555555556E-3</v>
      </c>
      <c r="AL50" s="34">
        <f>$Y$28/'Fixed data'!$C$7</f>
        <v>8.297315555555556E-3</v>
      </c>
      <c r="AM50" s="34">
        <f>$Y$28/'Fixed data'!$C$7</f>
        <v>8.297315555555556E-3</v>
      </c>
      <c r="AN50" s="34">
        <f>$Y$28/'Fixed data'!$C$7</f>
        <v>8.297315555555556E-3</v>
      </c>
      <c r="AO50" s="34">
        <f>$Y$28/'Fixed data'!$C$7</f>
        <v>8.297315555555556E-3</v>
      </c>
      <c r="AP50" s="34">
        <f>$Y$28/'Fixed data'!$C$7</f>
        <v>8.297315555555556E-3</v>
      </c>
      <c r="AQ50" s="34">
        <f>$Y$28/'Fixed data'!$C$7</f>
        <v>8.297315555555556E-3</v>
      </c>
      <c r="AR50" s="34">
        <f>$Y$28/'Fixed data'!$C$7</f>
        <v>8.297315555555556E-3</v>
      </c>
      <c r="AS50" s="34">
        <f>$Y$28/'Fixed data'!$C$7</f>
        <v>8.297315555555556E-3</v>
      </c>
      <c r="AT50" s="34">
        <f>$Y$28/'Fixed data'!$C$7</f>
        <v>8.297315555555556E-3</v>
      </c>
      <c r="AU50" s="34">
        <f>$Y$28/'Fixed data'!$C$7</f>
        <v>8.297315555555556E-3</v>
      </c>
      <c r="AV50" s="34">
        <f>$Y$28/'Fixed data'!$C$7</f>
        <v>8.297315555555556E-3</v>
      </c>
      <c r="AW50" s="34">
        <f>$Y$28/'Fixed data'!$C$7</f>
        <v>8.297315555555556E-3</v>
      </c>
      <c r="AX50" s="34">
        <f>$Y$28/'Fixed data'!$C$7</f>
        <v>8.297315555555556E-3</v>
      </c>
      <c r="AY50" s="34">
        <f>$Y$28/'Fixed data'!$C$7</f>
        <v>8.297315555555556E-3</v>
      </c>
      <c r="AZ50" s="34">
        <f>$Y$28/'Fixed data'!$C$7</f>
        <v>8.297315555555556E-3</v>
      </c>
      <c r="BA50" s="34">
        <f>$Y$28/'Fixed data'!$C$7</f>
        <v>8.297315555555556E-3</v>
      </c>
      <c r="BB50" s="34">
        <f>$Y$28/'Fixed data'!$C$7</f>
        <v>8.297315555555556E-3</v>
      </c>
      <c r="BC50" s="34">
        <f>$Y$28/'Fixed data'!$C$7</f>
        <v>8.297315555555556E-3</v>
      </c>
      <c r="BD50" s="34">
        <f>$Y$28/'Fixed data'!$C$7</f>
        <v>8.297315555555556E-3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8.297315555555556E-3</v>
      </c>
      <c r="AB51" s="34">
        <f>$Z$28/'Fixed data'!$C$7</f>
        <v>8.297315555555556E-3</v>
      </c>
      <c r="AC51" s="34">
        <f>$Z$28/'Fixed data'!$C$7</f>
        <v>8.297315555555556E-3</v>
      </c>
      <c r="AD51" s="34">
        <f>$Z$28/'Fixed data'!$C$7</f>
        <v>8.297315555555556E-3</v>
      </c>
      <c r="AE51" s="34">
        <f>$Z$28/'Fixed data'!$C$7</f>
        <v>8.297315555555556E-3</v>
      </c>
      <c r="AF51" s="34">
        <f>$Z$28/'Fixed data'!$C$7</f>
        <v>8.297315555555556E-3</v>
      </c>
      <c r="AG51" s="34">
        <f>$Z$28/'Fixed data'!$C$7</f>
        <v>8.297315555555556E-3</v>
      </c>
      <c r="AH51" s="34">
        <f>$Z$28/'Fixed data'!$C$7</f>
        <v>8.297315555555556E-3</v>
      </c>
      <c r="AI51" s="34">
        <f>$Z$28/'Fixed data'!$C$7</f>
        <v>8.297315555555556E-3</v>
      </c>
      <c r="AJ51" s="34">
        <f>$Z$28/'Fixed data'!$C$7</f>
        <v>8.297315555555556E-3</v>
      </c>
      <c r="AK51" s="34">
        <f>$Z$28/'Fixed data'!$C$7</f>
        <v>8.297315555555556E-3</v>
      </c>
      <c r="AL51" s="34">
        <f>$Z$28/'Fixed data'!$C$7</f>
        <v>8.297315555555556E-3</v>
      </c>
      <c r="AM51" s="34">
        <f>$Z$28/'Fixed data'!$C$7</f>
        <v>8.297315555555556E-3</v>
      </c>
      <c r="AN51" s="34">
        <f>$Z$28/'Fixed data'!$C$7</f>
        <v>8.297315555555556E-3</v>
      </c>
      <c r="AO51" s="34">
        <f>$Z$28/'Fixed data'!$C$7</f>
        <v>8.297315555555556E-3</v>
      </c>
      <c r="AP51" s="34">
        <f>$Z$28/'Fixed data'!$C$7</f>
        <v>8.297315555555556E-3</v>
      </c>
      <c r="AQ51" s="34">
        <f>$Z$28/'Fixed data'!$C$7</f>
        <v>8.297315555555556E-3</v>
      </c>
      <c r="AR51" s="34">
        <f>$Z$28/'Fixed data'!$C$7</f>
        <v>8.297315555555556E-3</v>
      </c>
      <c r="AS51" s="34">
        <f>$Z$28/'Fixed data'!$C$7</f>
        <v>8.297315555555556E-3</v>
      </c>
      <c r="AT51" s="34">
        <f>$Z$28/'Fixed data'!$C$7</f>
        <v>8.297315555555556E-3</v>
      </c>
      <c r="AU51" s="34">
        <f>$Z$28/'Fixed data'!$C$7</f>
        <v>8.297315555555556E-3</v>
      </c>
      <c r="AV51" s="34">
        <f>$Z$28/'Fixed data'!$C$7</f>
        <v>8.297315555555556E-3</v>
      </c>
      <c r="AW51" s="34">
        <f>$Z$28/'Fixed data'!$C$7</f>
        <v>8.297315555555556E-3</v>
      </c>
      <c r="AX51" s="34">
        <f>$Z$28/'Fixed data'!$C$7</f>
        <v>8.297315555555556E-3</v>
      </c>
      <c r="AY51" s="34">
        <f>$Z$28/'Fixed data'!$C$7</f>
        <v>8.297315555555556E-3</v>
      </c>
      <c r="AZ51" s="34">
        <f>$Z$28/'Fixed data'!$C$7</f>
        <v>8.297315555555556E-3</v>
      </c>
      <c r="BA51" s="34">
        <f>$Z$28/'Fixed data'!$C$7</f>
        <v>8.297315555555556E-3</v>
      </c>
      <c r="BB51" s="34">
        <f>$Z$28/'Fixed data'!$C$7</f>
        <v>8.297315555555556E-3</v>
      </c>
      <c r="BC51" s="34">
        <f>$Z$28/'Fixed data'!$C$7</f>
        <v>8.297315555555556E-3</v>
      </c>
      <c r="BD51" s="34">
        <f>$Z$28/'Fixed data'!$C$7</f>
        <v>8.297315555555556E-3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8.297315555555556E-3</v>
      </c>
      <c r="AC52" s="34">
        <f>$AA$28/'Fixed data'!$C$7</f>
        <v>8.297315555555556E-3</v>
      </c>
      <c r="AD52" s="34">
        <f>$AA$28/'Fixed data'!$C$7</f>
        <v>8.297315555555556E-3</v>
      </c>
      <c r="AE52" s="34">
        <f>$AA$28/'Fixed data'!$C$7</f>
        <v>8.297315555555556E-3</v>
      </c>
      <c r="AF52" s="34">
        <f>$AA$28/'Fixed data'!$C$7</f>
        <v>8.297315555555556E-3</v>
      </c>
      <c r="AG52" s="34">
        <f>$AA$28/'Fixed data'!$C$7</f>
        <v>8.297315555555556E-3</v>
      </c>
      <c r="AH52" s="34">
        <f>$AA$28/'Fixed data'!$C$7</f>
        <v>8.297315555555556E-3</v>
      </c>
      <c r="AI52" s="34">
        <f>$AA$28/'Fixed data'!$C$7</f>
        <v>8.297315555555556E-3</v>
      </c>
      <c r="AJ52" s="34">
        <f>$AA$28/'Fixed data'!$C$7</f>
        <v>8.297315555555556E-3</v>
      </c>
      <c r="AK52" s="34">
        <f>$AA$28/'Fixed data'!$C$7</f>
        <v>8.297315555555556E-3</v>
      </c>
      <c r="AL52" s="34">
        <f>$AA$28/'Fixed data'!$C$7</f>
        <v>8.297315555555556E-3</v>
      </c>
      <c r="AM52" s="34">
        <f>$AA$28/'Fixed data'!$C$7</f>
        <v>8.297315555555556E-3</v>
      </c>
      <c r="AN52" s="34">
        <f>$AA$28/'Fixed data'!$C$7</f>
        <v>8.297315555555556E-3</v>
      </c>
      <c r="AO52" s="34">
        <f>$AA$28/'Fixed data'!$C$7</f>
        <v>8.297315555555556E-3</v>
      </c>
      <c r="AP52" s="34">
        <f>$AA$28/'Fixed data'!$C$7</f>
        <v>8.297315555555556E-3</v>
      </c>
      <c r="AQ52" s="34">
        <f>$AA$28/'Fixed data'!$C$7</f>
        <v>8.297315555555556E-3</v>
      </c>
      <c r="AR52" s="34">
        <f>$AA$28/'Fixed data'!$C$7</f>
        <v>8.297315555555556E-3</v>
      </c>
      <c r="AS52" s="34">
        <f>$AA$28/'Fixed data'!$C$7</f>
        <v>8.297315555555556E-3</v>
      </c>
      <c r="AT52" s="34">
        <f>$AA$28/'Fixed data'!$C$7</f>
        <v>8.297315555555556E-3</v>
      </c>
      <c r="AU52" s="34">
        <f>$AA$28/'Fixed data'!$C$7</f>
        <v>8.297315555555556E-3</v>
      </c>
      <c r="AV52" s="34">
        <f>$AA$28/'Fixed data'!$C$7</f>
        <v>8.297315555555556E-3</v>
      </c>
      <c r="AW52" s="34">
        <f>$AA$28/'Fixed data'!$C$7</f>
        <v>8.297315555555556E-3</v>
      </c>
      <c r="AX52" s="34">
        <f>$AA$28/'Fixed data'!$C$7</f>
        <v>8.297315555555556E-3</v>
      </c>
      <c r="AY52" s="34">
        <f>$AA$28/'Fixed data'!$C$7</f>
        <v>8.297315555555556E-3</v>
      </c>
      <c r="AZ52" s="34">
        <f>$AA$28/'Fixed data'!$C$7</f>
        <v>8.297315555555556E-3</v>
      </c>
      <c r="BA52" s="34">
        <f>$AA$28/'Fixed data'!$C$7</f>
        <v>8.297315555555556E-3</v>
      </c>
      <c r="BB52" s="34">
        <f>$AA$28/'Fixed data'!$C$7</f>
        <v>8.297315555555556E-3</v>
      </c>
      <c r="BC52" s="34">
        <f>$AA$28/'Fixed data'!$C$7</f>
        <v>8.297315555555556E-3</v>
      </c>
      <c r="BD52" s="34">
        <f>$AA$28/'Fixed data'!$C$7</f>
        <v>8.297315555555556E-3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8.297315555555556E-3</v>
      </c>
      <c r="AD53" s="34">
        <f>$AB$28/'Fixed data'!$C$7</f>
        <v>8.297315555555556E-3</v>
      </c>
      <c r="AE53" s="34">
        <f>$AB$28/'Fixed data'!$C$7</f>
        <v>8.297315555555556E-3</v>
      </c>
      <c r="AF53" s="34">
        <f>$AB$28/'Fixed data'!$C$7</f>
        <v>8.297315555555556E-3</v>
      </c>
      <c r="AG53" s="34">
        <f>$AB$28/'Fixed data'!$C$7</f>
        <v>8.297315555555556E-3</v>
      </c>
      <c r="AH53" s="34">
        <f>$AB$28/'Fixed data'!$C$7</f>
        <v>8.297315555555556E-3</v>
      </c>
      <c r="AI53" s="34">
        <f>$AB$28/'Fixed data'!$C$7</f>
        <v>8.297315555555556E-3</v>
      </c>
      <c r="AJ53" s="34">
        <f>$AB$28/'Fixed data'!$C$7</f>
        <v>8.297315555555556E-3</v>
      </c>
      <c r="AK53" s="34">
        <f>$AB$28/'Fixed data'!$C$7</f>
        <v>8.297315555555556E-3</v>
      </c>
      <c r="AL53" s="34">
        <f>$AB$28/'Fixed data'!$C$7</f>
        <v>8.297315555555556E-3</v>
      </c>
      <c r="AM53" s="34">
        <f>$AB$28/'Fixed data'!$C$7</f>
        <v>8.297315555555556E-3</v>
      </c>
      <c r="AN53" s="34">
        <f>$AB$28/'Fixed data'!$C$7</f>
        <v>8.297315555555556E-3</v>
      </c>
      <c r="AO53" s="34">
        <f>$AB$28/'Fixed data'!$C$7</f>
        <v>8.297315555555556E-3</v>
      </c>
      <c r="AP53" s="34">
        <f>$AB$28/'Fixed data'!$C$7</f>
        <v>8.297315555555556E-3</v>
      </c>
      <c r="AQ53" s="34">
        <f>$AB$28/'Fixed data'!$C$7</f>
        <v>8.297315555555556E-3</v>
      </c>
      <c r="AR53" s="34">
        <f>$AB$28/'Fixed data'!$C$7</f>
        <v>8.297315555555556E-3</v>
      </c>
      <c r="AS53" s="34">
        <f>$AB$28/'Fixed data'!$C$7</f>
        <v>8.297315555555556E-3</v>
      </c>
      <c r="AT53" s="34">
        <f>$AB$28/'Fixed data'!$C$7</f>
        <v>8.297315555555556E-3</v>
      </c>
      <c r="AU53" s="34">
        <f>$AB$28/'Fixed data'!$C$7</f>
        <v>8.297315555555556E-3</v>
      </c>
      <c r="AV53" s="34">
        <f>$AB$28/'Fixed data'!$C$7</f>
        <v>8.297315555555556E-3</v>
      </c>
      <c r="AW53" s="34">
        <f>$AB$28/'Fixed data'!$C$7</f>
        <v>8.297315555555556E-3</v>
      </c>
      <c r="AX53" s="34">
        <f>$AB$28/'Fixed data'!$C$7</f>
        <v>8.297315555555556E-3</v>
      </c>
      <c r="AY53" s="34">
        <f>$AB$28/'Fixed data'!$C$7</f>
        <v>8.297315555555556E-3</v>
      </c>
      <c r="AZ53" s="34">
        <f>$AB$28/'Fixed data'!$C$7</f>
        <v>8.297315555555556E-3</v>
      </c>
      <c r="BA53" s="34">
        <f>$AB$28/'Fixed data'!$C$7</f>
        <v>8.297315555555556E-3</v>
      </c>
      <c r="BB53" s="34">
        <f>$AB$28/'Fixed data'!$C$7</f>
        <v>8.297315555555556E-3</v>
      </c>
      <c r="BC53" s="34">
        <f>$AB$28/'Fixed data'!$C$7</f>
        <v>8.297315555555556E-3</v>
      </c>
      <c r="BD53" s="34">
        <f>$AB$28/'Fixed data'!$C$7</f>
        <v>8.297315555555556E-3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8.297315555555556E-3</v>
      </c>
      <c r="AE54" s="34">
        <f>$AC$28/'Fixed data'!$C$7</f>
        <v>8.297315555555556E-3</v>
      </c>
      <c r="AF54" s="34">
        <f>$AC$28/'Fixed data'!$C$7</f>
        <v>8.297315555555556E-3</v>
      </c>
      <c r="AG54" s="34">
        <f>$AC$28/'Fixed data'!$C$7</f>
        <v>8.297315555555556E-3</v>
      </c>
      <c r="AH54" s="34">
        <f>$AC$28/'Fixed data'!$C$7</f>
        <v>8.297315555555556E-3</v>
      </c>
      <c r="AI54" s="34">
        <f>$AC$28/'Fixed data'!$C$7</f>
        <v>8.297315555555556E-3</v>
      </c>
      <c r="AJ54" s="34">
        <f>$AC$28/'Fixed data'!$C$7</f>
        <v>8.297315555555556E-3</v>
      </c>
      <c r="AK54" s="34">
        <f>$AC$28/'Fixed data'!$C$7</f>
        <v>8.297315555555556E-3</v>
      </c>
      <c r="AL54" s="34">
        <f>$AC$28/'Fixed data'!$C$7</f>
        <v>8.297315555555556E-3</v>
      </c>
      <c r="AM54" s="34">
        <f>$AC$28/'Fixed data'!$C$7</f>
        <v>8.297315555555556E-3</v>
      </c>
      <c r="AN54" s="34">
        <f>$AC$28/'Fixed data'!$C$7</f>
        <v>8.297315555555556E-3</v>
      </c>
      <c r="AO54" s="34">
        <f>$AC$28/'Fixed data'!$C$7</f>
        <v>8.297315555555556E-3</v>
      </c>
      <c r="AP54" s="34">
        <f>$AC$28/'Fixed data'!$C$7</f>
        <v>8.297315555555556E-3</v>
      </c>
      <c r="AQ54" s="34">
        <f>$AC$28/'Fixed data'!$C$7</f>
        <v>8.297315555555556E-3</v>
      </c>
      <c r="AR54" s="34">
        <f>$AC$28/'Fixed data'!$C$7</f>
        <v>8.297315555555556E-3</v>
      </c>
      <c r="AS54" s="34">
        <f>$AC$28/'Fixed data'!$C$7</f>
        <v>8.297315555555556E-3</v>
      </c>
      <c r="AT54" s="34">
        <f>$AC$28/'Fixed data'!$C$7</f>
        <v>8.297315555555556E-3</v>
      </c>
      <c r="AU54" s="34">
        <f>$AC$28/'Fixed data'!$C$7</f>
        <v>8.297315555555556E-3</v>
      </c>
      <c r="AV54" s="34">
        <f>$AC$28/'Fixed data'!$C$7</f>
        <v>8.297315555555556E-3</v>
      </c>
      <c r="AW54" s="34">
        <f>$AC$28/'Fixed data'!$C$7</f>
        <v>8.297315555555556E-3</v>
      </c>
      <c r="AX54" s="34">
        <f>$AC$28/'Fixed data'!$C$7</f>
        <v>8.297315555555556E-3</v>
      </c>
      <c r="AY54" s="34">
        <f>$AC$28/'Fixed data'!$C$7</f>
        <v>8.297315555555556E-3</v>
      </c>
      <c r="AZ54" s="34">
        <f>$AC$28/'Fixed data'!$C$7</f>
        <v>8.297315555555556E-3</v>
      </c>
      <c r="BA54" s="34">
        <f>$AC$28/'Fixed data'!$C$7</f>
        <v>8.297315555555556E-3</v>
      </c>
      <c r="BB54" s="34">
        <f>$AC$28/'Fixed data'!$C$7</f>
        <v>8.297315555555556E-3</v>
      </c>
      <c r="BC54" s="34">
        <f>$AC$28/'Fixed data'!$C$7</f>
        <v>8.297315555555556E-3</v>
      </c>
      <c r="BD54" s="34">
        <f>$AC$28/'Fixed data'!$C$7</f>
        <v>8.297315555555556E-3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8.297315555555556E-3</v>
      </c>
      <c r="AF55" s="34">
        <f>$AD$28/'Fixed data'!$C$7</f>
        <v>8.297315555555556E-3</v>
      </c>
      <c r="AG55" s="34">
        <f>$AD$28/'Fixed data'!$C$7</f>
        <v>8.297315555555556E-3</v>
      </c>
      <c r="AH55" s="34">
        <f>$AD$28/'Fixed data'!$C$7</f>
        <v>8.297315555555556E-3</v>
      </c>
      <c r="AI55" s="34">
        <f>$AD$28/'Fixed data'!$C$7</f>
        <v>8.297315555555556E-3</v>
      </c>
      <c r="AJ55" s="34">
        <f>$AD$28/'Fixed data'!$C$7</f>
        <v>8.297315555555556E-3</v>
      </c>
      <c r="AK55" s="34">
        <f>$AD$28/'Fixed data'!$C$7</f>
        <v>8.297315555555556E-3</v>
      </c>
      <c r="AL55" s="34">
        <f>$AD$28/'Fixed data'!$C$7</f>
        <v>8.297315555555556E-3</v>
      </c>
      <c r="AM55" s="34">
        <f>$AD$28/'Fixed data'!$C$7</f>
        <v>8.297315555555556E-3</v>
      </c>
      <c r="AN55" s="34">
        <f>$AD$28/'Fixed data'!$C$7</f>
        <v>8.297315555555556E-3</v>
      </c>
      <c r="AO55" s="34">
        <f>$AD$28/'Fixed data'!$C$7</f>
        <v>8.297315555555556E-3</v>
      </c>
      <c r="AP55" s="34">
        <f>$AD$28/'Fixed data'!$C$7</f>
        <v>8.297315555555556E-3</v>
      </c>
      <c r="AQ55" s="34">
        <f>$AD$28/'Fixed data'!$C$7</f>
        <v>8.297315555555556E-3</v>
      </c>
      <c r="AR55" s="34">
        <f>$AD$28/'Fixed data'!$C$7</f>
        <v>8.297315555555556E-3</v>
      </c>
      <c r="AS55" s="34">
        <f>$AD$28/'Fixed data'!$C$7</f>
        <v>8.297315555555556E-3</v>
      </c>
      <c r="AT55" s="34">
        <f>$AD$28/'Fixed data'!$C$7</f>
        <v>8.297315555555556E-3</v>
      </c>
      <c r="AU55" s="34">
        <f>$AD$28/'Fixed data'!$C$7</f>
        <v>8.297315555555556E-3</v>
      </c>
      <c r="AV55" s="34">
        <f>$AD$28/'Fixed data'!$C$7</f>
        <v>8.297315555555556E-3</v>
      </c>
      <c r="AW55" s="34">
        <f>$AD$28/'Fixed data'!$C$7</f>
        <v>8.297315555555556E-3</v>
      </c>
      <c r="AX55" s="34">
        <f>$AD$28/'Fixed data'!$C$7</f>
        <v>8.297315555555556E-3</v>
      </c>
      <c r="AY55" s="34">
        <f>$AD$28/'Fixed data'!$C$7</f>
        <v>8.297315555555556E-3</v>
      </c>
      <c r="AZ55" s="34">
        <f>$AD$28/'Fixed data'!$C$7</f>
        <v>8.297315555555556E-3</v>
      </c>
      <c r="BA55" s="34">
        <f>$AD$28/'Fixed data'!$C$7</f>
        <v>8.297315555555556E-3</v>
      </c>
      <c r="BB55" s="34">
        <f>$AD$28/'Fixed data'!$C$7</f>
        <v>8.297315555555556E-3</v>
      </c>
      <c r="BC55" s="34">
        <f>$AD$28/'Fixed data'!$C$7</f>
        <v>8.297315555555556E-3</v>
      </c>
      <c r="BD55" s="34">
        <f>$AD$28/'Fixed data'!$C$7</f>
        <v>8.297315555555556E-3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8.297315555555556E-3</v>
      </c>
      <c r="AG56" s="34">
        <f>$AE$28/'Fixed data'!$C$7</f>
        <v>8.297315555555556E-3</v>
      </c>
      <c r="AH56" s="34">
        <f>$AE$28/'Fixed data'!$C$7</f>
        <v>8.297315555555556E-3</v>
      </c>
      <c r="AI56" s="34">
        <f>$AE$28/'Fixed data'!$C$7</f>
        <v>8.297315555555556E-3</v>
      </c>
      <c r="AJ56" s="34">
        <f>$AE$28/'Fixed data'!$C$7</f>
        <v>8.297315555555556E-3</v>
      </c>
      <c r="AK56" s="34">
        <f>$AE$28/'Fixed data'!$C$7</f>
        <v>8.297315555555556E-3</v>
      </c>
      <c r="AL56" s="34">
        <f>$AE$28/'Fixed data'!$C$7</f>
        <v>8.297315555555556E-3</v>
      </c>
      <c r="AM56" s="34">
        <f>$AE$28/'Fixed data'!$C$7</f>
        <v>8.297315555555556E-3</v>
      </c>
      <c r="AN56" s="34">
        <f>$AE$28/'Fixed data'!$C$7</f>
        <v>8.297315555555556E-3</v>
      </c>
      <c r="AO56" s="34">
        <f>$AE$28/'Fixed data'!$C$7</f>
        <v>8.297315555555556E-3</v>
      </c>
      <c r="AP56" s="34">
        <f>$AE$28/'Fixed data'!$C$7</f>
        <v>8.297315555555556E-3</v>
      </c>
      <c r="AQ56" s="34">
        <f>$AE$28/'Fixed data'!$C$7</f>
        <v>8.297315555555556E-3</v>
      </c>
      <c r="AR56" s="34">
        <f>$AE$28/'Fixed data'!$C$7</f>
        <v>8.297315555555556E-3</v>
      </c>
      <c r="AS56" s="34">
        <f>$AE$28/'Fixed data'!$C$7</f>
        <v>8.297315555555556E-3</v>
      </c>
      <c r="AT56" s="34">
        <f>$AE$28/'Fixed data'!$C$7</f>
        <v>8.297315555555556E-3</v>
      </c>
      <c r="AU56" s="34">
        <f>$AE$28/'Fixed data'!$C$7</f>
        <v>8.297315555555556E-3</v>
      </c>
      <c r="AV56" s="34">
        <f>$AE$28/'Fixed data'!$C$7</f>
        <v>8.297315555555556E-3</v>
      </c>
      <c r="AW56" s="34">
        <f>$AE$28/'Fixed data'!$C$7</f>
        <v>8.297315555555556E-3</v>
      </c>
      <c r="AX56" s="34">
        <f>$AE$28/'Fixed data'!$C$7</f>
        <v>8.297315555555556E-3</v>
      </c>
      <c r="AY56" s="34">
        <f>$AE$28/'Fixed data'!$C$7</f>
        <v>8.297315555555556E-3</v>
      </c>
      <c r="AZ56" s="34">
        <f>$AE$28/'Fixed data'!$C$7</f>
        <v>8.297315555555556E-3</v>
      </c>
      <c r="BA56" s="34">
        <f>$AE$28/'Fixed data'!$C$7</f>
        <v>8.297315555555556E-3</v>
      </c>
      <c r="BB56" s="34">
        <f>$AE$28/'Fixed data'!$C$7</f>
        <v>8.297315555555556E-3</v>
      </c>
      <c r="BC56" s="34">
        <f>$AE$28/'Fixed data'!$C$7</f>
        <v>8.297315555555556E-3</v>
      </c>
      <c r="BD56" s="34">
        <f>$AE$28/'Fixed data'!$C$7</f>
        <v>8.297315555555556E-3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8.297315555555556E-3</v>
      </c>
      <c r="AH57" s="34">
        <f>$AF$28/'Fixed data'!$C$7</f>
        <v>8.297315555555556E-3</v>
      </c>
      <c r="AI57" s="34">
        <f>$AF$28/'Fixed data'!$C$7</f>
        <v>8.297315555555556E-3</v>
      </c>
      <c r="AJ57" s="34">
        <f>$AF$28/'Fixed data'!$C$7</f>
        <v>8.297315555555556E-3</v>
      </c>
      <c r="AK57" s="34">
        <f>$AF$28/'Fixed data'!$C$7</f>
        <v>8.297315555555556E-3</v>
      </c>
      <c r="AL57" s="34">
        <f>$AF$28/'Fixed data'!$C$7</f>
        <v>8.297315555555556E-3</v>
      </c>
      <c r="AM57" s="34">
        <f>$AF$28/'Fixed data'!$C$7</f>
        <v>8.297315555555556E-3</v>
      </c>
      <c r="AN57" s="34">
        <f>$AF$28/'Fixed data'!$C$7</f>
        <v>8.297315555555556E-3</v>
      </c>
      <c r="AO57" s="34">
        <f>$AF$28/'Fixed data'!$C$7</f>
        <v>8.297315555555556E-3</v>
      </c>
      <c r="AP57" s="34">
        <f>$AF$28/'Fixed data'!$C$7</f>
        <v>8.297315555555556E-3</v>
      </c>
      <c r="AQ57" s="34">
        <f>$AF$28/'Fixed data'!$C$7</f>
        <v>8.297315555555556E-3</v>
      </c>
      <c r="AR57" s="34">
        <f>$AF$28/'Fixed data'!$C$7</f>
        <v>8.297315555555556E-3</v>
      </c>
      <c r="AS57" s="34">
        <f>$AF$28/'Fixed data'!$C$7</f>
        <v>8.297315555555556E-3</v>
      </c>
      <c r="AT57" s="34">
        <f>$AF$28/'Fixed data'!$C$7</f>
        <v>8.297315555555556E-3</v>
      </c>
      <c r="AU57" s="34">
        <f>$AF$28/'Fixed data'!$C$7</f>
        <v>8.297315555555556E-3</v>
      </c>
      <c r="AV57" s="34">
        <f>$AF$28/'Fixed data'!$C$7</f>
        <v>8.297315555555556E-3</v>
      </c>
      <c r="AW57" s="34">
        <f>$AF$28/'Fixed data'!$C$7</f>
        <v>8.297315555555556E-3</v>
      </c>
      <c r="AX57" s="34">
        <f>$AF$28/'Fixed data'!$C$7</f>
        <v>8.297315555555556E-3</v>
      </c>
      <c r="AY57" s="34">
        <f>$AF$28/'Fixed data'!$C$7</f>
        <v>8.297315555555556E-3</v>
      </c>
      <c r="AZ57" s="34">
        <f>$AF$28/'Fixed data'!$C$7</f>
        <v>8.297315555555556E-3</v>
      </c>
      <c r="BA57" s="34">
        <f>$AF$28/'Fixed data'!$C$7</f>
        <v>8.297315555555556E-3</v>
      </c>
      <c r="BB57" s="34">
        <f>$AF$28/'Fixed data'!$C$7</f>
        <v>8.297315555555556E-3</v>
      </c>
      <c r="BC57" s="34">
        <f>$AF$28/'Fixed data'!$C$7</f>
        <v>8.297315555555556E-3</v>
      </c>
      <c r="BD57" s="34">
        <f>$AF$28/'Fixed data'!$C$7</f>
        <v>8.297315555555556E-3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8.297315555555556E-3</v>
      </c>
      <c r="AI58" s="34">
        <f>$AG$28/'Fixed data'!$C$7</f>
        <v>8.297315555555556E-3</v>
      </c>
      <c r="AJ58" s="34">
        <f>$AG$28/'Fixed data'!$C$7</f>
        <v>8.297315555555556E-3</v>
      </c>
      <c r="AK58" s="34">
        <f>$AG$28/'Fixed data'!$C$7</f>
        <v>8.297315555555556E-3</v>
      </c>
      <c r="AL58" s="34">
        <f>$AG$28/'Fixed data'!$C$7</f>
        <v>8.297315555555556E-3</v>
      </c>
      <c r="AM58" s="34">
        <f>$AG$28/'Fixed data'!$C$7</f>
        <v>8.297315555555556E-3</v>
      </c>
      <c r="AN58" s="34">
        <f>$AG$28/'Fixed data'!$C$7</f>
        <v>8.297315555555556E-3</v>
      </c>
      <c r="AO58" s="34">
        <f>$AG$28/'Fixed data'!$C$7</f>
        <v>8.297315555555556E-3</v>
      </c>
      <c r="AP58" s="34">
        <f>$AG$28/'Fixed data'!$C$7</f>
        <v>8.297315555555556E-3</v>
      </c>
      <c r="AQ58" s="34">
        <f>$AG$28/'Fixed data'!$C$7</f>
        <v>8.297315555555556E-3</v>
      </c>
      <c r="AR58" s="34">
        <f>$AG$28/'Fixed data'!$C$7</f>
        <v>8.297315555555556E-3</v>
      </c>
      <c r="AS58" s="34">
        <f>$AG$28/'Fixed data'!$C$7</f>
        <v>8.297315555555556E-3</v>
      </c>
      <c r="AT58" s="34">
        <f>$AG$28/'Fixed data'!$C$7</f>
        <v>8.297315555555556E-3</v>
      </c>
      <c r="AU58" s="34">
        <f>$AG$28/'Fixed data'!$C$7</f>
        <v>8.297315555555556E-3</v>
      </c>
      <c r="AV58" s="34">
        <f>$AG$28/'Fixed data'!$C$7</f>
        <v>8.297315555555556E-3</v>
      </c>
      <c r="AW58" s="34">
        <f>$AG$28/'Fixed data'!$C$7</f>
        <v>8.297315555555556E-3</v>
      </c>
      <c r="AX58" s="34">
        <f>$AG$28/'Fixed data'!$C$7</f>
        <v>8.297315555555556E-3</v>
      </c>
      <c r="AY58" s="34">
        <f>$AG$28/'Fixed data'!$C$7</f>
        <v>8.297315555555556E-3</v>
      </c>
      <c r="AZ58" s="34">
        <f>$AG$28/'Fixed data'!$C$7</f>
        <v>8.297315555555556E-3</v>
      </c>
      <c r="BA58" s="34">
        <f>$AG$28/'Fixed data'!$C$7</f>
        <v>8.297315555555556E-3</v>
      </c>
      <c r="BB58" s="34">
        <f>$AG$28/'Fixed data'!$C$7</f>
        <v>8.297315555555556E-3</v>
      </c>
      <c r="BC58" s="34">
        <f>$AG$28/'Fixed data'!$C$7</f>
        <v>8.297315555555556E-3</v>
      </c>
      <c r="BD58" s="34">
        <f>$AG$28/'Fixed data'!$C$7</f>
        <v>8.297315555555556E-3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8.297315555555556E-3</v>
      </c>
      <c r="AJ59" s="34">
        <f>$AH$28/'Fixed data'!$C$7</f>
        <v>8.297315555555556E-3</v>
      </c>
      <c r="AK59" s="34">
        <f>$AH$28/'Fixed data'!$C$7</f>
        <v>8.297315555555556E-3</v>
      </c>
      <c r="AL59" s="34">
        <f>$AH$28/'Fixed data'!$C$7</f>
        <v>8.297315555555556E-3</v>
      </c>
      <c r="AM59" s="34">
        <f>$AH$28/'Fixed data'!$C$7</f>
        <v>8.297315555555556E-3</v>
      </c>
      <c r="AN59" s="34">
        <f>$AH$28/'Fixed data'!$C$7</f>
        <v>8.297315555555556E-3</v>
      </c>
      <c r="AO59" s="34">
        <f>$AH$28/'Fixed data'!$C$7</f>
        <v>8.297315555555556E-3</v>
      </c>
      <c r="AP59" s="34">
        <f>$AH$28/'Fixed data'!$C$7</f>
        <v>8.297315555555556E-3</v>
      </c>
      <c r="AQ59" s="34">
        <f>$AH$28/'Fixed data'!$C$7</f>
        <v>8.297315555555556E-3</v>
      </c>
      <c r="AR59" s="34">
        <f>$AH$28/'Fixed data'!$C$7</f>
        <v>8.297315555555556E-3</v>
      </c>
      <c r="AS59" s="34">
        <f>$AH$28/'Fixed data'!$C$7</f>
        <v>8.297315555555556E-3</v>
      </c>
      <c r="AT59" s="34">
        <f>$AH$28/'Fixed data'!$C$7</f>
        <v>8.297315555555556E-3</v>
      </c>
      <c r="AU59" s="34">
        <f>$AH$28/'Fixed data'!$C$7</f>
        <v>8.297315555555556E-3</v>
      </c>
      <c r="AV59" s="34">
        <f>$AH$28/'Fixed data'!$C$7</f>
        <v>8.297315555555556E-3</v>
      </c>
      <c r="AW59" s="34">
        <f>$AH$28/'Fixed data'!$C$7</f>
        <v>8.297315555555556E-3</v>
      </c>
      <c r="AX59" s="34">
        <f>$AH$28/'Fixed data'!$C$7</f>
        <v>8.297315555555556E-3</v>
      </c>
      <c r="AY59" s="34">
        <f>$AH$28/'Fixed data'!$C$7</f>
        <v>8.297315555555556E-3</v>
      </c>
      <c r="AZ59" s="34">
        <f>$AH$28/'Fixed data'!$C$7</f>
        <v>8.297315555555556E-3</v>
      </c>
      <c r="BA59" s="34">
        <f>$AH$28/'Fixed data'!$C$7</f>
        <v>8.297315555555556E-3</v>
      </c>
      <c r="BB59" s="34">
        <f>$AH$28/'Fixed data'!$C$7</f>
        <v>8.297315555555556E-3</v>
      </c>
      <c r="BC59" s="34">
        <f>$AH$28/'Fixed data'!$C$7</f>
        <v>8.297315555555556E-3</v>
      </c>
      <c r="BD59" s="34">
        <f>$AH$28/'Fixed data'!$C$7</f>
        <v>8.297315555555556E-3</v>
      </c>
    </row>
    <row r="60" spans="1:56" ht="16.5" collapsed="1" x14ac:dyDescent="0.35">
      <c r="A60" s="115"/>
      <c r="B60" s="9" t="s">
        <v>7</v>
      </c>
      <c r="C60" s="9" t="s">
        <v>61</v>
      </c>
      <c r="D60" s="9" t="s">
        <v>40</v>
      </c>
      <c r="E60" s="34">
        <f>SUM(E30:E59)</f>
        <v>0</v>
      </c>
      <c r="F60" s="34">
        <f t="shared" ref="F60:BD60" si="6">SUM(F30:F59)</f>
        <v>-3.8072932982906343E-2</v>
      </c>
      <c r="G60" s="34">
        <f t="shared" si="6"/>
        <v>-7.1997208188034914E-2</v>
      </c>
      <c r="H60" s="34">
        <f t="shared" si="6"/>
        <v>-6.3699892632479355E-2</v>
      </c>
      <c r="I60" s="34">
        <f t="shared" si="6"/>
        <v>-5.5402577076923795E-2</v>
      </c>
      <c r="J60" s="34">
        <f t="shared" si="6"/>
        <v>-4.7105261521368236E-2</v>
      </c>
      <c r="K60" s="34">
        <f t="shared" si="6"/>
        <v>-3.8807945965812676E-2</v>
      </c>
      <c r="L60" s="34">
        <f t="shared" si="6"/>
        <v>-3.051063041025712E-2</v>
      </c>
      <c r="M60" s="34">
        <f t="shared" si="6"/>
        <v>-2.2213314854701564E-2</v>
      </c>
      <c r="N60" s="34">
        <f t="shared" si="6"/>
        <v>-1.3915999299146008E-2</v>
      </c>
      <c r="O60" s="34">
        <f t="shared" si="6"/>
        <v>-5.6186837435904524E-3</v>
      </c>
      <c r="P60" s="34">
        <f t="shared" si="6"/>
        <v>2.6786318119651036E-3</v>
      </c>
      <c r="Q60" s="34">
        <f t="shared" si="6"/>
        <v>1.097594736752066E-2</v>
      </c>
      <c r="R60" s="34">
        <f t="shared" si="6"/>
        <v>1.9273262923076215E-2</v>
      </c>
      <c r="S60" s="34">
        <f t="shared" si="6"/>
        <v>2.7570578478631771E-2</v>
      </c>
      <c r="T60" s="34">
        <f t="shared" si="6"/>
        <v>3.5867894034187331E-2</v>
      </c>
      <c r="U60" s="34">
        <f t="shared" si="6"/>
        <v>4.416520958974289E-2</v>
      </c>
      <c r="V60" s="34">
        <f t="shared" si="6"/>
        <v>5.246252514529845E-2</v>
      </c>
      <c r="W60" s="34">
        <f t="shared" si="6"/>
        <v>6.0759840700854009E-2</v>
      </c>
      <c r="X60" s="34">
        <f t="shared" si="6"/>
        <v>6.9057156256409569E-2</v>
      </c>
      <c r="Y60" s="34">
        <f t="shared" si="6"/>
        <v>7.7354471811965128E-2</v>
      </c>
      <c r="Z60" s="34">
        <f t="shared" si="6"/>
        <v>8.5651787367520688E-2</v>
      </c>
      <c r="AA60" s="34">
        <f t="shared" si="6"/>
        <v>9.3949102923076247E-2</v>
      </c>
      <c r="AB60" s="34">
        <f t="shared" si="6"/>
        <v>0.10224641847863181</v>
      </c>
      <c r="AC60" s="34">
        <f t="shared" si="6"/>
        <v>0.11054373403418737</v>
      </c>
      <c r="AD60" s="34">
        <f t="shared" si="6"/>
        <v>0.11884104958974293</v>
      </c>
      <c r="AE60" s="34">
        <f t="shared" si="6"/>
        <v>0.12713836514529847</v>
      </c>
      <c r="AF60" s="34">
        <f t="shared" si="6"/>
        <v>0.13543568070085402</v>
      </c>
      <c r="AG60" s="34">
        <f t="shared" si="6"/>
        <v>0.14373299625640956</v>
      </c>
      <c r="AH60" s="34">
        <f t="shared" si="6"/>
        <v>0.15203031181196511</v>
      </c>
      <c r="AI60" s="34">
        <f t="shared" si="6"/>
        <v>0.16032762736752065</v>
      </c>
      <c r="AJ60" s="34">
        <f t="shared" si="6"/>
        <v>0.16032762736752065</v>
      </c>
      <c r="AK60" s="34">
        <f t="shared" si="6"/>
        <v>0.16032762736752065</v>
      </c>
      <c r="AL60" s="34">
        <f t="shared" si="6"/>
        <v>0.16032762736752065</v>
      </c>
      <c r="AM60" s="34">
        <f t="shared" si="6"/>
        <v>0.16032762736752065</v>
      </c>
      <c r="AN60" s="34">
        <f t="shared" si="6"/>
        <v>0.16032762736752065</v>
      </c>
      <c r="AO60" s="34">
        <f t="shared" si="6"/>
        <v>0.16032762736752065</v>
      </c>
      <c r="AP60" s="34">
        <f t="shared" si="6"/>
        <v>0.16032762736752065</v>
      </c>
      <c r="AQ60" s="34">
        <f t="shared" si="6"/>
        <v>0.16032762736752065</v>
      </c>
      <c r="AR60" s="34">
        <f t="shared" si="6"/>
        <v>0.16032762736752065</v>
      </c>
      <c r="AS60" s="34">
        <f t="shared" si="6"/>
        <v>0.16032762736752065</v>
      </c>
      <c r="AT60" s="34">
        <f t="shared" si="6"/>
        <v>0.16032762736752065</v>
      </c>
      <c r="AU60" s="34">
        <f t="shared" si="6"/>
        <v>0.16032762736752065</v>
      </c>
      <c r="AV60" s="34">
        <f t="shared" si="6"/>
        <v>0.16032762736752065</v>
      </c>
      <c r="AW60" s="34">
        <f t="shared" si="6"/>
        <v>0.16032762736752065</v>
      </c>
      <c r="AX60" s="34">
        <f t="shared" si="6"/>
        <v>0.16032762736752065</v>
      </c>
      <c r="AY60" s="34">
        <f t="shared" si="6"/>
        <v>0.19840056035042694</v>
      </c>
      <c r="AZ60" s="34">
        <f t="shared" si="6"/>
        <v>0.23232483555555547</v>
      </c>
      <c r="BA60" s="34">
        <f t="shared" si="6"/>
        <v>0.22402751999999992</v>
      </c>
      <c r="BB60" s="34">
        <f t="shared" si="6"/>
        <v>0.21573020444444438</v>
      </c>
      <c r="BC60" s="34">
        <f t="shared" si="6"/>
        <v>0.20743288888888883</v>
      </c>
      <c r="BD60" s="34">
        <f t="shared" si="6"/>
        <v>0.19913557333333329</v>
      </c>
    </row>
    <row r="61" spans="1:56" ht="17.25" hidden="1" customHeight="1" outlineLevel="1" x14ac:dyDescent="0.35">
      <c r="A61" s="115"/>
      <c r="B61" s="9" t="s">
        <v>35</v>
      </c>
      <c r="C61" s="9" t="s">
        <v>62</v>
      </c>
      <c r="D61" s="9" t="s">
        <v>40</v>
      </c>
      <c r="E61" s="34">
        <v>0</v>
      </c>
      <c r="F61" s="34">
        <f>E62</f>
        <v>-1.7132819842307854</v>
      </c>
      <c r="G61" s="34">
        <f t="shared" ref="G61:BD61" si="7">F62</f>
        <v>-3.2018014354786644</v>
      </c>
      <c r="H61" s="34">
        <f t="shared" si="7"/>
        <v>-2.7564250272906294</v>
      </c>
      <c r="I61" s="34">
        <f t="shared" si="7"/>
        <v>-2.3193459346581502</v>
      </c>
      <c r="J61" s="34">
        <f t="shared" si="7"/>
        <v>-1.8905641575812264</v>
      </c>
      <c r="K61" s="34">
        <f t="shared" si="7"/>
        <v>-1.4700796960598581</v>
      </c>
      <c r="L61" s="34">
        <f t="shared" si="7"/>
        <v>-1.0578925500940455</v>
      </c>
      <c r="M61" s="34">
        <f t="shared" si="7"/>
        <v>-0.65400271968378831</v>
      </c>
      <c r="N61" s="34">
        <f t="shared" si="7"/>
        <v>-0.25841020482908672</v>
      </c>
      <c r="O61" s="34">
        <f t="shared" si="7"/>
        <v>0.1288849944700593</v>
      </c>
      <c r="P61" s="34">
        <f t="shared" si="7"/>
        <v>0.50788287821364975</v>
      </c>
      <c r="Q61" s="34">
        <f t="shared" si="7"/>
        <v>0.87858344640168462</v>
      </c>
      <c r="R61" s="34">
        <f t="shared" si="7"/>
        <v>1.240986699034164</v>
      </c>
      <c r="S61" s="34">
        <f t="shared" si="7"/>
        <v>1.5950926361110878</v>
      </c>
      <c r="T61" s="34">
        <f t="shared" si="7"/>
        <v>1.940901257632456</v>
      </c>
      <c r="U61" s="34">
        <f t="shared" si="7"/>
        <v>2.2784125635982688</v>
      </c>
      <c r="V61" s="34">
        <f t="shared" si="7"/>
        <v>2.6076265540085259</v>
      </c>
      <c r="W61" s="34">
        <f t="shared" si="7"/>
        <v>2.9285432288632274</v>
      </c>
      <c r="X61" s="34">
        <f t="shared" si="7"/>
        <v>3.2411625881623736</v>
      </c>
      <c r="Y61" s="34">
        <f t="shared" si="7"/>
        <v>3.5454846319059641</v>
      </c>
      <c r="Z61" s="34">
        <f t="shared" si="7"/>
        <v>3.8415093600939989</v>
      </c>
      <c r="AA61" s="34">
        <f t="shared" si="7"/>
        <v>4.129236772726478</v>
      </c>
      <c r="AB61" s="34">
        <f t="shared" si="7"/>
        <v>4.4086668698034019</v>
      </c>
      <c r="AC61" s="34">
        <f t="shared" si="7"/>
        <v>4.6797996513247702</v>
      </c>
      <c r="AD61" s="34">
        <f t="shared" si="7"/>
        <v>4.9426351172905827</v>
      </c>
      <c r="AE61" s="34">
        <f t="shared" si="7"/>
        <v>5.1971732677008395</v>
      </c>
      <c r="AF61" s="34">
        <f t="shared" si="7"/>
        <v>5.4434141025555407</v>
      </c>
      <c r="AG61" s="34">
        <f t="shared" si="7"/>
        <v>5.6813576218546871</v>
      </c>
      <c r="AH61" s="34">
        <f t="shared" si="7"/>
        <v>5.9110038255982777</v>
      </c>
      <c r="AI61" s="34">
        <f t="shared" si="7"/>
        <v>6.1323527137863127</v>
      </c>
      <c r="AJ61" s="34">
        <f t="shared" si="7"/>
        <v>6.3454042864187921</v>
      </c>
      <c r="AK61" s="34">
        <f t="shared" si="7"/>
        <v>6.5584558590512714</v>
      </c>
      <c r="AL61" s="34">
        <f t="shared" si="7"/>
        <v>6.7715074316837507</v>
      </c>
      <c r="AM61" s="34">
        <f t="shared" si="7"/>
        <v>6.98455900431623</v>
      </c>
      <c r="AN61" s="34">
        <f t="shared" si="7"/>
        <v>7.1976105769487093</v>
      </c>
      <c r="AO61" s="34">
        <f t="shared" si="7"/>
        <v>7.4106621495811886</v>
      </c>
      <c r="AP61" s="34">
        <f t="shared" si="7"/>
        <v>7.6237137222136679</v>
      </c>
      <c r="AQ61" s="34">
        <f t="shared" si="7"/>
        <v>7.8367652948461473</v>
      </c>
      <c r="AR61" s="34">
        <f t="shared" si="7"/>
        <v>8.0498168674786275</v>
      </c>
      <c r="AS61" s="34">
        <f t="shared" si="7"/>
        <v>8.2628684401111077</v>
      </c>
      <c r="AT61" s="34">
        <f t="shared" si="7"/>
        <v>8.4759200127435879</v>
      </c>
      <c r="AU61" s="34">
        <f t="shared" si="7"/>
        <v>8.6889715853760681</v>
      </c>
      <c r="AV61" s="34">
        <f t="shared" si="7"/>
        <v>8.9020231580085483</v>
      </c>
      <c r="AW61" s="34">
        <f t="shared" si="7"/>
        <v>9.1150747306410285</v>
      </c>
      <c r="AX61" s="34">
        <f t="shared" si="7"/>
        <v>9.3281263032735087</v>
      </c>
      <c r="AY61" s="34">
        <f t="shared" si="7"/>
        <v>9.1677986759059884</v>
      </c>
      <c r="AZ61" s="34">
        <f t="shared" si="7"/>
        <v>8.9693981155555615</v>
      </c>
      <c r="BA61" s="34">
        <f t="shared" si="7"/>
        <v>8.7370732800000059</v>
      </c>
      <c r="BB61" s="34">
        <f t="shared" si="7"/>
        <v>8.513045760000006</v>
      </c>
      <c r="BC61" s="34">
        <f t="shared" si="7"/>
        <v>8.2973155555555618</v>
      </c>
      <c r="BD61" s="34">
        <f t="shared" si="7"/>
        <v>8.0898826666666732</v>
      </c>
    </row>
    <row r="62" spans="1:56" ht="16.5" hidden="1" customHeight="1" outlineLevel="1" x14ac:dyDescent="0.3">
      <c r="A62" s="115"/>
      <c r="B62" s="9" t="s">
        <v>34</v>
      </c>
      <c r="C62" s="9" t="s">
        <v>68</v>
      </c>
      <c r="D62" s="9" t="s">
        <v>40</v>
      </c>
      <c r="E62" s="34">
        <f t="shared" ref="E62:BD62" si="8">E28-E60+E61</f>
        <v>-1.7132819842307854</v>
      </c>
      <c r="F62" s="34">
        <f t="shared" si="8"/>
        <v>-3.2018014354786644</v>
      </c>
      <c r="G62" s="34">
        <f t="shared" si="8"/>
        <v>-2.7564250272906294</v>
      </c>
      <c r="H62" s="34">
        <f t="shared" si="8"/>
        <v>-2.3193459346581502</v>
      </c>
      <c r="I62" s="34">
        <f t="shared" si="8"/>
        <v>-1.8905641575812264</v>
      </c>
      <c r="J62" s="34">
        <f t="shared" si="8"/>
        <v>-1.4700796960598581</v>
      </c>
      <c r="K62" s="34">
        <f t="shared" si="8"/>
        <v>-1.0578925500940455</v>
      </c>
      <c r="L62" s="34">
        <f t="shared" si="8"/>
        <v>-0.65400271968378831</v>
      </c>
      <c r="M62" s="34">
        <f t="shared" si="8"/>
        <v>-0.25841020482908672</v>
      </c>
      <c r="N62" s="34">
        <f t="shared" si="8"/>
        <v>0.1288849944700593</v>
      </c>
      <c r="O62" s="34">
        <f t="shared" si="8"/>
        <v>0.50788287821364975</v>
      </c>
      <c r="P62" s="34">
        <f t="shared" si="8"/>
        <v>0.87858344640168462</v>
      </c>
      <c r="Q62" s="34">
        <f t="shared" si="8"/>
        <v>1.240986699034164</v>
      </c>
      <c r="R62" s="34">
        <f t="shared" si="8"/>
        <v>1.5950926361110878</v>
      </c>
      <c r="S62" s="34">
        <f t="shared" si="8"/>
        <v>1.940901257632456</v>
      </c>
      <c r="T62" s="34">
        <f t="shared" si="8"/>
        <v>2.2784125635982688</v>
      </c>
      <c r="U62" s="34">
        <f t="shared" si="8"/>
        <v>2.6076265540085259</v>
      </c>
      <c r="V62" s="34">
        <f t="shared" si="8"/>
        <v>2.9285432288632274</v>
      </c>
      <c r="W62" s="34">
        <f t="shared" si="8"/>
        <v>3.2411625881623736</v>
      </c>
      <c r="X62" s="34">
        <f t="shared" si="8"/>
        <v>3.5454846319059641</v>
      </c>
      <c r="Y62" s="34">
        <f t="shared" si="8"/>
        <v>3.8415093600939989</v>
      </c>
      <c r="Z62" s="34">
        <f t="shared" si="8"/>
        <v>4.129236772726478</v>
      </c>
      <c r="AA62" s="34">
        <f t="shared" si="8"/>
        <v>4.4086668698034019</v>
      </c>
      <c r="AB62" s="34">
        <f t="shared" si="8"/>
        <v>4.6797996513247702</v>
      </c>
      <c r="AC62" s="34">
        <f t="shared" si="8"/>
        <v>4.9426351172905827</v>
      </c>
      <c r="AD62" s="34">
        <f t="shared" si="8"/>
        <v>5.1971732677008395</v>
      </c>
      <c r="AE62" s="34">
        <f t="shared" si="8"/>
        <v>5.4434141025555407</v>
      </c>
      <c r="AF62" s="34">
        <f t="shared" si="8"/>
        <v>5.6813576218546871</v>
      </c>
      <c r="AG62" s="34">
        <f t="shared" si="8"/>
        <v>5.9110038255982777</v>
      </c>
      <c r="AH62" s="34">
        <f t="shared" si="8"/>
        <v>6.1323527137863127</v>
      </c>
      <c r="AI62" s="34">
        <f t="shared" si="8"/>
        <v>6.3454042864187921</v>
      </c>
      <c r="AJ62" s="34">
        <f t="shared" si="8"/>
        <v>6.5584558590512714</v>
      </c>
      <c r="AK62" s="34">
        <f t="shared" si="8"/>
        <v>6.7715074316837507</v>
      </c>
      <c r="AL62" s="34">
        <f t="shared" si="8"/>
        <v>6.98455900431623</v>
      </c>
      <c r="AM62" s="34">
        <f t="shared" si="8"/>
        <v>7.1976105769487093</v>
      </c>
      <c r="AN62" s="34">
        <f t="shared" si="8"/>
        <v>7.4106621495811886</v>
      </c>
      <c r="AO62" s="34">
        <f t="shared" si="8"/>
        <v>7.6237137222136679</v>
      </c>
      <c r="AP62" s="34">
        <f t="shared" si="8"/>
        <v>7.8367652948461473</v>
      </c>
      <c r="AQ62" s="34">
        <f t="shared" si="8"/>
        <v>8.0498168674786275</v>
      </c>
      <c r="AR62" s="34">
        <f t="shared" si="8"/>
        <v>8.2628684401111077</v>
      </c>
      <c r="AS62" s="34">
        <f t="shared" si="8"/>
        <v>8.4759200127435879</v>
      </c>
      <c r="AT62" s="34">
        <f t="shared" si="8"/>
        <v>8.6889715853760681</v>
      </c>
      <c r="AU62" s="34">
        <f t="shared" si="8"/>
        <v>8.9020231580085483</v>
      </c>
      <c r="AV62" s="34">
        <f t="shared" si="8"/>
        <v>9.1150747306410285</v>
      </c>
      <c r="AW62" s="34">
        <f t="shared" si="8"/>
        <v>9.3281263032735087</v>
      </c>
      <c r="AX62" s="34">
        <f t="shared" si="8"/>
        <v>9.1677986759059884</v>
      </c>
      <c r="AY62" s="34">
        <f t="shared" si="8"/>
        <v>8.9693981155555615</v>
      </c>
      <c r="AZ62" s="34">
        <f t="shared" si="8"/>
        <v>8.7370732800000059</v>
      </c>
      <c r="BA62" s="34">
        <f t="shared" si="8"/>
        <v>8.513045760000006</v>
      </c>
      <c r="BB62" s="34">
        <f t="shared" si="8"/>
        <v>8.2973155555555618</v>
      </c>
      <c r="BC62" s="34">
        <f t="shared" si="8"/>
        <v>8.0898826666666732</v>
      </c>
      <c r="BD62" s="34">
        <f t="shared" si="8"/>
        <v>7.8907470933333403</v>
      </c>
    </row>
    <row r="63" spans="1:56" ht="16.5" collapsed="1" x14ac:dyDescent="0.3">
      <c r="A63" s="115"/>
      <c r="B63" s="9" t="s">
        <v>8</v>
      </c>
      <c r="C63" s="11" t="s">
        <v>67</v>
      </c>
      <c r="D63" s="9" t="s">
        <v>40</v>
      </c>
      <c r="E63" s="34">
        <f>AVERAGE(E61:E62)*'Fixed data'!$C$3</f>
        <v>-4.1375759919173472E-2</v>
      </c>
      <c r="F63" s="34">
        <f>AVERAGE(F61:F62)*'Fixed data'!$C$3</f>
        <v>-0.11869926458598322</v>
      </c>
      <c r="G63" s="34">
        <f>AVERAGE(G61:G62)*'Fixed data'!$C$3</f>
        <v>-0.14389116907587846</v>
      </c>
      <c r="H63" s="34">
        <f>AVERAGE(H61:H62)*'Fixed data'!$C$3</f>
        <v>-0.12257986873106304</v>
      </c>
      <c r="I63" s="34">
        <f>AVERAGE(I61:I62)*'Fixed data'!$C$3</f>
        <v>-0.10166932872758096</v>
      </c>
      <c r="J63" s="34">
        <f>AVERAGE(J61:J62)*'Fixed data'!$C$3</f>
        <v>-8.1159549065432199E-2</v>
      </c>
      <c r="K63" s="34">
        <f>AVERAGE(K61:K62)*'Fixed data'!$C$3</f>
        <v>-6.1050529744616777E-2</v>
      </c>
      <c r="L63" s="34">
        <f>AVERAGE(L61:L62)*'Fixed data'!$C$3</f>
        <v>-4.1342270765134685E-2</v>
      </c>
      <c r="M63" s="34">
        <f>AVERAGE(M61:M62)*'Fixed data'!$C$3</f>
        <v>-2.2034772126985933E-2</v>
      </c>
      <c r="N63" s="34">
        <f>AVERAGE(N61:N62)*'Fixed data'!$C$3</f>
        <v>-3.1280338301705123E-3</v>
      </c>
      <c r="O63" s="34">
        <f>AVERAGE(O61:O62)*'Fixed data'!$C$3</f>
        <v>1.5377944125311575E-2</v>
      </c>
      <c r="P63" s="34">
        <f>AVERAGE(P61:P62)*'Fixed data'!$C$3</f>
        <v>3.3483161739460324E-2</v>
      </c>
      <c r="Q63" s="34">
        <f>AVERAGE(Q61:Q62)*'Fixed data'!$C$3</f>
        <v>5.1187619012275747E-2</v>
      </c>
      <c r="R63" s="34">
        <f>AVERAGE(R61:R62)*'Fixed data'!$C$3</f>
        <v>6.8491315943757833E-2</v>
      </c>
      <c r="S63" s="34">
        <f>AVERAGE(S61:S62)*'Fixed data'!$C$3</f>
        <v>8.5394252533906576E-2</v>
      </c>
      <c r="T63" s="34">
        <f>AVERAGE(T61:T62)*'Fixed data'!$C$3</f>
        <v>0.10189642878272201</v>
      </c>
      <c r="U63" s="34">
        <f>AVERAGE(U61:U62)*'Fixed data'!$C$3</f>
        <v>0.11799784469020411</v>
      </c>
      <c r="V63" s="34">
        <f>AVERAGE(V61:V62)*'Fixed data'!$C$3</f>
        <v>0.13369850025635285</v>
      </c>
      <c r="W63" s="34">
        <f>AVERAGE(W61:W62)*'Fixed data'!$C$3</f>
        <v>0.14899839548116828</v>
      </c>
      <c r="X63" s="34">
        <f>AVERAGE(X61:X62)*'Fixed data'!$C$3</f>
        <v>0.16389753036465035</v>
      </c>
      <c r="Y63" s="34">
        <f>AVERAGE(Y61:Y62)*'Fixed data'!$C$3</f>
        <v>0.17839590490679913</v>
      </c>
      <c r="Z63" s="34">
        <f>AVERAGE(Z61:Z62)*'Fixed data'!$C$3</f>
        <v>0.19249351910761453</v>
      </c>
      <c r="AA63" s="34">
        <f>AVERAGE(AA61:AA62)*'Fixed data'!$C$3</f>
        <v>0.20619037296709661</v>
      </c>
      <c r="AB63" s="34">
        <f>AVERAGE(AB61:AB62)*'Fixed data'!$C$3</f>
        <v>0.21948646648524536</v>
      </c>
      <c r="AC63" s="34">
        <f>AVERAGE(AC61:AC62)*'Fixed data'!$C$3</f>
        <v>0.2323817996620608</v>
      </c>
      <c r="AD63" s="34">
        <f>AVERAGE(AD61:AD62)*'Fixed data'!$C$3</f>
        <v>0.24487637249754285</v>
      </c>
      <c r="AE63" s="34">
        <f>AVERAGE(AE61:AE62)*'Fixed data'!$C$3</f>
        <v>0.25697018499169161</v>
      </c>
      <c r="AF63" s="34">
        <f>AVERAGE(AF61:AF62)*'Fixed data'!$C$3</f>
        <v>0.26866323714450702</v>
      </c>
      <c r="AG63" s="34">
        <f>AVERAGE(AG61:AG62)*'Fixed data'!$C$3</f>
        <v>0.27995552895598913</v>
      </c>
      <c r="AH63" s="34">
        <f>AVERAGE(AH61:AH62)*'Fixed data'!$C$3</f>
        <v>0.29084706042613784</v>
      </c>
      <c r="AI63" s="34">
        <f>AVERAGE(AI61:AI62)*'Fixed data'!$C$3</f>
        <v>0.30133783155495331</v>
      </c>
      <c r="AJ63" s="34">
        <f>AVERAGE(AJ61:AJ62)*'Fixed data'!$C$3</f>
        <v>0.31162822251310202</v>
      </c>
      <c r="AK63" s="34">
        <f>AVERAGE(AK61:AK62)*'Fixed data'!$C$3</f>
        <v>0.32191861347125084</v>
      </c>
      <c r="AL63" s="34">
        <f>AVERAGE(AL61:AL62)*'Fixed data'!$C$3</f>
        <v>0.33220900442939955</v>
      </c>
      <c r="AM63" s="34">
        <f>AVERAGE(AM61:AM62)*'Fixed data'!$C$3</f>
        <v>0.34249939538754831</v>
      </c>
      <c r="AN63" s="34">
        <f>AVERAGE(AN61:AN62)*'Fixed data'!$C$3</f>
        <v>0.35278978634569702</v>
      </c>
      <c r="AO63" s="34">
        <f>AVERAGE(AO61:AO62)*'Fixed data'!$C$3</f>
        <v>0.36308017730384584</v>
      </c>
      <c r="AP63" s="34">
        <f>AVERAGE(AP61:AP62)*'Fixed data'!$C$3</f>
        <v>0.37337056826199455</v>
      </c>
      <c r="AQ63" s="34">
        <f>AVERAGE(AQ61:AQ62)*'Fixed data'!$C$3</f>
        <v>0.38366095922014332</v>
      </c>
      <c r="AR63" s="34">
        <f>AVERAGE(AR61:AR62)*'Fixed data'!$C$3</f>
        <v>0.39395135017829214</v>
      </c>
      <c r="AS63" s="34">
        <f>AVERAGE(AS61:AS62)*'Fixed data'!$C$3</f>
        <v>0.4042417411364409</v>
      </c>
      <c r="AT63" s="34">
        <f>AVERAGE(AT61:AT62)*'Fixed data'!$C$3</f>
        <v>0.41453213209458972</v>
      </c>
      <c r="AU63" s="34">
        <f>AVERAGE(AU61:AU62)*'Fixed data'!$C$3</f>
        <v>0.42482252305273849</v>
      </c>
      <c r="AV63" s="34">
        <f>AVERAGE(AV61:AV62)*'Fixed data'!$C$3</f>
        <v>0.43511291401088731</v>
      </c>
      <c r="AW63" s="34">
        <f>AVERAGE(AW61:AW62)*'Fixed data'!$C$3</f>
        <v>0.44540330496903607</v>
      </c>
      <c r="AX63" s="34">
        <f>AVERAGE(AX61:AX62)*'Fixed data'!$C$3</f>
        <v>0.44667658824718492</v>
      </c>
      <c r="AY63" s="34">
        <f>AVERAGE(AY61:AY62)*'Fixed data'!$C$3</f>
        <v>0.43801330251379639</v>
      </c>
      <c r="AZ63" s="34">
        <f>AVERAGE(AZ61:AZ62)*'Fixed data'!$C$3</f>
        <v>0.42761128420266697</v>
      </c>
      <c r="BA63" s="34">
        <f>AVERAGE(BA61:BA62)*'Fixed data'!$C$3</f>
        <v>0.41659037481600031</v>
      </c>
      <c r="BB63" s="34">
        <f>AVERAGE(BB61:BB62)*'Fixed data'!$C$3</f>
        <v>0.40597022577066699</v>
      </c>
      <c r="BC63" s="34">
        <f>AVERAGE(BC61:BC62)*'Fixed data'!$C$3</f>
        <v>0.39575083706666697</v>
      </c>
      <c r="BD63" s="34">
        <f>AVERAGE(BD61:BD62)*'Fixed data'!$C$3</f>
        <v>0.38593220870400036</v>
      </c>
    </row>
    <row r="64" spans="1:56" ht="15.75" thickBot="1" x14ac:dyDescent="0.35">
      <c r="A64" s="114"/>
      <c r="B64" s="12" t="s">
        <v>93</v>
      </c>
      <c r="C64" s="12" t="s">
        <v>45</v>
      </c>
      <c r="D64" s="12" t="s">
        <v>40</v>
      </c>
      <c r="E64" s="53">
        <f t="shared" ref="E64:BD64" si="9">E29+E60+E63</f>
        <v>-0.46969625597686976</v>
      </c>
      <c r="F64" s="53">
        <f t="shared" si="9"/>
        <v>-0.53842029362658583</v>
      </c>
      <c r="G64" s="53">
        <f t="shared" si="9"/>
        <v>-0.12254357726391336</v>
      </c>
      <c r="H64" s="53">
        <f t="shared" si="9"/>
        <v>-9.2934961363542387E-2</v>
      </c>
      <c r="I64" s="53">
        <f t="shared" si="9"/>
        <v>-6.3727105804504747E-2</v>
      </c>
      <c r="J64" s="53">
        <f t="shared" si="9"/>
        <v>-3.4920010586800429E-2</v>
      </c>
      <c r="K64" s="53">
        <f t="shared" si="9"/>
        <v>-6.5136757104294479E-3</v>
      </c>
      <c r="L64" s="53">
        <f t="shared" si="9"/>
        <v>2.1491898824608203E-2</v>
      </c>
      <c r="M64" s="53">
        <f t="shared" si="9"/>
        <v>4.9096713018312504E-2</v>
      </c>
      <c r="N64" s="53">
        <f t="shared" si="9"/>
        <v>7.6300766870683476E-2</v>
      </c>
      <c r="O64" s="53">
        <f t="shared" si="9"/>
        <v>0.10310406038172112</v>
      </c>
      <c r="P64" s="53">
        <f t="shared" si="9"/>
        <v>0.12950659355142544</v>
      </c>
      <c r="Q64" s="53">
        <f t="shared" si="9"/>
        <v>0.15550836637979643</v>
      </c>
      <c r="R64" s="53">
        <f t="shared" si="9"/>
        <v>0.18110937886683404</v>
      </c>
      <c r="S64" s="53">
        <f t="shared" si="9"/>
        <v>0.20630963101253835</v>
      </c>
      <c r="T64" s="53">
        <f t="shared" si="9"/>
        <v>0.23110912281690935</v>
      </c>
      <c r="U64" s="53">
        <f t="shared" si="9"/>
        <v>0.25550785427994704</v>
      </c>
      <c r="V64" s="53">
        <f t="shared" si="9"/>
        <v>0.27950582540165131</v>
      </c>
      <c r="W64" s="53">
        <f t="shared" si="9"/>
        <v>0.30310303618202228</v>
      </c>
      <c r="X64" s="53">
        <f t="shared" si="9"/>
        <v>0.3262994866210599</v>
      </c>
      <c r="Y64" s="53">
        <f t="shared" si="9"/>
        <v>0.34909517671876428</v>
      </c>
      <c r="Z64" s="53">
        <f t="shared" si="9"/>
        <v>0.37149010647513525</v>
      </c>
      <c r="AA64" s="53">
        <f t="shared" si="9"/>
        <v>0.39348427589017287</v>
      </c>
      <c r="AB64" s="53">
        <f t="shared" si="9"/>
        <v>0.4150776849638772</v>
      </c>
      <c r="AC64" s="53">
        <f t="shared" si="9"/>
        <v>0.43627033369624818</v>
      </c>
      <c r="AD64" s="53">
        <f t="shared" si="9"/>
        <v>0.45706222208728575</v>
      </c>
      <c r="AE64" s="53">
        <f t="shared" si="9"/>
        <v>0.47745335013699008</v>
      </c>
      <c r="AF64" s="53">
        <f t="shared" si="9"/>
        <v>0.49744371784536101</v>
      </c>
      <c r="AG64" s="53">
        <f t="shared" si="9"/>
        <v>0.51703332521239864</v>
      </c>
      <c r="AH64" s="53">
        <f t="shared" si="9"/>
        <v>0.53622217223810298</v>
      </c>
      <c r="AI64" s="53">
        <f t="shared" si="9"/>
        <v>0.55501025892247391</v>
      </c>
      <c r="AJ64" s="53">
        <f t="shared" si="9"/>
        <v>0.56530064988062267</v>
      </c>
      <c r="AK64" s="53">
        <f t="shared" si="9"/>
        <v>0.57559104083877144</v>
      </c>
      <c r="AL64" s="53">
        <f t="shared" si="9"/>
        <v>0.5858814317969202</v>
      </c>
      <c r="AM64" s="53">
        <f t="shared" si="9"/>
        <v>0.59617182275506897</v>
      </c>
      <c r="AN64" s="53">
        <f t="shared" si="9"/>
        <v>0.60646221371321762</v>
      </c>
      <c r="AO64" s="53">
        <f t="shared" si="9"/>
        <v>0.6167526046713665</v>
      </c>
      <c r="AP64" s="53">
        <f t="shared" si="9"/>
        <v>0.62704299562951515</v>
      </c>
      <c r="AQ64" s="53">
        <f t="shared" si="9"/>
        <v>0.63733338658766403</v>
      </c>
      <c r="AR64" s="53">
        <f t="shared" si="9"/>
        <v>0.6476237775458128</v>
      </c>
      <c r="AS64" s="53">
        <f t="shared" si="9"/>
        <v>0.65791416850396156</v>
      </c>
      <c r="AT64" s="53">
        <f t="shared" si="9"/>
        <v>0.66820455946211044</v>
      </c>
      <c r="AU64" s="53">
        <f t="shared" si="9"/>
        <v>0.67849495042025909</v>
      </c>
      <c r="AV64" s="53">
        <f t="shared" si="9"/>
        <v>0.68878534137840797</v>
      </c>
      <c r="AW64" s="53">
        <f t="shared" si="9"/>
        <v>0.69907573233655673</v>
      </c>
      <c r="AX64" s="53">
        <f t="shared" si="9"/>
        <v>0.60700421561470552</v>
      </c>
      <c r="AY64" s="53">
        <f t="shared" si="9"/>
        <v>0.6364138628642233</v>
      </c>
      <c r="AZ64" s="53">
        <f t="shared" si="9"/>
        <v>0.65993611975822242</v>
      </c>
      <c r="BA64" s="53">
        <f t="shared" si="9"/>
        <v>0.64061789481600018</v>
      </c>
      <c r="BB64" s="53">
        <f t="shared" si="9"/>
        <v>0.62170043021511134</v>
      </c>
      <c r="BC64" s="53">
        <f t="shared" si="9"/>
        <v>0.60318372595555581</v>
      </c>
      <c r="BD64" s="53">
        <f t="shared" si="9"/>
        <v>0.58506778203733367</v>
      </c>
    </row>
    <row r="65" spans="1:56" ht="12.75" customHeight="1" x14ac:dyDescent="0.3">
      <c r="A65" s="204"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5"/>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5"/>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5"/>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5"/>
      <c r="B69" s="4" t="s">
        <v>200</v>
      </c>
      <c r="D69" s="9" t="s">
        <v>40</v>
      </c>
      <c r="E69" s="34">
        <f>E90*'Fixed data'!H$5/1000000</f>
        <v>0</v>
      </c>
      <c r="F69" s="34">
        <f>F90*'Fixed data'!I$5/1000000</f>
        <v>8.6482188594460881E-3</v>
      </c>
      <c r="G69" s="34">
        <f>G90*'Fixed data'!J$5/1000000</f>
        <v>1.784674952005072E-2</v>
      </c>
      <c r="H69" s="34">
        <f>H90*'Fixed data'!K$5/1000000</f>
        <v>1.840072715994566E-2</v>
      </c>
      <c r="I69" s="34">
        <f>I90*'Fixed data'!L$5/1000000</f>
        <v>1.897405460584764E-2</v>
      </c>
      <c r="J69" s="34">
        <f>J90*'Fixed data'!M$5/1000000</f>
        <v>3.2761351688788153E-2</v>
      </c>
      <c r="K69" s="34">
        <f>K90*'Fixed data'!N$5/1000000</f>
        <v>4.5578247160938591E-2</v>
      </c>
      <c r="L69" s="34">
        <f>L90*'Fixed data'!O$5/1000000</f>
        <v>5.7424741022298977E-2</v>
      </c>
      <c r="M69" s="34">
        <f>M90*'Fixed data'!P$5/1000000</f>
        <v>6.8300833272869302E-2</v>
      </c>
      <c r="N69" s="34">
        <f>N90*'Fixed data'!Q$5/1000000</f>
        <v>7.8206523912649553E-2</v>
      </c>
      <c r="O69" s="34">
        <f>O90*'Fixed data'!R$5/1000000</f>
        <v>8.7141812941639737E-2</v>
      </c>
      <c r="P69" s="34">
        <f>P90*'Fixed data'!S$5/1000000</f>
        <v>9.5106700359839869E-2</v>
      </c>
      <c r="Q69" s="34">
        <f>Q90*'Fixed data'!T$5/1000000</f>
        <v>0.1021011861672499</v>
      </c>
      <c r="R69" s="34">
        <f>R90*'Fixed data'!U$5/1000000</f>
        <v>0.10812527036386993</v>
      </c>
      <c r="S69" s="34">
        <f>S90*'Fixed data'!V$5/1000000</f>
        <v>0.11317895294969987</v>
      </c>
      <c r="T69" s="34">
        <f>T90*'Fixed data'!W$5/1000000</f>
        <v>0.11532589786187371</v>
      </c>
      <c r="U69" s="34">
        <f>U90*'Fixed data'!X$5/1000000</f>
        <v>0.11892904422848412</v>
      </c>
      <c r="V69" s="34">
        <f>V90*'Fixed data'!Y$5/1000000</f>
        <v>0.12151984912333141</v>
      </c>
      <c r="W69" s="34">
        <f>W90*'Fixed data'!Z$5/1000000</f>
        <v>0.12309831254641561</v>
      </c>
      <c r="X69" s="34">
        <f>X90*'Fixed data'!AA$5/1000000</f>
        <v>0.12366443449773667</v>
      </c>
      <c r="Y69" s="34">
        <f>Y90*'Fixed data'!AB$5/1000000</f>
        <v>0.12321821497729465</v>
      </c>
      <c r="Z69" s="34">
        <f>Z90*'Fixed data'!AC$5/1000000</f>
        <v>0.12076973809903188</v>
      </c>
      <c r="AA69" s="34">
        <f>AA90*'Fixed data'!AD$5/1000000</f>
        <v>0.11837114574018957</v>
      </c>
      <c r="AB69" s="34">
        <f>AB90*'Fixed data'!AE$5/1000000</f>
        <v>0.11496021190958416</v>
      </c>
      <c r="AC69" s="34">
        <f>AC90*'Fixed data'!AF$5/1000000</f>
        <v>0.11053693660721563</v>
      </c>
      <c r="AD69" s="34">
        <f>AD90*'Fixed data'!AG$5/1000000</f>
        <v>0.10510131983308404</v>
      </c>
      <c r="AE69" s="34">
        <f>AE90*'Fixed data'!AH$5/1000000</f>
        <v>9.8653361587189278E-2</v>
      </c>
      <c r="AF69" s="34">
        <f>AF90*'Fixed data'!AI$5/1000000</f>
        <v>9.1193061869531439E-2</v>
      </c>
      <c r="AG69" s="34">
        <f>AG90*'Fixed data'!AJ$5/1000000</f>
        <v>8.2720420680110471E-2</v>
      </c>
      <c r="AH69" s="34">
        <f>AH90*'Fixed data'!AK$5/1000000</f>
        <v>7.3235438018926402E-2</v>
      </c>
      <c r="AI69" s="34">
        <f>AI90*'Fixed data'!AL$5/1000000</f>
        <v>6.2398988946055015E-2</v>
      </c>
      <c r="AJ69" s="34">
        <f>AJ90*'Fixed data'!AM$5/1000000</f>
        <v>5.0961633446470672E-2</v>
      </c>
      <c r="AK69" s="34">
        <f>AK90*'Fixed data'!AN$5/1000000</f>
        <v>3.8511936475123229E-2</v>
      </c>
      <c r="AL69" s="34">
        <f>AL90*'Fixed data'!AO$5/1000000</f>
        <v>2.5049898032012678E-2</v>
      </c>
      <c r="AM69" s="34">
        <f>AM90*'Fixed data'!AP$5/1000000</f>
        <v>1.0575518117138758E-2</v>
      </c>
      <c r="AN69" s="34">
        <f>AN90*'Fixed data'!AQ$5/1000000</f>
        <v>1.0974594272502483E-2</v>
      </c>
      <c r="AO69" s="34">
        <f>AO90*'Fixed data'!AR$5/1000000</f>
        <v>1.1323785908445745E-2</v>
      </c>
      <c r="AP69" s="34">
        <f>AP90*'Fixed data'!AS$5/1000000</f>
        <v>1.1672977544389005E-2</v>
      </c>
      <c r="AQ69" s="34">
        <f>AQ90*'Fixed data'!AT$5/1000000</f>
        <v>1.2022169180332266E-2</v>
      </c>
      <c r="AR69" s="34">
        <f>AR90*'Fixed data'!AU$5/1000000</f>
        <v>1.2371360816275526E-2</v>
      </c>
      <c r="AS69" s="34">
        <f>AS90*'Fixed data'!AV$5/1000000</f>
        <v>1.2770436971639255E-2</v>
      </c>
      <c r="AT69" s="34">
        <f>AT90*'Fixed data'!AW$5/1000000</f>
        <v>1.3069744088162048E-2</v>
      </c>
      <c r="AU69" s="34">
        <f>AU90*'Fixed data'!AX$5/1000000</f>
        <v>1.3418935724105312E-2</v>
      </c>
      <c r="AV69" s="34">
        <f>AV90*'Fixed data'!AY$5/1000000</f>
        <v>1.3768127360048572E-2</v>
      </c>
      <c r="AW69" s="34">
        <f>AW90*'Fixed data'!AZ$5/1000000</f>
        <v>1.4067434476571364E-2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5"/>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5"/>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5"/>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5"/>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5"/>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5"/>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6"/>
      <c r="B76" s="13" t="s">
        <v>99</v>
      </c>
      <c r="C76" s="13"/>
      <c r="D76" s="13" t="s">
        <v>40</v>
      </c>
      <c r="E76" s="53">
        <f>SUM(E65:E75)</f>
        <v>0</v>
      </c>
      <c r="F76" s="53">
        <f t="shared" ref="F76:BD76" si="10">SUM(F65:F75)</f>
        <v>8.6482188594460881E-3</v>
      </c>
      <c r="G76" s="53">
        <f t="shared" si="10"/>
        <v>1.784674952005072E-2</v>
      </c>
      <c r="H76" s="53">
        <f t="shared" si="10"/>
        <v>1.840072715994566E-2</v>
      </c>
      <c r="I76" s="53">
        <f t="shared" si="10"/>
        <v>1.897405460584764E-2</v>
      </c>
      <c r="J76" s="53">
        <f t="shared" si="10"/>
        <v>3.2761351688788153E-2</v>
      </c>
      <c r="K76" s="53">
        <f t="shared" si="10"/>
        <v>4.5578247160938591E-2</v>
      </c>
      <c r="L76" s="53">
        <f t="shared" si="10"/>
        <v>5.7424741022298977E-2</v>
      </c>
      <c r="M76" s="53">
        <f t="shared" si="10"/>
        <v>6.8300833272869302E-2</v>
      </c>
      <c r="N76" s="53">
        <f t="shared" si="10"/>
        <v>7.8206523912649553E-2</v>
      </c>
      <c r="O76" s="53">
        <f t="shared" si="10"/>
        <v>8.7141812941639737E-2</v>
      </c>
      <c r="P76" s="53">
        <f t="shared" si="10"/>
        <v>9.5106700359839869E-2</v>
      </c>
      <c r="Q76" s="53">
        <f t="shared" si="10"/>
        <v>0.1021011861672499</v>
      </c>
      <c r="R76" s="53">
        <f t="shared" si="10"/>
        <v>0.10812527036386993</v>
      </c>
      <c r="S76" s="53">
        <f t="shared" si="10"/>
        <v>0.11317895294969987</v>
      </c>
      <c r="T76" s="53">
        <f t="shared" si="10"/>
        <v>0.11532589786187371</v>
      </c>
      <c r="U76" s="53">
        <f t="shared" si="10"/>
        <v>0.11892904422848412</v>
      </c>
      <c r="V76" s="53">
        <f t="shared" si="10"/>
        <v>0.12151984912333141</v>
      </c>
      <c r="W76" s="53">
        <f t="shared" si="10"/>
        <v>0.12309831254641561</v>
      </c>
      <c r="X76" s="53">
        <f t="shared" si="10"/>
        <v>0.12366443449773667</v>
      </c>
      <c r="Y76" s="53">
        <f t="shared" si="10"/>
        <v>0.12321821497729465</v>
      </c>
      <c r="Z76" s="53">
        <f t="shared" si="10"/>
        <v>0.12076973809903188</v>
      </c>
      <c r="AA76" s="53">
        <f t="shared" si="10"/>
        <v>0.11837114574018957</v>
      </c>
      <c r="AB76" s="53">
        <f t="shared" si="10"/>
        <v>0.11496021190958416</v>
      </c>
      <c r="AC76" s="53">
        <f t="shared" si="10"/>
        <v>0.11053693660721563</v>
      </c>
      <c r="AD76" s="53">
        <f t="shared" si="10"/>
        <v>0.10510131983308404</v>
      </c>
      <c r="AE76" s="53">
        <f t="shared" si="10"/>
        <v>9.8653361587189278E-2</v>
      </c>
      <c r="AF76" s="53">
        <f t="shared" si="10"/>
        <v>9.1193061869531439E-2</v>
      </c>
      <c r="AG76" s="53">
        <f t="shared" si="10"/>
        <v>8.2720420680110471E-2</v>
      </c>
      <c r="AH76" s="53">
        <f t="shared" si="10"/>
        <v>7.3235438018926402E-2</v>
      </c>
      <c r="AI76" s="53">
        <f t="shared" si="10"/>
        <v>6.2398988946055015E-2</v>
      </c>
      <c r="AJ76" s="53">
        <f t="shared" si="10"/>
        <v>5.0961633446470672E-2</v>
      </c>
      <c r="AK76" s="53">
        <f t="shared" si="10"/>
        <v>3.8511936475123229E-2</v>
      </c>
      <c r="AL76" s="53">
        <f t="shared" si="10"/>
        <v>2.5049898032012678E-2</v>
      </c>
      <c r="AM76" s="53">
        <f t="shared" si="10"/>
        <v>1.0575518117138758E-2</v>
      </c>
      <c r="AN76" s="53">
        <f t="shared" si="10"/>
        <v>1.0974594272502483E-2</v>
      </c>
      <c r="AO76" s="53">
        <f t="shared" si="10"/>
        <v>1.1323785908445745E-2</v>
      </c>
      <c r="AP76" s="53">
        <f t="shared" si="10"/>
        <v>1.1672977544389005E-2</v>
      </c>
      <c r="AQ76" s="53">
        <f t="shared" si="10"/>
        <v>1.2022169180332266E-2</v>
      </c>
      <c r="AR76" s="53">
        <f t="shared" si="10"/>
        <v>1.2371360816275526E-2</v>
      </c>
      <c r="AS76" s="53">
        <f t="shared" si="10"/>
        <v>1.2770436971639255E-2</v>
      </c>
      <c r="AT76" s="53">
        <f t="shared" si="10"/>
        <v>1.3069744088162048E-2</v>
      </c>
      <c r="AU76" s="53">
        <f t="shared" si="10"/>
        <v>1.3418935724105312E-2</v>
      </c>
      <c r="AV76" s="53">
        <f t="shared" si="10"/>
        <v>1.3768127360048572E-2</v>
      </c>
      <c r="AW76" s="53">
        <f t="shared" si="10"/>
        <v>1.4067434476571364E-2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-0.46969625597686976</v>
      </c>
      <c r="F77" s="54">
        <f>IF('Fixed data'!$G$19=FALSE,F64+F76,F64)</f>
        <v>-0.52977207476713972</v>
      </c>
      <c r="G77" s="54">
        <f>IF('Fixed data'!$G$19=FALSE,G64+G76,G64)</f>
        <v>-0.10469682774386264</v>
      </c>
      <c r="H77" s="54">
        <f>IF('Fixed data'!$G$19=FALSE,H64+H76,H64)</f>
        <v>-7.4534234203596728E-2</v>
      </c>
      <c r="I77" s="54">
        <f>IF('Fixed data'!$G$19=FALSE,I64+I76,I64)</f>
        <v>-4.4753051198657107E-2</v>
      </c>
      <c r="J77" s="54">
        <f>IF('Fixed data'!$G$19=FALSE,J64+J76,J64)</f>
        <v>-2.1586588980122765E-3</v>
      </c>
      <c r="K77" s="54">
        <f>IF('Fixed data'!$G$19=FALSE,K64+K76,K64)</f>
        <v>3.9064571450509143E-2</v>
      </c>
      <c r="L77" s="54">
        <f>IF('Fixed data'!$G$19=FALSE,L64+L76,L64)</f>
        <v>7.891663984690718E-2</v>
      </c>
      <c r="M77" s="54">
        <f>IF('Fixed data'!$G$19=FALSE,M64+M76,M64)</f>
        <v>0.11739754629118181</v>
      </c>
      <c r="N77" s="54">
        <f>IF('Fixed data'!$G$19=FALSE,N64+N76,N64)</f>
        <v>0.15450729078333303</v>
      </c>
      <c r="O77" s="54">
        <f>IF('Fixed data'!$G$19=FALSE,O64+O76,O64)</f>
        <v>0.19024587332336085</v>
      </c>
      <c r="P77" s="54">
        <f>IF('Fixed data'!$G$19=FALSE,P64+P76,P64)</f>
        <v>0.2246132939112653</v>
      </c>
      <c r="Q77" s="54">
        <f>IF('Fixed data'!$G$19=FALSE,Q64+Q76,Q64)</f>
        <v>0.25760955254704632</v>
      </c>
      <c r="R77" s="54">
        <f>IF('Fixed data'!$G$19=FALSE,R64+R76,R64)</f>
        <v>0.28923464923070397</v>
      </c>
      <c r="S77" s="54">
        <f>IF('Fixed data'!$G$19=FALSE,S64+S76,S64)</f>
        <v>0.31948858396223823</v>
      </c>
      <c r="T77" s="54">
        <f>IF('Fixed data'!$G$19=FALSE,T64+T76,T64)</f>
        <v>0.34643502067878307</v>
      </c>
      <c r="U77" s="54">
        <f>IF('Fixed data'!$G$19=FALSE,U64+U76,U64)</f>
        <v>0.37443689850843115</v>
      </c>
      <c r="V77" s="54">
        <f>IF('Fixed data'!$G$19=FALSE,V64+V76,V64)</f>
        <v>0.40102567452498272</v>
      </c>
      <c r="W77" s="54">
        <f>IF('Fixed data'!$G$19=FALSE,W64+W76,W64)</f>
        <v>0.4262013487284379</v>
      </c>
      <c r="X77" s="54">
        <f>IF('Fixed data'!$G$19=FALSE,X64+X76,X64)</f>
        <v>0.44996392111879657</v>
      </c>
      <c r="Y77" s="54">
        <f>IF('Fixed data'!$G$19=FALSE,Y64+Y76,Y64)</f>
        <v>0.4723133916960589</v>
      </c>
      <c r="Z77" s="54">
        <f>IF('Fixed data'!$G$19=FALSE,Z64+Z76,Z64)</f>
        <v>0.49225984457416716</v>
      </c>
      <c r="AA77" s="54">
        <f>IF('Fixed data'!$G$19=FALSE,AA64+AA76,AA64)</f>
        <v>0.51185542163036246</v>
      </c>
      <c r="AB77" s="54">
        <f>IF('Fixed data'!$G$19=FALSE,AB64+AB76,AB64)</f>
        <v>0.53003789687346137</v>
      </c>
      <c r="AC77" s="54">
        <f>IF('Fixed data'!$G$19=FALSE,AC64+AC76,AC64)</f>
        <v>0.54680727030346377</v>
      </c>
      <c r="AD77" s="54">
        <f>IF('Fixed data'!$G$19=FALSE,AD64+AD76,AD64)</f>
        <v>0.56216354192036977</v>
      </c>
      <c r="AE77" s="54">
        <f>IF('Fixed data'!$G$19=FALSE,AE64+AE76,AE64)</f>
        <v>0.57610671172417938</v>
      </c>
      <c r="AF77" s="54">
        <f>IF('Fixed data'!$G$19=FALSE,AF64+AF76,AF64)</f>
        <v>0.58863677971489248</v>
      </c>
      <c r="AG77" s="54">
        <f>IF('Fixed data'!$G$19=FALSE,AG64+AG76,AG64)</f>
        <v>0.59975374589250907</v>
      </c>
      <c r="AH77" s="54">
        <f>IF('Fixed data'!$G$19=FALSE,AH64+AH76,AH64)</f>
        <v>0.60945761025702938</v>
      </c>
      <c r="AI77" s="54">
        <f>IF('Fixed data'!$G$19=FALSE,AI64+AI76,AI64)</f>
        <v>0.61740924786852891</v>
      </c>
      <c r="AJ77" s="54">
        <f>IF('Fixed data'!$G$19=FALSE,AJ64+AJ76,AJ64)</f>
        <v>0.61626228332709332</v>
      </c>
      <c r="AK77" s="54">
        <f>IF('Fixed data'!$G$19=FALSE,AK64+AK76,AK64)</f>
        <v>0.61410297731389463</v>
      </c>
      <c r="AL77" s="54">
        <f>IF('Fixed data'!$G$19=FALSE,AL64+AL76,AL64)</f>
        <v>0.61093132982893283</v>
      </c>
      <c r="AM77" s="54">
        <f>IF('Fixed data'!$G$19=FALSE,AM64+AM76,AM64)</f>
        <v>0.60674734087220772</v>
      </c>
      <c r="AN77" s="54">
        <f>IF('Fixed data'!$G$19=FALSE,AN64+AN76,AN64)</f>
        <v>0.61743680798572009</v>
      </c>
      <c r="AO77" s="54">
        <f>IF('Fixed data'!$G$19=FALSE,AO64+AO76,AO64)</f>
        <v>0.62807639057981224</v>
      </c>
      <c r="AP77" s="54">
        <f>IF('Fixed data'!$G$19=FALSE,AP64+AP76,AP64)</f>
        <v>0.63871597317390416</v>
      </c>
      <c r="AQ77" s="54">
        <f>IF('Fixed data'!$G$19=FALSE,AQ64+AQ76,AQ64)</f>
        <v>0.64935555576799631</v>
      </c>
      <c r="AR77" s="54">
        <f>IF('Fixed data'!$G$19=FALSE,AR64+AR76,AR64)</f>
        <v>0.65999513836208834</v>
      </c>
      <c r="AS77" s="54">
        <f>IF('Fixed data'!$G$19=FALSE,AS64+AS76,AS64)</f>
        <v>0.67068460547560083</v>
      </c>
      <c r="AT77" s="54">
        <f>IF('Fixed data'!$G$19=FALSE,AT64+AT76,AT64)</f>
        <v>0.68127430355027252</v>
      </c>
      <c r="AU77" s="54">
        <f>IF('Fixed data'!$G$19=FALSE,AU64+AU76,AU64)</f>
        <v>0.69191388614436444</v>
      </c>
      <c r="AV77" s="54">
        <f>IF('Fixed data'!$G$19=FALSE,AV64+AV76,AV64)</f>
        <v>0.70255346873845659</v>
      </c>
      <c r="AW77" s="54">
        <f>IF('Fixed data'!$G$19=FALSE,AW64+AW76,AW64)</f>
        <v>0.71314316681312806</v>
      </c>
      <c r="AX77" s="54">
        <f>IF('Fixed data'!$G$19=FALSE,AX64+AX76,AX64)</f>
        <v>0.60700421561470552</v>
      </c>
      <c r="AY77" s="54">
        <f>IF('Fixed data'!$G$19=FALSE,AY64+AY76,AY64)</f>
        <v>0.6364138628642233</v>
      </c>
      <c r="AZ77" s="54">
        <f>IF('Fixed data'!$G$19=FALSE,AZ64+AZ76,AZ64)</f>
        <v>0.65993611975822242</v>
      </c>
      <c r="BA77" s="54">
        <f>IF('Fixed data'!$G$19=FALSE,BA64+BA76,BA64)</f>
        <v>0.64061789481600018</v>
      </c>
      <c r="BB77" s="54">
        <f>IF('Fixed data'!$G$19=FALSE,BB64+BB76,BB64)</f>
        <v>0.62170043021511134</v>
      </c>
      <c r="BC77" s="54">
        <f>IF('Fixed data'!$G$19=FALSE,BC64+BC76,BC64)</f>
        <v>0.60318372595555581</v>
      </c>
      <c r="BD77" s="54">
        <f>IF('Fixed data'!$G$19=FALSE,BD64+BD76,BD64)</f>
        <v>0.58506778203733367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-0.45381280770712057</v>
      </c>
      <c r="F80" s="55">
        <f t="shared" ref="F80:BD80" si="11">F77*F78</f>
        <v>-0.49454790055043502</v>
      </c>
      <c r="G80" s="55">
        <f t="shared" si="11"/>
        <v>-9.4430540090158346E-2</v>
      </c>
      <c r="H80" s="55">
        <f t="shared" si="11"/>
        <v>-6.4952279094189463E-2</v>
      </c>
      <c r="I80" s="55">
        <f t="shared" si="11"/>
        <v>-3.7680868244314998E-2</v>
      </c>
      <c r="J80" s="55">
        <f t="shared" si="11"/>
        <v>-1.7560704043736507E-3</v>
      </c>
      <c r="K80" s="55">
        <f t="shared" si="11"/>
        <v>3.0704400043087374E-2</v>
      </c>
      <c r="L80" s="55">
        <f t="shared" si="11"/>
        <v>5.9930208277497149E-2</v>
      </c>
      <c r="M80" s="55">
        <f t="shared" si="11"/>
        <v>8.613821577290405E-2</v>
      </c>
      <c r="N80" s="55">
        <f t="shared" si="11"/>
        <v>0.10953312529163127</v>
      </c>
      <c r="O80" s="55">
        <f t="shared" si="11"/>
        <v>0.1303080954875136</v>
      </c>
      <c r="P80" s="55">
        <f t="shared" si="11"/>
        <v>0.14864532648418269</v>
      </c>
      <c r="Q80" s="55">
        <f t="shared" si="11"/>
        <v>0.16471661773465801</v>
      </c>
      <c r="R80" s="55">
        <f t="shared" si="11"/>
        <v>0.17868389941178983</v>
      </c>
      <c r="S80" s="55">
        <f t="shared" si="11"/>
        <v>0.19069973852478331</v>
      </c>
      <c r="T80" s="55">
        <f t="shared" si="11"/>
        <v>0.19979112445048883</v>
      </c>
      <c r="U80" s="55">
        <f t="shared" si="11"/>
        <v>0.20863765500865908</v>
      </c>
      <c r="V80" s="55">
        <f t="shared" si="11"/>
        <v>0.21589663912620394</v>
      </c>
      <c r="W80" s="55">
        <f t="shared" si="11"/>
        <v>0.22169105679161702</v>
      </c>
      <c r="X80" s="55">
        <f t="shared" si="11"/>
        <v>0.22613651597941048</v>
      </c>
      <c r="Y80" s="55">
        <f t="shared" si="11"/>
        <v>0.22934164002575069</v>
      </c>
      <c r="Z80" s="55">
        <f t="shared" si="11"/>
        <v>0.23094401657785535</v>
      </c>
      <c r="AA80" s="55">
        <f t="shared" si="11"/>
        <v>0.23201670909545752</v>
      </c>
      <c r="AB80" s="55">
        <f t="shared" si="11"/>
        <v>0.23213387817013706</v>
      </c>
      <c r="AC80" s="55">
        <f t="shared" si="11"/>
        <v>0.23137985013985166</v>
      </c>
      <c r="AD80" s="55">
        <f t="shared" si="11"/>
        <v>0.22983363308305085</v>
      </c>
      <c r="AE80" s="55">
        <f t="shared" si="11"/>
        <v>0.22756920400879355</v>
      </c>
      <c r="AF80" s="55">
        <f t="shared" si="11"/>
        <v>0.22465578189576713</v>
      </c>
      <c r="AG80" s="55">
        <f t="shared" si="11"/>
        <v>0.22115808723623789</v>
      </c>
      <c r="AH80" s="55">
        <f t="shared" si="11"/>
        <v>0.21713658871185187</v>
      </c>
      <c r="AI80" s="55">
        <f t="shared" si="11"/>
        <v>0.24695576245097917</v>
      </c>
      <c r="AJ80" s="55">
        <f t="shared" si="11"/>
        <v>0.23931746735771786</v>
      </c>
      <c r="AK80" s="55">
        <f t="shared" si="11"/>
        <v>0.23153294064539626</v>
      </c>
      <c r="AL80" s="55">
        <f t="shared" si="11"/>
        <v>0.22362829737686887</v>
      </c>
      <c r="AM80" s="55">
        <f t="shared" si="11"/>
        <v>0.215627931610369</v>
      </c>
      <c r="AN80" s="55">
        <f t="shared" si="11"/>
        <v>0.21303571917857286</v>
      </c>
      <c r="AO80" s="55">
        <f t="shared" si="11"/>
        <v>0.21039487394427517</v>
      </c>
      <c r="AP80" s="55">
        <f t="shared" si="11"/>
        <v>0.20772713841703638</v>
      </c>
      <c r="AQ80" s="55">
        <f t="shared" si="11"/>
        <v>0.20503631934661115</v>
      </c>
      <c r="AR80" s="55">
        <f t="shared" si="11"/>
        <v>0.20232602454235332</v>
      </c>
      <c r="AS80" s="55">
        <f t="shared" si="11"/>
        <v>0.19961451826235652</v>
      </c>
      <c r="AT80" s="55">
        <f t="shared" si="11"/>
        <v>0.19686049410570933</v>
      </c>
      <c r="AU80" s="55">
        <f t="shared" si="11"/>
        <v>0.19411155304476219</v>
      </c>
      <c r="AV80" s="55">
        <f t="shared" si="11"/>
        <v>0.19135574056602964</v>
      </c>
      <c r="AW80" s="55">
        <f t="shared" si="11"/>
        <v>0.18858259757915166</v>
      </c>
      <c r="AX80" s="55">
        <f t="shared" si="11"/>
        <v>0.15584015475381435</v>
      </c>
      <c r="AY80" s="55">
        <f t="shared" si="11"/>
        <v>0.15863173347204446</v>
      </c>
      <c r="AZ80" s="55">
        <f t="shared" si="11"/>
        <v>0.15970374968439247</v>
      </c>
      <c r="BA80" s="55">
        <f t="shared" si="11"/>
        <v>0.1505133615649637</v>
      </c>
      <c r="BB80" s="55">
        <f t="shared" si="11"/>
        <v>0.14181426964040278</v>
      </c>
      <c r="BC80" s="55">
        <f t="shared" si="11"/>
        <v>0.13358298864507287</v>
      </c>
      <c r="BD80" s="55">
        <f t="shared" si="11"/>
        <v>0.12579706215440142</v>
      </c>
    </row>
    <row r="81" spans="1:56" x14ac:dyDescent="0.3">
      <c r="A81" s="74"/>
      <c r="B81" s="15" t="s">
        <v>18</v>
      </c>
      <c r="C81" s="15"/>
      <c r="D81" s="14" t="s">
        <v>40</v>
      </c>
      <c r="E81" s="56">
        <f>+E80</f>
        <v>-0.45381280770712057</v>
      </c>
      <c r="F81" s="56">
        <f t="shared" ref="F81:BD81" si="12">+E81+F80</f>
        <v>-0.94836070825755558</v>
      </c>
      <c r="G81" s="56">
        <f t="shared" si="12"/>
        <v>-1.042791248347714</v>
      </c>
      <c r="H81" s="56">
        <f t="shared" si="12"/>
        <v>-1.1077435274419034</v>
      </c>
      <c r="I81" s="56">
        <f t="shared" si="12"/>
        <v>-1.1454243956862185</v>
      </c>
      <c r="J81" s="56">
        <f t="shared" si="12"/>
        <v>-1.1471804660905922</v>
      </c>
      <c r="K81" s="56">
        <f t="shared" si="12"/>
        <v>-1.1164760660475048</v>
      </c>
      <c r="L81" s="56">
        <f t="shared" si="12"/>
        <v>-1.0565458577700078</v>
      </c>
      <c r="M81" s="56">
        <f t="shared" si="12"/>
        <v>-0.97040764199710372</v>
      </c>
      <c r="N81" s="56">
        <f t="shared" si="12"/>
        <v>-0.86087451670547244</v>
      </c>
      <c r="O81" s="56">
        <f t="shared" si="12"/>
        <v>-0.73056642121795878</v>
      </c>
      <c r="P81" s="56">
        <f t="shared" si="12"/>
        <v>-0.58192109473377607</v>
      </c>
      <c r="Q81" s="56">
        <f t="shared" si="12"/>
        <v>-0.41720447699911806</v>
      </c>
      <c r="R81" s="56">
        <f t="shared" si="12"/>
        <v>-0.23852057758732823</v>
      </c>
      <c r="S81" s="56">
        <f t="shared" si="12"/>
        <v>-4.7820839062544918E-2</v>
      </c>
      <c r="T81" s="56">
        <f t="shared" si="12"/>
        <v>0.15197028538794391</v>
      </c>
      <c r="U81" s="56">
        <f t="shared" si="12"/>
        <v>0.36060794039660299</v>
      </c>
      <c r="V81" s="56">
        <f t="shared" si="12"/>
        <v>0.57650457952280698</v>
      </c>
      <c r="W81" s="56">
        <f t="shared" si="12"/>
        <v>0.79819563631442403</v>
      </c>
      <c r="X81" s="56">
        <f t="shared" si="12"/>
        <v>1.0243321522938345</v>
      </c>
      <c r="Y81" s="56">
        <f t="shared" si="12"/>
        <v>1.2536737923195851</v>
      </c>
      <c r="Z81" s="56">
        <f t="shared" si="12"/>
        <v>1.4846178088974404</v>
      </c>
      <c r="AA81" s="56">
        <f t="shared" si="12"/>
        <v>1.7166345179928979</v>
      </c>
      <c r="AB81" s="56">
        <f t="shared" si="12"/>
        <v>1.9487683961630349</v>
      </c>
      <c r="AC81" s="56">
        <f t="shared" si="12"/>
        <v>2.1801482463028865</v>
      </c>
      <c r="AD81" s="56">
        <f t="shared" si="12"/>
        <v>2.4099818793859376</v>
      </c>
      <c r="AE81" s="56">
        <f t="shared" si="12"/>
        <v>2.6375510833947313</v>
      </c>
      <c r="AF81" s="56">
        <f t="shared" si="12"/>
        <v>2.8622068652904984</v>
      </c>
      <c r="AG81" s="56">
        <f t="shared" si="12"/>
        <v>3.0833649525267361</v>
      </c>
      <c r="AH81" s="56">
        <f t="shared" si="12"/>
        <v>3.3005015412385879</v>
      </c>
      <c r="AI81" s="56">
        <f t="shared" si="12"/>
        <v>3.5474573036895669</v>
      </c>
      <c r="AJ81" s="56">
        <f t="shared" si="12"/>
        <v>3.786774771047285</v>
      </c>
      <c r="AK81" s="56">
        <f t="shared" si="12"/>
        <v>4.0183077116926809</v>
      </c>
      <c r="AL81" s="56">
        <f t="shared" si="12"/>
        <v>4.2419360090695495</v>
      </c>
      <c r="AM81" s="56">
        <f t="shared" si="12"/>
        <v>4.4575639406799183</v>
      </c>
      <c r="AN81" s="56">
        <f t="shared" si="12"/>
        <v>4.6705996598584916</v>
      </c>
      <c r="AO81" s="56">
        <f t="shared" si="12"/>
        <v>4.8809945338027667</v>
      </c>
      <c r="AP81" s="56">
        <f t="shared" si="12"/>
        <v>5.088721672219803</v>
      </c>
      <c r="AQ81" s="56">
        <f t="shared" si="12"/>
        <v>5.2937579915664141</v>
      </c>
      <c r="AR81" s="56">
        <f t="shared" si="12"/>
        <v>5.4960840161087674</v>
      </c>
      <c r="AS81" s="56">
        <f t="shared" si="12"/>
        <v>5.6956985343711235</v>
      </c>
      <c r="AT81" s="56">
        <f t="shared" si="12"/>
        <v>5.8925590284768328</v>
      </c>
      <c r="AU81" s="56">
        <f t="shared" si="12"/>
        <v>6.0866705815215951</v>
      </c>
      <c r="AV81" s="56">
        <f t="shared" si="12"/>
        <v>6.2780263220876247</v>
      </c>
      <c r="AW81" s="56">
        <f t="shared" si="12"/>
        <v>6.4666089196667764</v>
      </c>
      <c r="AX81" s="56">
        <f t="shared" si="12"/>
        <v>6.6224490744205911</v>
      </c>
      <c r="AY81" s="56">
        <f t="shared" si="12"/>
        <v>6.7810808078926357</v>
      </c>
      <c r="AZ81" s="56">
        <f t="shared" si="12"/>
        <v>6.9407845575770279</v>
      </c>
      <c r="BA81" s="56">
        <f t="shared" si="12"/>
        <v>7.0912979191419918</v>
      </c>
      <c r="BB81" s="56">
        <f t="shared" si="12"/>
        <v>7.2331121887823944</v>
      </c>
      <c r="BC81" s="56">
        <f t="shared" si="12"/>
        <v>7.3666951774274674</v>
      </c>
      <c r="BD81" s="56">
        <f t="shared" si="12"/>
        <v>7.4924922395818685</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7"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7"/>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7"/>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7"/>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60" x14ac:dyDescent="0.3">
      <c r="A90" s="207"/>
      <c r="B90" s="167" t="s">
        <v>328</v>
      </c>
      <c r="C90" s="168" t="s">
        <v>413</v>
      </c>
      <c r="D90" s="167" t="s">
        <v>88</v>
      </c>
      <c r="E90" s="169"/>
      <c r="F90" s="169">
        <f>'Fixed data'!I12*(('Workings 1'!I86/1000)/2)</f>
        <v>1127.4544221167503</v>
      </c>
      <c r="G90" s="169">
        <f>'Fixed data'!J12*('Workings 1'!$I$86/1000)</f>
        <v>2187.9774819840004</v>
      </c>
      <c r="H90" s="169">
        <f>'Fixed data'!K12*('Workings 1'!$I$86/1000)</f>
        <v>2121.0461197345007</v>
      </c>
      <c r="I90" s="169">
        <f>'Fixed data'!L12*('Workings 1'!$I$86/1000)</f>
        <v>2054.1147574850006</v>
      </c>
      <c r="J90" s="169">
        <f>'Fixed data'!M12*('Workings 1'!$I$86/1000)</f>
        <v>1987.1833952355007</v>
      </c>
      <c r="K90" s="169">
        <f>'Fixed data'!N12*('Workings 1'!$I$86/1000)</f>
        <v>1920.2520329860006</v>
      </c>
      <c r="L90" s="169">
        <f>'Fixed data'!O12*('Workings 1'!$I$86/1000)</f>
        <v>1853.3206707365007</v>
      </c>
      <c r="M90" s="169">
        <f>'Fixed data'!P12*('Workings 1'!$I$86/1000)</f>
        <v>1786.3893084870008</v>
      </c>
      <c r="N90" s="169">
        <f>'Fixed data'!Q12*('Workings 1'!$I$86/1000)</f>
        <v>1719.4579462375007</v>
      </c>
      <c r="O90" s="169">
        <f>'Fixed data'!R12*('Workings 1'!$I$86/1000)</f>
        <v>1652.5265839880008</v>
      </c>
      <c r="P90" s="169">
        <f>'Fixed data'!S12*('Workings 1'!$I$86/1000)</f>
        <v>1585.5952217385009</v>
      </c>
      <c r="Q90" s="169">
        <f>'Fixed data'!T12*('Workings 1'!$I$86/1000)</f>
        <v>1518.6638594890007</v>
      </c>
      <c r="R90" s="169">
        <f>'Fixed data'!U12*('Workings 1'!$I$86/1000)</f>
        <v>1451.7324972395008</v>
      </c>
      <c r="S90" s="169">
        <f>'Fixed data'!V12*('Workings 1'!$I$86/1000)</f>
        <v>1384.8011349900009</v>
      </c>
      <c r="T90" s="169">
        <f>'Fixed data'!W12*('Workings 1'!$I$86/1000)</f>
        <v>1317.8697727405008</v>
      </c>
      <c r="U90" s="169">
        <f>'Fixed data'!X12*('Workings 1'!$I$86/1000)</f>
        <v>1250.9384104910009</v>
      </c>
      <c r="V90" s="169">
        <f>'Fixed data'!Y12*('Workings 1'!$I$86/1000)</f>
        <v>1184.007048241501</v>
      </c>
      <c r="W90" s="169">
        <f>'Fixed data'!Z12*('Workings 1'!$I$86/1000)</f>
        <v>1117.0756859920011</v>
      </c>
      <c r="X90" s="169">
        <f>'Fixed data'!AA12*('Workings 1'!$I$86/1000)</f>
        <v>1050.144323742501</v>
      </c>
      <c r="Y90" s="169">
        <f>'Fixed data'!AB12*('Workings 1'!$I$86/1000)</f>
        <v>983.2129614930011</v>
      </c>
      <c r="Z90" s="169">
        <f>'Fixed data'!AC12*('Workings 1'!$I$86/1000)</f>
        <v>916.28159924350109</v>
      </c>
      <c r="AA90" s="169">
        <f>'Fixed data'!AD12*('Workings 1'!$I$86/1000)</f>
        <v>849.35023699400119</v>
      </c>
      <c r="AB90" s="169">
        <f>'Fixed data'!AE12*('Workings 1'!$I$86/1000)</f>
        <v>782.41887474450118</v>
      </c>
      <c r="AC90" s="169">
        <f>'Fixed data'!AF12*('Workings 1'!$I$86/1000)</f>
        <v>715.48751249500117</v>
      </c>
      <c r="AD90" s="169">
        <f>'Fixed data'!AG12*('Workings 1'!$I$86/1000)</f>
        <v>648.55615024550127</v>
      </c>
      <c r="AE90" s="169">
        <f>'Fixed data'!AH12*('Workings 1'!$I$86/1000)</f>
        <v>581.62478799600126</v>
      </c>
      <c r="AF90" s="169">
        <f>'Fixed data'!AI12*('Workings 1'!$I$86/1000)</f>
        <v>514.69342574650125</v>
      </c>
      <c r="AG90" s="169">
        <f>'Fixed data'!AJ12*('Workings 1'!$I$86/1000)</f>
        <v>447.76206349700118</v>
      </c>
      <c r="AH90" s="169">
        <f>'Fixed data'!AK12*('Workings 1'!$I$86/1000)</f>
        <v>380.83070124750117</v>
      </c>
      <c r="AI90" s="169">
        <f>'Fixed data'!AL12*('Workings 1'!$I$86/1000)</f>
        <v>313.8993389980011</v>
      </c>
      <c r="AJ90" s="169">
        <f>'Fixed data'!AM12*('Workings 1'!$I$86/1000)</f>
        <v>246.96797674850112</v>
      </c>
      <c r="AK90" s="169">
        <f>'Fixed data'!AN12*('Workings 1'!$I$86/1000)</f>
        <v>180.0366144990011</v>
      </c>
      <c r="AL90" s="169">
        <f>'Fixed data'!AO12*('Workings 1'!$I$86/1000)</f>
        <v>113.10525224950112</v>
      </c>
      <c r="AM90" s="169">
        <f>'Fixed data'!AP12*('Workings 1'!$I$86/1000)</f>
        <v>46.17389</v>
      </c>
      <c r="AN90" s="169">
        <f>'Fixed data'!AQ12*('Workings 1'!$I$86/1000)</f>
        <v>46.17389</v>
      </c>
      <c r="AO90" s="169">
        <f>'Fixed data'!AR12*('Workings 1'!$I$86/1000)</f>
        <v>46.17389</v>
      </c>
      <c r="AP90" s="169">
        <f>'Fixed data'!AS12*('Workings 1'!$I$86/1000)</f>
        <v>46.17389</v>
      </c>
      <c r="AQ90" s="169">
        <f>'Fixed data'!AT12*('Workings 1'!$I$86/1000)</f>
        <v>46.17389</v>
      </c>
      <c r="AR90" s="169">
        <f>'Fixed data'!AU12*('Workings 1'!$I$86/1000)</f>
        <v>46.17389</v>
      </c>
      <c r="AS90" s="169">
        <f>'Fixed data'!AV12*('Workings 1'!$I$86/1000)</f>
        <v>46.17389</v>
      </c>
      <c r="AT90" s="169">
        <f>'Fixed data'!AW12*('Workings 1'!$I$86/1000)</f>
        <v>46.17389</v>
      </c>
      <c r="AU90" s="169">
        <f>'Fixed data'!AX12*('Workings 1'!$I$86/1000)</f>
        <v>46.17389</v>
      </c>
      <c r="AV90" s="169">
        <f>'Fixed data'!AY12*('Workings 1'!$I$86/1000)</f>
        <v>46.17389</v>
      </c>
      <c r="AW90" s="169">
        <f>'Fixed data'!AZ12*('Workings 1'!$I$86/1000)</f>
        <v>46.17389</v>
      </c>
      <c r="AX90" s="169"/>
      <c r="AY90" s="169"/>
      <c r="AZ90" s="169"/>
      <c r="BA90" s="169"/>
      <c r="BB90" s="169"/>
      <c r="BC90" s="169"/>
      <c r="BD90" s="169"/>
    </row>
    <row r="91" spans="1:56" ht="16.5" x14ac:dyDescent="0.3">
      <c r="A91" s="207"/>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7"/>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7"/>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I86"/>
  <sheetViews>
    <sheetView zoomScale="80" zoomScaleNormal="80" workbookViewId="0">
      <selection activeCell="B4" sqref="B4:I4"/>
    </sheetView>
  </sheetViews>
  <sheetFormatPr defaultRowHeight="15" x14ac:dyDescent="0.25"/>
  <cols>
    <col min="1" max="1" width="3.7109375" customWidth="1"/>
    <col min="2" max="2" width="27.85546875" customWidth="1"/>
    <col min="3" max="3" width="28.42578125" customWidth="1"/>
    <col min="4" max="4" width="18.28515625" customWidth="1"/>
    <col min="5" max="5" width="16.140625" customWidth="1"/>
    <col min="6" max="6" width="14" customWidth="1"/>
    <col min="7" max="7" width="18.85546875" customWidth="1"/>
    <col min="8" max="8" width="21.140625" customWidth="1"/>
    <col min="9" max="9" width="19" customWidth="1"/>
  </cols>
  <sheetData>
    <row r="1" spans="2:9" ht="18.75" x14ac:dyDescent="0.3">
      <c r="B1" s="1" t="s">
        <v>412</v>
      </c>
    </row>
    <row r="2" spans="2:9" x14ac:dyDescent="0.25">
      <c r="B2" t="s">
        <v>77</v>
      </c>
    </row>
    <row r="4" spans="2:9" ht="174.75" customHeight="1" x14ac:dyDescent="0.25">
      <c r="B4" s="211" t="s">
        <v>427</v>
      </c>
      <c r="C4" s="211"/>
      <c r="D4" s="211"/>
      <c r="E4" s="211"/>
      <c r="F4" s="211"/>
      <c r="G4" s="211"/>
      <c r="H4" s="211"/>
      <c r="I4" s="211"/>
    </row>
    <row r="6" spans="2:9" ht="18.75" x14ac:dyDescent="0.3">
      <c r="B6" s="1" t="s">
        <v>341</v>
      </c>
    </row>
    <row r="8" spans="2:9" x14ac:dyDescent="0.25">
      <c r="B8" s="228" t="s">
        <v>342</v>
      </c>
      <c r="C8" s="229"/>
      <c r="D8" s="229"/>
      <c r="E8" s="229"/>
      <c r="F8" s="229"/>
      <c r="G8" s="229"/>
      <c r="H8" s="229"/>
      <c r="I8" s="230"/>
    </row>
    <row r="9" spans="2:9" x14ac:dyDescent="0.25">
      <c r="B9" s="231" t="s">
        <v>343</v>
      </c>
      <c r="C9" s="133" t="s">
        <v>224</v>
      </c>
      <c r="D9" s="233" t="s">
        <v>344</v>
      </c>
      <c r="E9" s="234"/>
      <c r="F9" s="234"/>
      <c r="G9" s="234"/>
      <c r="H9" s="234"/>
      <c r="I9" s="235"/>
    </row>
    <row r="10" spans="2:9" ht="46.5" customHeight="1" x14ac:dyDescent="0.25">
      <c r="B10" s="232"/>
      <c r="C10" s="134" t="s">
        <v>345</v>
      </c>
      <c r="D10" s="135" t="s">
        <v>346</v>
      </c>
      <c r="E10" s="135" t="s">
        <v>347</v>
      </c>
      <c r="F10" s="135" t="s">
        <v>348</v>
      </c>
      <c r="G10" s="135" t="s">
        <v>349</v>
      </c>
      <c r="H10" s="135" t="s">
        <v>350</v>
      </c>
      <c r="I10" s="135" t="s">
        <v>351</v>
      </c>
    </row>
    <row r="11" spans="2:9" x14ac:dyDescent="0.25">
      <c r="B11" s="136" t="s">
        <v>352</v>
      </c>
      <c r="C11" s="137">
        <v>363500</v>
      </c>
      <c r="D11" s="138">
        <v>203651</v>
      </c>
      <c r="E11" s="139">
        <f>G11-H11</f>
        <v>433808</v>
      </c>
      <c r="F11" s="137">
        <v>47640</v>
      </c>
      <c r="G11" s="139">
        <v>1728319</v>
      </c>
      <c r="H11" s="139">
        <v>1294511</v>
      </c>
      <c r="I11" s="139">
        <f>G11-H11</f>
        <v>433808</v>
      </c>
    </row>
    <row r="12" spans="2:9" x14ac:dyDescent="0.25">
      <c r="B12" s="140" t="s">
        <v>353</v>
      </c>
      <c r="C12" s="137"/>
      <c r="D12" s="138"/>
      <c r="E12" s="139"/>
      <c r="F12" s="137"/>
      <c r="G12" s="139"/>
      <c r="H12" s="139"/>
      <c r="I12" s="139"/>
    </row>
    <row r="13" spans="2:9" x14ac:dyDescent="0.25">
      <c r="B13" s="136" t="s">
        <v>354</v>
      </c>
      <c r="C13" s="137"/>
      <c r="D13" s="138"/>
      <c r="E13" s="139"/>
      <c r="F13" s="137"/>
      <c r="G13" s="139"/>
      <c r="H13" s="139"/>
      <c r="I13" s="139"/>
    </row>
    <row r="14" spans="2:9" x14ac:dyDescent="0.25">
      <c r="B14" s="140" t="s">
        <v>355</v>
      </c>
      <c r="C14" s="137"/>
      <c r="D14" s="138"/>
      <c r="E14" s="139"/>
      <c r="F14" s="137"/>
      <c r="G14" s="139"/>
      <c r="H14" s="139"/>
      <c r="I14" s="139"/>
    </row>
    <row r="15" spans="2:9" x14ac:dyDescent="0.25">
      <c r="B15" s="136" t="s">
        <v>356</v>
      </c>
      <c r="C15" s="137"/>
      <c r="D15" s="138"/>
      <c r="E15" s="139"/>
      <c r="F15" s="137"/>
      <c r="G15" s="139"/>
      <c r="H15" s="139"/>
      <c r="I15" s="139"/>
    </row>
    <row r="16" spans="2:9" x14ac:dyDescent="0.25">
      <c r="B16" s="140" t="s">
        <v>357</v>
      </c>
      <c r="C16" s="137">
        <v>228100</v>
      </c>
      <c r="D16" s="138">
        <v>586217</v>
      </c>
      <c r="E16" s="139">
        <f>G16-H16</f>
        <v>581139</v>
      </c>
      <c r="F16" s="137">
        <v>63819</v>
      </c>
      <c r="G16" s="139">
        <v>1069077</v>
      </c>
      <c r="H16" s="139">
        <v>487938</v>
      </c>
      <c r="I16" s="139">
        <f>G16-H16</f>
        <v>581139</v>
      </c>
    </row>
    <row r="17" spans="2:9" x14ac:dyDescent="0.25">
      <c r="B17" s="136" t="s">
        <v>358</v>
      </c>
      <c r="C17" s="137"/>
      <c r="D17" s="138"/>
      <c r="E17" s="139"/>
      <c r="F17" s="137"/>
      <c r="G17" s="139"/>
      <c r="H17" s="139"/>
      <c r="I17" s="139"/>
    </row>
    <row r="18" spans="2:9" x14ac:dyDescent="0.25">
      <c r="B18" s="140" t="s">
        <v>359</v>
      </c>
      <c r="C18" s="137">
        <v>36850</v>
      </c>
      <c r="D18" s="138">
        <v>73006</v>
      </c>
      <c r="E18" s="139">
        <f t="shared" ref="E18:E19" si="0">G18-H18</f>
        <v>39732</v>
      </c>
      <c r="F18" s="137">
        <v>601</v>
      </c>
      <c r="G18" s="139">
        <v>261966</v>
      </c>
      <c r="H18" s="139">
        <v>222234</v>
      </c>
      <c r="I18" s="139">
        <f>G18-H18</f>
        <v>39732</v>
      </c>
    </row>
    <row r="19" spans="2:9" x14ac:dyDescent="0.25">
      <c r="B19" s="136" t="s">
        <v>360</v>
      </c>
      <c r="C19" s="137">
        <v>36200</v>
      </c>
      <c r="D19" s="138">
        <v>11658</v>
      </c>
      <c r="E19" s="139">
        <f t="shared" si="0"/>
        <v>549</v>
      </c>
      <c r="F19" s="137">
        <v>63</v>
      </c>
      <c r="G19" s="139">
        <v>6106</v>
      </c>
      <c r="H19" s="139">
        <v>5557</v>
      </c>
      <c r="I19" s="139">
        <f>G19-H19</f>
        <v>549</v>
      </c>
    </row>
    <row r="20" spans="2:9" x14ac:dyDescent="0.25">
      <c r="B20" s="140" t="s">
        <v>361</v>
      </c>
      <c r="C20" s="137"/>
      <c r="D20" s="138"/>
      <c r="E20" s="139"/>
      <c r="F20" s="137"/>
      <c r="G20" s="139"/>
      <c r="H20" s="139"/>
      <c r="I20" s="139"/>
    </row>
    <row r="21" spans="2:9" x14ac:dyDescent="0.25">
      <c r="B21" s="140" t="s">
        <v>362</v>
      </c>
      <c r="C21" s="137">
        <v>7500</v>
      </c>
      <c r="D21" s="138">
        <v>24377.544999999998</v>
      </c>
      <c r="E21" s="139">
        <f>G21-H21</f>
        <v>12289</v>
      </c>
      <c r="F21" s="137">
        <v>200</v>
      </c>
      <c r="G21" s="139">
        <v>79980</v>
      </c>
      <c r="H21" s="139">
        <v>67691</v>
      </c>
      <c r="I21" s="139">
        <f>G21-H21</f>
        <v>12289</v>
      </c>
    </row>
    <row r="22" spans="2:9" x14ac:dyDescent="0.25">
      <c r="B22" s="140" t="s">
        <v>363</v>
      </c>
      <c r="C22" s="137"/>
      <c r="D22" s="138"/>
      <c r="E22" s="139"/>
      <c r="F22" s="137"/>
      <c r="G22" s="139"/>
      <c r="H22" s="139"/>
      <c r="I22" s="139"/>
    </row>
    <row r="23" spans="2:9" x14ac:dyDescent="0.25">
      <c r="B23" s="140" t="s">
        <v>364</v>
      </c>
      <c r="C23" s="137">
        <v>27900</v>
      </c>
      <c r="D23" s="138">
        <v>22625.309000000001</v>
      </c>
      <c r="E23" s="139">
        <f t="shared" ref="E23:E25" si="1">G23-H23</f>
        <v>2677</v>
      </c>
      <c r="F23" s="137">
        <v>137</v>
      </c>
      <c r="G23" s="139">
        <v>39460</v>
      </c>
      <c r="H23" s="139">
        <v>36783</v>
      </c>
      <c r="I23" s="139">
        <f t="shared" ref="I23:I25" si="2">G23-H23</f>
        <v>2677</v>
      </c>
    </row>
    <row r="24" spans="2:9" x14ac:dyDescent="0.25">
      <c r="B24" s="136" t="s">
        <v>365</v>
      </c>
      <c r="C24" s="137"/>
      <c r="D24" s="138"/>
      <c r="E24" s="139"/>
      <c r="F24" s="137"/>
      <c r="G24" s="139"/>
      <c r="H24" s="139"/>
      <c r="I24" s="139"/>
    </row>
    <row r="25" spans="2:9" x14ac:dyDescent="0.25">
      <c r="B25" s="136" t="s">
        <v>366</v>
      </c>
      <c r="C25" s="137">
        <v>39900</v>
      </c>
      <c r="D25" s="138">
        <v>227786</v>
      </c>
      <c r="E25" s="139">
        <f t="shared" si="1"/>
        <v>131206</v>
      </c>
      <c r="F25" s="137">
        <v>2091</v>
      </c>
      <c r="G25" s="139">
        <v>854516</v>
      </c>
      <c r="H25" s="139">
        <v>723310</v>
      </c>
      <c r="I25" s="139">
        <f t="shared" si="2"/>
        <v>131206</v>
      </c>
    </row>
    <row r="26" spans="2:9" x14ac:dyDescent="0.25">
      <c r="B26" s="136" t="s">
        <v>367</v>
      </c>
      <c r="C26" s="137"/>
      <c r="D26" s="138"/>
      <c r="E26" s="139"/>
      <c r="F26" s="137"/>
      <c r="G26" s="139"/>
      <c r="H26" s="139"/>
      <c r="I26" s="139"/>
    </row>
    <row r="27" spans="2:9" x14ac:dyDescent="0.25">
      <c r="B27" s="140" t="s">
        <v>368</v>
      </c>
      <c r="C27" s="137">
        <v>37900</v>
      </c>
      <c r="D27" s="138">
        <v>106743</v>
      </c>
      <c r="E27" s="139">
        <f>G27-H27</f>
        <v>63475</v>
      </c>
      <c r="F27" s="137">
        <v>961</v>
      </c>
      <c r="G27" s="139">
        <v>416696</v>
      </c>
      <c r="H27" s="139">
        <v>353221</v>
      </c>
      <c r="I27" s="139">
        <f>G27-H27</f>
        <v>63475</v>
      </c>
    </row>
    <row r="28" spans="2:9" x14ac:dyDescent="0.25">
      <c r="B28" s="136" t="s">
        <v>369</v>
      </c>
      <c r="C28" s="137"/>
      <c r="D28" s="138"/>
      <c r="E28" s="139"/>
      <c r="F28" s="137"/>
      <c r="G28" s="139"/>
      <c r="H28" s="139"/>
      <c r="I28" s="139"/>
    </row>
    <row r="29" spans="2:9" x14ac:dyDescent="0.25">
      <c r="B29" s="136" t="s">
        <v>370</v>
      </c>
      <c r="C29" s="137">
        <v>35000</v>
      </c>
      <c r="D29" s="138">
        <v>223993</v>
      </c>
      <c r="E29" s="139">
        <f>G29-H29</f>
        <v>193489</v>
      </c>
      <c r="F29" s="137">
        <v>21990</v>
      </c>
      <c r="G29" s="139">
        <v>324660</v>
      </c>
      <c r="H29" s="139">
        <v>131171</v>
      </c>
      <c r="I29" s="139">
        <f>G29-H29</f>
        <v>193489</v>
      </c>
    </row>
    <row r="30" spans="2:9" x14ac:dyDescent="0.25">
      <c r="B30" s="141" t="s">
        <v>371</v>
      </c>
      <c r="C30" s="142">
        <f>SUM(C12:C29)</f>
        <v>449350</v>
      </c>
      <c r="D30" s="142">
        <f>SUM(D11:D29)</f>
        <v>1480056.8540000001</v>
      </c>
      <c r="E30" s="143">
        <f t="shared" ref="E30:I30" si="3">SUM(E12:E29)</f>
        <v>1024556</v>
      </c>
      <c r="F30" s="142">
        <f t="shared" si="3"/>
        <v>89862</v>
      </c>
      <c r="G30" s="143">
        <f t="shared" si="3"/>
        <v>3052461</v>
      </c>
      <c r="H30" s="143">
        <f t="shared" si="3"/>
        <v>2027905</v>
      </c>
      <c r="I30" s="143">
        <f t="shared" si="3"/>
        <v>1024556</v>
      </c>
    </row>
    <row r="31" spans="2:9" x14ac:dyDescent="0.25">
      <c r="B31" s="144"/>
      <c r="C31" s="145"/>
      <c r="D31" s="145"/>
      <c r="E31" s="145"/>
      <c r="F31" s="145"/>
      <c r="G31" s="145"/>
      <c r="H31" s="145"/>
      <c r="I31" s="145"/>
    </row>
    <row r="33" spans="2:9" x14ac:dyDescent="0.25">
      <c r="B33" s="236" t="s">
        <v>372</v>
      </c>
      <c r="C33" s="237"/>
      <c r="D33" s="237"/>
      <c r="E33" s="237"/>
      <c r="F33" s="237"/>
      <c r="G33" s="237"/>
      <c r="H33" s="237"/>
      <c r="I33" s="238"/>
    </row>
    <row r="34" spans="2:9" x14ac:dyDescent="0.25">
      <c r="B34" s="239" t="s">
        <v>343</v>
      </c>
      <c r="C34" s="146" t="s">
        <v>224</v>
      </c>
      <c r="D34" s="241" t="s">
        <v>344</v>
      </c>
      <c r="E34" s="242"/>
      <c r="F34" s="242"/>
      <c r="G34" s="242"/>
      <c r="H34" s="242"/>
      <c r="I34" s="243"/>
    </row>
    <row r="35" spans="2:9" ht="30" x14ac:dyDescent="0.25">
      <c r="B35" s="240"/>
      <c r="C35" s="147" t="s">
        <v>345</v>
      </c>
      <c r="D35" s="148" t="s">
        <v>346</v>
      </c>
      <c r="E35" s="148" t="s">
        <v>347</v>
      </c>
      <c r="F35" s="148" t="s">
        <v>348</v>
      </c>
      <c r="G35" s="148" t="s">
        <v>349</v>
      </c>
      <c r="H35" s="148" t="s">
        <v>350</v>
      </c>
      <c r="I35" s="148" t="s">
        <v>351</v>
      </c>
    </row>
    <row r="36" spans="2:9" x14ac:dyDescent="0.25">
      <c r="B36" s="140" t="s">
        <v>373</v>
      </c>
      <c r="C36" s="137"/>
      <c r="D36" s="138"/>
      <c r="E36" s="139"/>
      <c r="F36" s="137"/>
      <c r="G36" s="139"/>
      <c r="H36" s="139"/>
      <c r="I36" s="139"/>
    </row>
    <row r="37" spans="2:9" x14ac:dyDescent="0.25">
      <c r="B37" s="140" t="s">
        <v>374</v>
      </c>
      <c r="C37" s="137">
        <v>12500</v>
      </c>
      <c r="D37" s="138">
        <v>160625</v>
      </c>
      <c r="E37" s="139">
        <f>G37-H37</f>
        <v>106000</v>
      </c>
      <c r="F37" s="137">
        <v>11641</v>
      </c>
      <c r="G37" s="139">
        <v>195000</v>
      </c>
      <c r="H37" s="139">
        <v>89000</v>
      </c>
      <c r="I37" s="139">
        <f>G37-H37</f>
        <v>106000</v>
      </c>
    </row>
    <row r="38" spans="2:9" x14ac:dyDescent="0.25">
      <c r="B38" s="136" t="s">
        <v>375</v>
      </c>
      <c r="C38" s="137"/>
      <c r="D38" s="138"/>
      <c r="E38" s="139"/>
      <c r="F38" s="137"/>
      <c r="G38" s="139"/>
      <c r="H38" s="139"/>
      <c r="I38" s="139"/>
    </row>
    <row r="39" spans="2:9" x14ac:dyDescent="0.25">
      <c r="B39" s="136" t="s">
        <v>376</v>
      </c>
      <c r="C39" s="137">
        <v>65950</v>
      </c>
      <c r="D39" s="138">
        <v>440201</v>
      </c>
      <c r="E39" s="139">
        <f t="shared" ref="E39:E40" si="4">G39-H39</f>
        <v>157482</v>
      </c>
      <c r="F39" s="137">
        <v>17402</v>
      </c>
      <c r="G39" s="139">
        <v>727085</v>
      </c>
      <c r="H39" s="139">
        <v>569603</v>
      </c>
      <c r="I39" s="139">
        <f>G39-H39</f>
        <v>157482</v>
      </c>
    </row>
    <row r="40" spans="2:9" x14ac:dyDescent="0.25">
      <c r="B40" s="136" t="s">
        <v>377</v>
      </c>
      <c r="C40" s="137">
        <v>307000</v>
      </c>
      <c r="D40" s="138">
        <v>1338713</v>
      </c>
      <c r="E40" s="139">
        <f t="shared" si="4"/>
        <v>1659189</v>
      </c>
      <c r="F40" s="137">
        <v>176047</v>
      </c>
      <c r="G40" s="139">
        <v>3338834</v>
      </c>
      <c r="H40" s="139">
        <v>1679645</v>
      </c>
      <c r="I40" s="139">
        <f>G40-H40</f>
        <v>1659189</v>
      </c>
    </row>
    <row r="41" spans="2:9" x14ac:dyDescent="0.25">
      <c r="B41" s="136" t="s">
        <v>378</v>
      </c>
      <c r="C41" s="137"/>
      <c r="D41" s="138"/>
      <c r="E41" s="139"/>
      <c r="F41" s="137"/>
      <c r="G41" s="139"/>
      <c r="H41" s="139"/>
      <c r="I41" s="139"/>
    </row>
    <row r="42" spans="2:9" x14ac:dyDescent="0.25">
      <c r="B42" s="136" t="s">
        <v>379</v>
      </c>
      <c r="C42" s="137">
        <v>31000</v>
      </c>
      <c r="D42" s="138">
        <v>152867.51</v>
      </c>
      <c r="E42" s="139">
        <f t="shared" ref="E42:E43" si="5">G42-H42</f>
        <v>69744</v>
      </c>
      <c r="F42" s="137">
        <v>1198</v>
      </c>
      <c r="G42" s="139">
        <v>451465</v>
      </c>
      <c r="H42" s="139">
        <v>381721</v>
      </c>
      <c r="I42" s="139">
        <f>G42-H42</f>
        <v>69744</v>
      </c>
    </row>
    <row r="43" spans="2:9" x14ac:dyDescent="0.25">
      <c r="B43" s="149" t="s">
        <v>380</v>
      </c>
      <c r="C43" s="137">
        <v>12200</v>
      </c>
      <c r="D43" s="138">
        <v>85884</v>
      </c>
      <c r="E43" s="139">
        <f t="shared" si="5"/>
        <v>47647</v>
      </c>
      <c r="F43" s="137">
        <v>721</v>
      </c>
      <c r="G43" s="139">
        <v>313224</v>
      </c>
      <c r="H43" s="139">
        <v>265577</v>
      </c>
      <c r="I43" s="139">
        <f>G43-H43</f>
        <v>47647</v>
      </c>
    </row>
    <row r="44" spans="2:9" x14ac:dyDescent="0.25">
      <c r="B44" s="141" t="s">
        <v>371</v>
      </c>
      <c r="C44" s="142">
        <f>SUM(C36:C43)</f>
        <v>428650</v>
      </c>
      <c r="D44" s="142">
        <f t="shared" ref="D44:I44" si="6">SUM(D36:D43)</f>
        <v>2178290.5099999998</v>
      </c>
      <c r="E44" s="143">
        <f t="shared" si="6"/>
        <v>2040062</v>
      </c>
      <c r="F44" s="142">
        <f t="shared" si="6"/>
        <v>207009</v>
      </c>
      <c r="G44" s="143">
        <f t="shared" si="6"/>
        <v>5025608</v>
      </c>
      <c r="H44" s="143">
        <f t="shared" si="6"/>
        <v>2985546</v>
      </c>
      <c r="I44" s="143">
        <f t="shared" si="6"/>
        <v>2040062</v>
      </c>
    </row>
    <row r="47" spans="2:9" x14ac:dyDescent="0.25">
      <c r="B47" s="212" t="s">
        <v>381</v>
      </c>
      <c r="C47" s="213"/>
      <c r="D47" s="213"/>
      <c r="E47" s="213"/>
      <c r="F47" s="213"/>
      <c r="G47" s="213"/>
      <c r="H47" s="213"/>
      <c r="I47" s="214"/>
    </row>
    <row r="48" spans="2:9" x14ac:dyDescent="0.25">
      <c r="B48" s="215" t="s">
        <v>343</v>
      </c>
      <c r="C48" s="150" t="s">
        <v>224</v>
      </c>
      <c r="D48" s="217" t="s">
        <v>344</v>
      </c>
      <c r="E48" s="218"/>
      <c r="F48" s="218"/>
      <c r="G48" s="218"/>
      <c r="H48" s="218"/>
      <c r="I48" s="219"/>
    </row>
    <row r="49" spans="2:9" ht="30" x14ac:dyDescent="0.25">
      <c r="B49" s="216"/>
      <c r="C49" s="151" t="s">
        <v>345</v>
      </c>
      <c r="D49" s="152" t="s">
        <v>346</v>
      </c>
      <c r="E49" s="152" t="s">
        <v>347</v>
      </c>
      <c r="F49" s="152" t="s">
        <v>348</v>
      </c>
      <c r="G49" s="152" t="s">
        <v>349</v>
      </c>
      <c r="H49" s="152" t="s">
        <v>350</v>
      </c>
      <c r="I49" s="152" t="s">
        <v>351</v>
      </c>
    </row>
    <row r="50" spans="2:9" x14ac:dyDescent="0.25">
      <c r="B50" s="140" t="s">
        <v>382</v>
      </c>
      <c r="C50" s="137"/>
      <c r="D50" s="138"/>
      <c r="E50" s="153"/>
      <c r="F50" s="137"/>
      <c r="G50" s="139"/>
      <c r="H50" s="139"/>
      <c r="I50" s="139"/>
    </row>
    <row r="51" spans="2:9" x14ac:dyDescent="0.25">
      <c r="B51" s="140" t="s">
        <v>383</v>
      </c>
      <c r="C51" s="137"/>
      <c r="D51" s="138"/>
      <c r="E51" s="153"/>
      <c r="F51" s="137"/>
      <c r="G51" s="139"/>
      <c r="H51" s="139"/>
      <c r="I51" s="139"/>
    </row>
    <row r="52" spans="2:9" x14ac:dyDescent="0.25">
      <c r="B52" s="136" t="s">
        <v>384</v>
      </c>
      <c r="C52" s="137">
        <v>59800</v>
      </c>
      <c r="D52" s="138">
        <v>345807</v>
      </c>
      <c r="E52" s="139">
        <f>G52-H52</f>
        <v>318627</v>
      </c>
      <c r="F52" s="137">
        <v>32835</v>
      </c>
      <c r="G52" s="139">
        <v>501218</v>
      </c>
      <c r="H52" s="139">
        <v>182591</v>
      </c>
      <c r="I52" s="139">
        <f t="shared" ref="I52:I53" si="7">G52-H52</f>
        <v>318627</v>
      </c>
    </row>
    <row r="53" spans="2:9" x14ac:dyDescent="0.25">
      <c r="B53" s="140" t="s">
        <v>385</v>
      </c>
      <c r="C53" s="137">
        <v>2200</v>
      </c>
      <c r="D53" s="138">
        <v>48059</v>
      </c>
      <c r="E53" s="139">
        <f>G53-H53</f>
        <v>35425</v>
      </c>
      <c r="F53" s="137">
        <v>4229</v>
      </c>
      <c r="G53" s="139">
        <v>55726</v>
      </c>
      <c r="H53" s="139">
        <v>20301</v>
      </c>
      <c r="I53" s="139">
        <f t="shared" si="7"/>
        <v>35425</v>
      </c>
    </row>
    <row r="54" spans="2:9" x14ac:dyDescent="0.25">
      <c r="B54" s="140" t="s">
        <v>386</v>
      </c>
      <c r="C54" s="137"/>
      <c r="D54" s="138"/>
      <c r="E54" s="153"/>
      <c r="F54" s="137"/>
      <c r="G54" s="139"/>
      <c r="H54" s="139"/>
      <c r="I54" s="139"/>
    </row>
    <row r="55" spans="2:9" x14ac:dyDescent="0.25">
      <c r="B55" s="140" t="s">
        <v>387</v>
      </c>
      <c r="C55" s="137"/>
      <c r="D55" s="138"/>
      <c r="E55" s="153"/>
      <c r="F55" s="137"/>
      <c r="G55" s="139"/>
      <c r="H55" s="139"/>
      <c r="I55" s="139"/>
    </row>
    <row r="56" spans="2:9" x14ac:dyDescent="0.25">
      <c r="B56" s="136" t="s">
        <v>388</v>
      </c>
      <c r="C56" s="137">
        <v>7350</v>
      </c>
      <c r="D56" s="138">
        <v>79647.891099999993</v>
      </c>
      <c r="E56" s="139">
        <f t="shared" ref="E56:E57" si="8">G56-H56</f>
        <v>68801</v>
      </c>
      <c r="F56" s="137">
        <v>8761</v>
      </c>
      <c r="G56" s="139">
        <v>157186</v>
      </c>
      <c r="H56" s="139">
        <v>88385</v>
      </c>
      <c r="I56" s="139">
        <f t="shared" ref="I56:I57" si="9">G56-H56</f>
        <v>68801</v>
      </c>
    </row>
    <row r="57" spans="2:9" x14ac:dyDescent="0.25">
      <c r="B57" s="136" t="s">
        <v>389</v>
      </c>
      <c r="C57" s="137">
        <v>125850</v>
      </c>
      <c r="D57" s="138">
        <v>521395</v>
      </c>
      <c r="E57" s="139">
        <f t="shared" si="8"/>
        <v>450387</v>
      </c>
      <c r="F57" s="137">
        <v>48645</v>
      </c>
      <c r="G57" s="139">
        <v>755717</v>
      </c>
      <c r="H57" s="139">
        <v>305330</v>
      </c>
      <c r="I57" s="139">
        <f t="shared" si="9"/>
        <v>450387</v>
      </c>
    </row>
    <row r="58" spans="2:9" x14ac:dyDescent="0.25">
      <c r="B58" s="136" t="s">
        <v>390</v>
      </c>
      <c r="C58" s="137"/>
      <c r="D58" s="138"/>
      <c r="E58" s="153"/>
      <c r="F58" s="137"/>
      <c r="G58" s="139"/>
      <c r="H58" s="139"/>
      <c r="I58" s="139"/>
    </row>
    <row r="59" spans="2:9" x14ac:dyDescent="0.25">
      <c r="B59" s="136" t="s">
        <v>391</v>
      </c>
      <c r="C59" s="137">
        <v>20650</v>
      </c>
      <c r="D59" s="138">
        <v>151533.40837696334</v>
      </c>
      <c r="E59" s="139">
        <f t="shared" ref="E59:E62" si="10">G59-H59</f>
        <v>130896</v>
      </c>
      <c r="F59" s="137">
        <v>14375</v>
      </c>
      <c r="G59" s="139">
        <v>223413</v>
      </c>
      <c r="H59" s="139">
        <v>92517</v>
      </c>
      <c r="I59" s="139">
        <f t="shared" ref="I59:I62" si="11">G59-H59</f>
        <v>130896</v>
      </c>
    </row>
    <row r="60" spans="2:9" x14ac:dyDescent="0.25">
      <c r="B60" s="136" t="s">
        <v>392</v>
      </c>
      <c r="C60" s="137">
        <v>31900</v>
      </c>
      <c r="D60" s="138">
        <v>182928.99479999999</v>
      </c>
      <c r="E60" s="139">
        <f t="shared" si="10"/>
        <v>158016</v>
      </c>
      <c r="F60" s="137">
        <v>17353</v>
      </c>
      <c r="G60" s="139">
        <v>267574</v>
      </c>
      <c r="H60" s="139">
        <v>109558</v>
      </c>
      <c r="I60" s="139">
        <f t="shared" si="11"/>
        <v>158016</v>
      </c>
    </row>
    <row r="61" spans="2:9" x14ac:dyDescent="0.25">
      <c r="B61" s="136" t="s">
        <v>393</v>
      </c>
      <c r="C61" s="137">
        <v>58100</v>
      </c>
      <c r="D61" s="138">
        <v>450906.5</v>
      </c>
      <c r="E61" s="139">
        <f t="shared" si="10"/>
        <v>312602</v>
      </c>
      <c r="F61" s="137">
        <v>34329</v>
      </c>
      <c r="G61" s="139">
        <v>522841</v>
      </c>
      <c r="H61" s="139">
        <v>210239</v>
      </c>
      <c r="I61" s="139">
        <f t="shared" si="11"/>
        <v>312602</v>
      </c>
    </row>
    <row r="62" spans="2:9" x14ac:dyDescent="0.25">
      <c r="B62" s="136" t="s">
        <v>394</v>
      </c>
      <c r="C62" s="137">
        <v>39500</v>
      </c>
      <c r="D62" s="138">
        <v>80463.162299999996</v>
      </c>
      <c r="E62" s="139">
        <f t="shared" si="10"/>
        <v>69729</v>
      </c>
      <c r="F62" s="137">
        <v>8879</v>
      </c>
      <c r="G62" s="139">
        <v>298855</v>
      </c>
      <c r="H62" s="139">
        <v>229126</v>
      </c>
      <c r="I62" s="139">
        <f t="shared" si="11"/>
        <v>69729</v>
      </c>
    </row>
    <row r="63" spans="2:9" x14ac:dyDescent="0.25">
      <c r="B63" s="154" t="s">
        <v>395</v>
      </c>
      <c r="C63" s="137"/>
      <c r="D63" s="138"/>
      <c r="E63" s="153"/>
      <c r="F63" s="137"/>
      <c r="G63" s="139"/>
      <c r="H63" s="139"/>
      <c r="I63" s="139"/>
    </row>
    <row r="64" spans="2:9" x14ac:dyDescent="0.25">
      <c r="B64" s="154" t="s">
        <v>396</v>
      </c>
      <c r="C64" s="137"/>
      <c r="D64" s="138"/>
      <c r="E64" s="153"/>
      <c r="F64" s="137"/>
      <c r="G64" s="139"/>
      <c r="H64" s="139"/>
      <c r="I64" s="139"/>
    </row>
    <row r="65" spans="2:9" x14ac:dyDescent="0.25">
      <c r="B65" s="155" t="s">
        <v>397</v>
      </c>
      <c r="C65" s="137"/>
      <c r="D65" s="138"/>
      <c r="E65" s="153"/>
      <c r="F65" s="137"/>
      <c r="G65" s="139"/>
      <c r="H65" s="139"/>
      <c r="I65" s="139"/>
    </row>
    <row r="66" spans="2:9" x14ac:dyDescent="0.25">
      <c r="B66" s="155" t="s">
        <v>398</v>
      </c>
      <c r="C66" s="137"/>
      <c r="D66" s="138"/>
      <c r="E66" s="153"/>
      <c r="F66" s="137"/>
      <c r="G66" s="139"/>
      <c r="H66" s="139"/>
      <c r="I66" s="139"/>
    </row>
    <row r="67" spans="2:9" x14ac:dyDescent="0.25">
      <c r="B67" s="141" t="s">
        <v>371</v>
      </c>
      <c r="C67" s="142">
        <f>SUM(C50:C66)</f>
        <v>345350</v>
      </c>
      <c r="D67" s="142">
        <f t="shared" ref="D67:I67" si="12">SUM(D50:D66)</f>
        <v>1860740.9565769634</v>
      </c>
      <c r="E67" s="156">
        <f t="shared" si="12"/>
        <v>1544483</v>
      </c>
      <c r="F67" s="142">
        <f t="shared" si="12"/>
        <v>169406</v>
      </c>
      <c r="G67" s="143">
        <f t="shared" si="12"/>
        <v>2782530</v>
      </c>
      <c r="H67" s="143">
        <f t="shared" si="12"/>
        <v>1238047</v>
      </c>
      <c r="I67" s="143">
        <f t="shared" si="12"/>
        <v>1544483</v>
      </c>
    </row>
    <row r="70" spans="2:9" x14ac:dyDescent="0.25">
      <c r="B70" s="220" t="s">
        <v>399</v>
      </c>
      <c r="C70" s="221"/>
      <c r="D70" s="221"/>
      <c r="E70" s="221"/>
      <c r="F70" s="221"/>
      <c r="G70" s="221"/>
      <c r="H70" s="221"/>
      <c r="I70" s="222"/>
    </row>
    <row r="71" spans="2:9" x14ac:dyDescent="0.25">
      <c r="B71" s="223" t="s">
        <v>343</v>
      </c>
      <c r="C71" s="157" t="s">
        <v>224</v>
      </c>
      <c r="D71" s="225" t="s">
        <v>344</v>
      </c>
      <c r="E71" s="226"/>
      <c r="F71" s="226"/>
      <c r="G71" s="226"/>
      <c r="H71" s="226"/>
      <c r="I71" s="227"/>
    </row>
    <row r="72" spans="2:9" ht="30" x14ac:dyDescent="0.25">
      <c r="B72" s="224"/>
      <c r="C72" s="158" t="s">
        <v>345</v>
      </c>
      <c r="D72" s="159" t="s">
        <v>346</v>
      </c>
      <c r="E72" s="159" t="s">
        <v>347</v>
      </c>
      <c r="F72" s="159" t="s">
        <v>348</v>
      </c>
      <c r="G72" s="159" t="s">
        <v>349</v>
      </c>
      <c r="H72" s="159" t="s">
        <v>350</v>
      </c>
      <c r="I72" s="159" t="s">
        <v>351</v>
      </c>
    </row>
    <row r="73" spans="2:9" x14ac:dyDescent="0.25">
      <c r="B73" s="140" t="s">
        <v>400</v>
      </c>
      <c r="C73" s="137">
        <v>7050</v>
      </c>
      <c r="D73" s="138">
        <v>9280</v>
      </c>
      <c r="E73" s="139">
        <f>G73-H73</f>
        <v>4895</v>
      </c>
      <c r="F73" s="137">
        <v>74</v>
      </c>
      <c r="G73" s="139">
        <v>32178</v>
      </c>
      <c r="H73" s="139">
        <v>27283</v>
      </c>
      <c r="I73" s="139">
        <f>G73-H73</f>
        <v>4895</v>
      </c>
    </row>
    <row r="74" spans="2:9" x14ac:dyDescent="0.25">
      <c r="B74" s="140" t="s">
        <v>401</v>
      </c>
      <c r="C74" s="137"/>
      <c r="D74" s="138"/>
      <c r="E74" s="153"/>
      <c r="F74" s="137"/>
      <c r="G74" s="139"/>
      <c r="H74" s="139"/>
      <c r="I74" s="139"/>
    </row>
    <row r="75" spans="2:9" x14ac:dyDescent="0.25">
      <c r="B75" s="140" t="s">
        <v>402</v>
      </c>
      <c r="C75" s="137"/>
      <c r="D75" s="138"/>
      <c r="E75" s="153"/>
      <c r="F75" s="137"/>
      <c r="G75" s="139"/>
      <c r="H75" s="139"/>
      <c r="I75" s="139"/>
    </row>
    <row r="76" spans="2:9" x14ac:dyDescent="0.25">
      <c r="B76" s="140" t="s">
        <v>403</v>
      </c>
      <c r="C76" s="137"/>
      <c r="D76" s="138"/>
      <c r="E76" s="153"/>
      <c r="F76" s="137"/>
      <c r="G76" s="139"/>
      <c r="H76" s="139"/>
      <c r="I76" s="139"/>
    </row>
    <row r="77" spans="2:9" x14ac:dyDescent="0.25">
      <c r="B77" s="140" t="s">
        <v>404</v>
      </c>
      <c r="C77" s="137"/>
      <c r="D77" s="138"/>
      <c r="E77" s="153"/>
      <c r="F77" s="137"/>
      <c r="G77" s="139"/>
      <c r="H77" s="139"/>
      <c r="I77" s="139"/>
    </row>
    <row r="78" spans="2:9" x14ac:dyDescent="0.25">
      <c r="B78" s="154" t="s">
        <v>405</v>
      </c>
      <c r="C78" s="137"/>
      <c r="D78" s="138"/>
      <c r="E78" s="153"/>
      <c r="F78" s="137"/>
      <c r="G78" s="139"/>
      <c r="H78" s="139"/>
      <c r="I78" s="139"/>
    </row>
    <row r="79" spans="2:9" x14ac:dyDescent="0.25">
      <c r="B79" s="140" t="s">
        <v>406</v>
      </c>
      <c r="C79" s="137">
        <v>82350</v>
      </c>
      <c r="D79" s="138">
        <v>67586.64</v>
      </c>
      <c r="E79" s="139">
        <f>G79-H79</f>
        <v>3393</v>
      </c>
      <c r="F79" s="137">
        <v>373</v>
      </c>
      <c r="G79" s="139">
        <v>108838</v>
      </c>
      <c r="H79" s="139">
        <v>105445</v>
      </c>
      <c r="I79" s="139">
        <f>G79-H79</f>
        <v>3393</v>
      </c>
    </row>
    <row r="80" spans="2:9" x14ac:dyDescent="0.25">
      <c r="B80" s="140" t="s">
        <v>407</v>
      </c>
      <c r="C80" s="137"/>
      <c r="D80" s="138"/>
      <c r="E80" s="153"/>
      <c r="F80" s="137"/>
      <c r="G80" s="139"/>
      <c r="H80" s="139"/>
      <c r="I80" s="139"/>
    </row>
    <row r="81" spans="2:9" x14ac:dyDescent="0.25">
      <c r="B81" s="140" t="s">
        <v>408</v>
      </c>
      <c r="C81" s="137"/>
      <c r="D81" s="138"/>
      <c r="E81" s="153"/>
      <c r="F81" s="137"/>
      <c r="G81" s="139"/>
      <c r="H81" s="139"/>
      <c r="I81" s="139"/>
    </row>
    <row r="82" spans="2:9" x14ac:dyDescent="0.25">
      <c r="B82" s="154" t="s">
        <v>409</v>
      </c>
      <c r="C82" s="137"/>
      <c r="D82" s="138"/>
      <c r="E82" s="153"/>
      <c r="F82" s="137"/>
      <c r="G82" s="139"/>
      <c r="H82" s="139"/>
      <c r="I82" s="139"/>
    </row>
    <row r="83" spans="2:9" x14ac:dyDescent="0.25">
      <c r="B83" s="154" t="s">
        <v>410</v>
      </c>
      <c r="C83" s="137"/>
      <c r="D83" s="138"/>
      <c r="E83" s="153"/>
      <c r="F83" s="137"/>
      <c r="G83" s="139"/>
      <c r="H83" s="139"/>
      <c r="I83" s="139"/>
    </row>
    <row r="84" spans="2:9" x14ac:dyDescent="0.25">
      <c r="B84" s="141" t="s">
        <v>371</v>
      </c>
      <c r="C84" s="142">
        <f>SUM(C73:C83)</f>
        <v>89400</v>
      </c>
      <c r="D84" s="142">
        <f t="shared" ref="D84:I84" si="13">SUM(D73:D83)</f>
        <v>76866.64</v>
      </c>
      <c r="E84" s="156">
        <f t="shared" si="13"/>
        <v>8288</v>
      </c>
      <c r="F84" s="142">
        <f t="shared" si="13"/>
        <v>447</v>
      </c>
      <c r="G84" s="143">
        <f t="shared" si="13"/>
        <v>141016</v>
      </c>
      <c r="H84" s="143">
        <f t="shared" si="13"/>
        <v>132728</v>
      </c>
      <c r="I84" s="143">
        <f t="shared" si="13"/>
        <v>8288</v>
      </c>
    </row>
    <row r="85" spans="2:9" ht="15.75" thickBot="1" x14ac:dyDescent="0.3">
      <c r="E85" s="160"/>
      <c r="G85" s="160"/>
      <c r="H85" s="160"/>
      <c r="I85" s="160"/>
    </row>
    <row r="86" spans="2:9" ht="15.75" thickBot="1" x14ac:dyDescent="0.3">
      <c r="B86" s="161" t="s">
        <v>411</v>
      </c>
      <c r="C86" s="162">
        <f>C84+C67+C44+C30</f>
        <v>1312750</v>
      </c>
      <c r="D86" s="162">
        <f>D84+D67+D44+D30</f>
        <v>5595954.9605769636</v>
      </c>
      <c r="E86" s="163">
        <f t="shared" ref="E86:I86" si="14">E84+E67+E44+E30</f>
        <v>4617389</v>
      </c>
      <c r="F86" s="162">
        <f t="shared" si="14"/>
        <v>466724</v>
      </c>
      <c r="G86" s="164">
        <f t="shared" si="14"/>
        <v>11001615</v>
      </c>
      <c r="H86" s="164">
        <f t="shared" si="14"/>
        <v>6384226</v>
      </c>
      <c r="I86" s="165">
        <f t="shared" si="14"/>
        <v>4617389</v>
      </c>
    </row>
  </sheetData>
  <mergeCells count="13">
    <mergeCell ref="B71:B72"/>
    <mergeCell ref="D71:I71"/>
    <mergeCell ref="B8:I8"/>
    <mergeCell ref="B9:B10"/>
    <mergeCell ref="D9:I9"/>
    <mergeCell ref="B33:I33"/>
    <mergeCell ref="B34:B35"/>
    <mergeCell ref="D34:I34"/>
    <mergeCell ref="B4:I4"/>
    <mergeCell ref="B47:I47"/>
    <mergeCell ref="B48:B49"/>
    <mergeCell ref="D48:I48"/>
    <mergeCell ref="B70:I70"/>
  </mergeCells>
  <pageMargins left="0.7" right="0.7" top="0.75" bottom="0.75" header="0.3" footer="0.3"/>
  <pageSetup paperSize="8" scale="78" fitToHeight="0"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414</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t="s">
        <v>416</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-5.7548570903046214E-2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1.6941196262313485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3.5026701967520428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6.1536137834466622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8" t="s">
        <v>11</v>
      </c>
      <c r="B13" s="61" t="s">
        <v>193</v>
      </c>
      <c r="C13" s="60"/>
      <c r="D13" s="61" t="s">
        <v>40</v>
      </c>
      <c r="E13" s="132">
        <f>'Option 1'!E13*1.05</f>
        <v>-2.9378763543029058</v>
      </c>
      <c r="F13" s="132">
        <f>'Option 1'!F13*1.05</f>
        <v>-2.9378763543029058</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9"/>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9"/>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9"/>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9"/>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0"/>
      <c r="B18" s="124" t="s">
        <v>194</v>
      </c>
      <c r="C18" s="130"/>
      <c r="D18" s="125" t="s">
        <v>40</v>
      </c>
      <c r="E18" s="59">
        <f>SUM(E13:E17)</f>
        <v>-2.9378763543029058</v>
      </c>
      <c r="F18" s="59">
        <f t="shared" ref="F18:AW18" si="0">SUM(F13:F17)</f>
        <v>-2.9378763543029058</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4" t="s">
        <v>298</v>
      </c>
      <c r="B19" s="61" t="s">
        <v>193</v>
      </c>
      <c r="C19" s="8"/>
      <c r="D19" s="9" t="s">
        <v>40</v>
      </c>
      <c r="E19" s="166">
        <f>'Option 1'!E19</f>
        <v>0.65637500000000004</v>
      </c>
      <c r="F19" s="166">
        <f>'Option 1'!F19</f>
        <v>0.65637500000000004</v>
      </c>
      <c r="G19" s="166"/>
      <c r="H19" s="166"/>
      <c r="I19" s="166"/>
      <c r="J19" s="166"/>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4"/>
      <c r="B20" s="61" t="s">
        <v>192</v>
      </c>
      <c r="C20" s="8"/>
      <c r="D20" s="9" t="s">
        <v>40</v>
      </c>
      <c r="E20" s="166"/>
      <c r="F20" s="166">
        <f>'Option 1'!F20</f>
        <v>0.23336200000000001</v>
      </c>
      <c r="G20" s="166">
        <f>'Option 1'!G20</f>
        <v>0.46672400000000003</v>
      </c>
      <c r="H20" s="166">
        <f>'Option 1'!H20</f>
        <v>0.46672400000000003</v>
      </c>
      <c r="I20" s="166">
        <f>'Option 1'!I20</f>
        <v>0.46672400000000003</v>
      </c>
      <c r="J20" s="166">
        <f>'Option 1'!J20</f>
        <v>0.46672400000000003</v>
      </c>
      <c r="K20" s="166">
        <f>'Option 1'!K20</f>
        <v>0.46672400000000003</v>
      </c>
      <c r="L20" s="166">
        <f>'Option 1'!L20</f>
        <v>0.46672400000000003</v>
      </c>
      <c r="M20" s="166">
        <f>'Option 1'!M20</f>
        <v>0.46672400000000003</v>
      </c>
      <c r="N20" s="166">
        <f>'Option 1'!N20</f>
        <v>0.46672400000000003</v>
      </c>
      <c r="O20" s="166">
        <f>'Option 1'!O20</f>
        <v>0.46672400000000003</v>
      </c>
      <c r="P20" s="166">
        <f>'Option 1'!P20</f>
        <v>0.46672400000000003</v>
      </c>
      <c r="Q20" s="166">
        <f>'Option 1'!Q20</f>
        <v>0.46672400000000003</v>
      </c>
      <c r="R20" s="166">
        <f>'Option 1'!R20</f>
        <v>0.46672400000000003</v>
      </c>
      <c r="S20" s="166">
        <f>'Option 1'!S20</f>
        <v>0.46672400000000003</v>
      </c>
      <c r="T20" s="166">
        <f>'Option 1'!T20</f>
        <v>0.46672400000000003</v>
      </c>
      <c r="U20" s="166">
        <f>'Option 1'!U20</f>
        <v>0.46672400000000003</v>
      </c>
      <c r="V20" s="166">
        <f>'Option 1'!V20</f>
        <v>0.46672400000000003</v>
      </c>
      <c r="W20" s="166">
        <f>'Option 1'!W20</f>
        <v>0.46672400000000003</v>
      </c>
      <c r="X20" s="166">
        <f>'Option 1'!X20</f>
        <v>0.46672400000000003</v>
      </c>
      <c r="Y20" s="166">
        <f>'Option 1'!Y20</f>
        <v>0.46672400000000003</v>
      </c>
      <c r="Z20" s="166">
        <f>'Option 1'!Z20</f>
        <v>0.46672400000000003</v>
      </c>
      <c r="AA20" s="166">
        <f>'Option 1'!AA20</f>
        <v>0.46672400000000003</v>
      </c>
      <c r="AB20" s="166">
        <f>'Option 1'!AB20</f>
        <v>0.46672400000000003</v>
      </c>
      <c r="AC20" s="166">
        <f>'Option 1'!AC20</f>
        <v>0.46672400000000003</v>
      </c>
      <c r="AD20" s="166">
        <f>'Option 1'!AD20</f>
        <v>0.46672400000000003</v>
      </c>
      <c r="AE20" s="166">
        <f>'Option 1'!AE20</f>
        <v>0.46672400000000003</v>
      </c>
      <c r="AF20" s="166">
        <f>'Option 1'!AF20</f>
        <v>0.46672400000000003</v>
      </c>
      <c r="AG20" s="166">
        <f>'Option 1'!AG20</f>
        <v>0.46672400000000003</v>
      </c>
      <c r="AH20" s="166">
        <f>'Option 1'!AH20</f>
        <v>0.46672400000000003</v>
      </c>
      <c r="AI20" s="166">
        <f>'Option 1'!AI20</f>
        <v>0.46672400000000003</v>
      </c>
      <c r="AJ20" s="166">
        <f>'Option 1'!AJ20</f>
        <v>0.46672400000000003</v>
      </c>
      <c r="AK20" s="166">
        <f>'Option 1'!AK20</f>
        <v>0.46672400000000003</v>
      </c>
      <c r="AL20" s="166">
        <f>'Option 1'!AL20</f>
        <v>0.46672400000000003</v>
      </c>
      <c r="AM20" s="166">
        <f>'Option 1'!AM20</f>
        <v>0.46672400000000003</v>
      </c>
      <c r="AN20" s="166">
        <f>'Option 1'!AN20</f>
        <v>0.46672400000000003</v>
      </c>
      <c r="AO20" s="166">
        <f>'Option 1'!AO20</f>
        <v>0.46672400000000003</v>
      </c>
      <c r="AP20" s="166">
        <f>'Option 1'!AP20</f>
        <v>0.46672400000000003</v>
      </c>
      <c r="AQ20" s="166">
        <f>'Option 1'!AQ20</f>
        <v>0.46672400000000003</v>
      </c>
      <c r="AR20" s="166">
        <f>'Option 1'!AR20</f>
        <v>0.46672400000000003</v>
      </c>
      <c r="AS20" s="166">
        <f>'Option 1'!AS20</f>
        <v>0.46672400000000003</v>
      </c>
      <c r="AT20" s="166">
        <f>'Option 1'!AT20</f>
        <v>0.46672400000000003</v>
      </c>
      <c r="AU20" s="166">
        <f>'Option 1'!AU20</f>
        <v>0.46672400000000003</v>
      </c>
      <c r="AV20" s="166">
        <f>'Option 1'!AV20</f>
        <v>0.46672400000000003</v>
      </c>
      <c r="AW20" s="166">
        <f>'Option 1'!AW20</f>
        <v>0.46672400000000003</v>
      </c>
      <c r="AX20" s="33"/>
      <c r="AY20" s="33"/>
      <c r="AZ20" s="33"/>
      <c r="BA20" s="33"/>
      <c r="BB20" s="33"/>
      <c r="BC20" s="33"/>
      <c r="BD20" s="33"/>
    </row>
    <row r="21" spans="1:56" x14ac:dyDescent="0.3">
      <c r="A21" s="244"/>
      <c r="B21" s="61" t="s">
        <v>195</v>
      </c>
      <c r="C21" s="8"/>
      <c r="D21" s="9" t="s">
        <v>40</v>
      </c>
      <c r="E21" s="166"/>
      <c r="F21" s="166"/>
      <c r="G21" s="166"/>
      <c r="H21" s="166"/>
      <c r="I21" s="166"/>
      <c r="J21" s="166"/>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4"/>
      <c r="B22" s="61" t="s">
        <v>195</v>
      </c>
      <c r="C22" s="8"/>
      <c r="D22" s="9" t="s">
        <v>40</v>
      </c>
      <c r="E22" s="166"/>
      <c r="F22" s="166"/>
      <c r="G22" s="166"/>
      <c r="H22" s="166"/>
      <c r="I22" s="166"/>
      <c r="J22" s="166"/>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4"/>
      <c r="B23" s="61" t="s">
        <v>195</v>
      </c>
      <c r="C23" s="8"/>
      <c r="D23" s="9" t="s">
        <v>40</v>
      </c>
      <c r="E23" s="166"/>
      <c r="F23" s="166"/>
      <c r="G23" s="166"/>
      <c r="H23" s="166"/>
      <c r="I23" s="166"/>
      <c r="J23" s="166"/>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4"/>
      <c r="B24" s="61" t="s">
        <v>195</v>
      </c>
      <c r="C24" s="8"/>
      <c r="D24" s="9" t="s">
        <v>40</v>
      </c>
      <c r="E24" s="166"/>
      <c r="F24" s="166"/>
      <c r="G24" s="166"/>
      <c r="H24" s="166"/>
      <c r="I24" s="166"/>
      <c r="J24" s="166"/>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5"/>
      <c r="B25" s="61" t="s">
        <v>317</v>
      </c>
      <c r="C25" s="8"/>
      <c r="D25" s="9" t="s">
        <v>40</v>
      </c>
      <c r="E25" s="67">
        <f>SUM(E19:E24)</f>
        <v>0.65637500000000004</v>
      </c>
      <c r="F25" s="67">
        <f t="shared" ref="F25:BD25" si="1">SUM(F19:F24)</f>
        <v>0.889737</v>
      </c>
      <c r="G25" s="67">
        <f t="shared" si="1"/>
        <v>0.46672400000000003</v>
      </c>
      <c r="H25" s="67">
        <f t="shared" si="1"/>
        <v>0.46672400000000003</v>
      </c>
      <c r="I25" s="67">
        <f t="shared" si="1"/>
        <v>0.46672400000000003</v>
      </c>
      <c r="J25" s="67">
        <f t="shared" si="1"/>
        <v>0.46672400000000003</v>
      </c>
      <c r="K25" s="67">
        <f t="shared" si="1"/>
        <v>0.46672400000000003</v>
      </c>
      <c r="L25" s="67">
        <f t="shared" si="1"/>
        <v>0.46672400000000003</v>
      </c>
      <c r="M25" s="67">
        <f t="shared" si="1"/>
        <v>0.46672400000000003</v>
      </c>
      <c r="N25" s="67">
        <f t="shared" si="1"/>
        <v>0.46672400000000003</v>
      </c>
      <c r="O25" s="67">
        <f t="shared" si="1"/>
        <v>0.46672400000000003</v>
      </c>
      <c r="P25" s="67">
        <f t="shared" si="1"/>
        <v>0.46672400000000003</v>
      </c>
      <c r="Q25" s="67">
        <f t="shared" si="1"/>
        <v>0.46672400000000003</v>
      </c>
      <c r="R25" s="67">
        <f t="shared" si="1"/>
        <v>0.46672400000000003</v>
      </c>
      <c r="S25" s="67">
        <f t="shared" si="1"/>
        <v>0.46672400000000003</v>
      </c>
      <c r="T25" s="67">
        <f t="shared" si="1"/>
        <v>0.46672400000000003</v>
      </c>
      <c r="U25" s="67">
        <f t="shared" si="1"/>
        <v>0.46672400000000003</v>
      </c>
      <c r="V25" s="67">
        <f t="shared" si="1"/>
        <v>0.46672400000000003</v>
      </c>
      <c r="W25" s="67">
        <f t="shared" si="1"/>
        <v>0.46672400000000003</v>
      </c>
      <c r="X25" s="67">
        <f t="shared" si="1"/>
        <v>0.46672400000000003</v>
      </c>
      <c r="Y25" s="67">
        <f t="shared" si="1"/>
        <v>0.46672400000000003</v>
      </c>
      <c r="Z25" s="67">
        <f t="shared" si="1"/>
        <v>0.46672400000000003</v>
      </c>
      <c r="AA25" s="67">
        <f t="shared" si="1"/>
        <v>0.46672400000000003</v>
      </c>
      <c r="AB25" s="67">
        <f t="shared" si="1"/>
        <v>0.46672400000000003</v>
      </c>
      <c r="AC25" s="67">
        <f t="shared" si="1"/>
        <v>0.46672400000000003</v>
      </c>
      <c r="AD25" s="67">
        <f t="shared" si="1"/>
        <v>0.46672400000000003</v>
      </c>
      <c r="AE25" s="67">
        <f t="shared" si="1"/>
        <v>0.46672400000000003</v>
      </c>
      <c r="AF25" s="67">
        <f t="shared" si="1"/>
        <v>0.46672400000000003</v>
      </c>
      <c r="AG25" s="67">
        <f t="shared" si="1"/>
        <v>0.46672400000000003</v>
      </c>
      <c r="AH25" s="67">
        <f t="shared" si="1"/>
        <v>0.46672400000000003</v>
      </c>
      <c r="AI25" s="67">
        <f t="shared" si="1"/>
        <v>0.46672400000000003</v>
      </c>
      <c r="AJ25" s="67">
        <f t="shared" si="1"/>
        <v>0.46672400000000003</v>
      </c>
      <c r="AK25" s="67">
        <f t="shared" si="1"/>
        <v>0.46672400000000003</v>
      </c>
      <c r="AL25" s="67">
        <f t="shared" si="1"/>
        <v>0.46672400000000003</v>
      </c>
      <c r="AM25" s="67">
        <f t="shared" si="1"/>
        <v>0.46672400000000003</v>
      </c>
      <c r="AN25" s="67">
        <f t="shared" si="1"/>
        <v>0.46672400000000003</v>
      </c>
      <c r="AO25" s="67">
        <f t="shared" si="1"/>
        <v>0.46672400000000003</v>
      </c>
      <c r="AP25" s="67">
        <f t="shared" si="1"/>
        <v>0.46672400000000003</v>
      </c>
      <c r="AQ25" s="67">
        <f t="shared" si="1"/>
        <v>0.46672400000000003</v>
      </c>
      <c r="AR25" s="67">
        <f t="shared" si="1"/>
        <v>0.46672400000000003</v>
      </c>
      <c r="AS25" s="67">
        <f t="shared" si="1"/>
        <v>0.46672400000000003</v>
      </c>
      <c r="AT25" s="67">
        <f t="shared" si="1"/>
        <v>0.46672400000000003</v>
      </c>
      <c r="AU25" s="67">
        <f t="shared" si="1"/>
        <v>0.46672400000000003</v>
      </c>
      <c r="AV25" s="67">
        <f t="shared" si="1"/>
        <v>0.46672400000000003</v>
      </c>
      <c r="AW25" s="67">
        <f t="shared" si="1"/>
        <v>0.46672400000000003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-2.2815013543029057</v>
      </c>
      <c r="F26" s="59">
        <f t="shared" ref="F26:BD26" si="2">F18+F25</f>
        <v>-2.0481393543029061</v>
      </c>
      <c r="G26" s="59">
        <f t="shared" si="2"/>
        <v>0.46672400000000003</v>
      </c>
      <c r="H26" s="59">
        <f t="shared" si="2"/>
        <v>0.46672400000000003</v>
      </c>
      <c r="I26" s="59">
        <f t="shared" si="2"/>
        <v>0.46672400000000003</v>
      </c>
      <c r="J26" s="59">
        <f t="shared" si="2"/>
        <v>0.46672400000000003</v>
      </c>
      <c r="K26" s="59">
        <f t="shared" si="2"/>
        <v>0.46672400000000003</v>
      </c>
      <c r="L26" s="59">
        <f t="shared" si="2"/>
        <v>0.46672400000000003</v>
      </c>
      <c r="M26" s="59">
        <f t="shared" si="2"/>
        <v>0.46672400000000003</v>
      </c>
      <c r="N26" s="59">
        <f t="shared" si="2"/>
        <v>0.46672400000000003</v>
      </c>
      <c r="O26" s="59">
        <f t="shared" si="2"/>
        <v>0.46672400000000003</v>
      </c>
      <c r="P26" s="59">
        <f t="shared" si="2"/>
        <v>0.46672400000000003</v>
      </c>
      <c r="Q26" s="59">
        <f t="shared" si="2"/>
        <v>0.46672400000000003</v>
      </c>
      <c r="R26" s="59">
        <f t="shared" si="2"/>
        <v>0.46672400000000003</v>
      </c>
      <c r="S26" s="59">
        <f t="shared" si="2"/>
        <v>0.46672400000000003</v>
      </c>
      <c r="T26" s="59">
        <f t="shared" si="2"/>
        <v>0.46672400000000003</v>
      </c>
      <c r="U26" s="59">
        <f t="shared" si="2"/>
        <v>0.46672400000000003</v>
      </c>
      <c r="V26" s="59">
        <f t="shared" si="2"/>
        <v>0.46672400000000003</v>
      </c>
      <c r="W26" s="59">
        <f t="shared" si="2"/>
        <v>0.46672400000000003</v>
      </c>
      <c r="X26" s="59">
        <f t="shared" si="2"/>
        <v>0.46672400000000003</v>
      </c>
      <c r="Y26" s="59">
        <f t="shared" si="2"/>
        <v>0.46672400000000003</v>
      </c>
      <c r="Z26" s="59">
        <f t="shared" si="2"/>
        <v>0.46672400000000003</v>
      </c>
      <c r="AA26" s="59">
        <f t="shared" si="2"/>
        <v>0.46672400000000003</v>
      </c>
      <c r="AB26" s="59">
        <f t="shared" si="2"/>
        <v>0.46672400000000003</v>
      </c>
      <c r="AC26" s="59">
        <f t="shared" si="2"/>
        <v>0.46672400000000003</v>
      </c>
      <c r="AD26" s="59">
        <f t="shared" si="2"/>
        <v>0.46672400000000003</v>
      </c>
      <c r="AE26" s="59">
        <f t="shared" si="2"/>
        <v>0.46672400000000003</v>
      </c>
      <c r="AF26" s="59">
        <f t="shared" si="2"/>
        <v>0.46672400000000003</v>
      </c>
      <c r="AG26" s="59">
        <f t="shared" si="2"/>
        <v>0.46672400000000003</v>
      </c>
      <c r="AH26" s="59">
        <f t="shared" si="2"/>
        <v>0.46672400000000003</v>
      </c>
      <c r="AI26" s="59">
        <f t="shared" si="2"/>
        <v>0.46672400000000003</v>
      </c>
      <c r="AJ26" s="59">
        <f t="shared" si="2"/>
        <v>0.46672400000000003</v>
      </c>
      <c r="AK26" s="59">
        <f t="shared" si="2"/>
        <v>0.46672400000000003</v>
      </c>
      <c r="AL26" s="59">
        <f t="shared" si="2"/>
        <v>0.46672400000000003</v>
      </c>
      <c r="AM26" s="59">
        <f t="shared" si="2"/>
        <v>0.46672400000000003</v>
      </c>
      <c r="AN26" s="59">
        <f t="shared" si="2"/>
        <v>0.46672400000000003</v>
      </c>
      <c r="AO26" s="59">
        <f t="shared" si="2"/>
        <v>0.46672400000000003</v>
      </c>
      <c r="AP26" s="59">
        <f t="shared" si="2"/>
        <v>0.46672400000000003</v>
      </c>
      <c r="AQ26" s="59">
        <f t="shared" si="2"/>
        <v>0.46672400000000003</v>
      </c>
      <c r="AR26" s="59">
        <f t="shared" si="2"/>
        <v>0.46672400000000003</v>
      </c>
      <c r="AS26" s="59">
        <f t="shared" si="2"/>
        <v>0.46672400000000003</v>
      </c>
      <c r="AT26" s="59">
        <f t="shared" si="2"/>
        <v>0.46672400000000003</v>
      </c>
      <c r="AU26" s="59">
        <f t="shared" si="2"/>
        <v>0.46672400000000003</v>
      </c>
      <c r="AV26" s="59">
        <f t="shared" si="2"/>
        <v>0.46672400000000003</v>
      </c>
      <c r="AW26" s="59">
        <f t="shared" si="2"/>
        <v>0.46672400000000003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-1.8252010834423247</v>
      </c>
      <c r="F28" s="34">
        <f t="shared" ref="F28:AW28" si="4">F26*F27</f>
        <v>-1.6385114834423249</v>
      </c>
      <c r="G28" s="34">
        <f t="shared" si="4"/>
        <v>0.37337920000000002</v>
      </c>
      <c r="H28" s="34">
        <f t="shared" si="4"/>
        <v>0.37337920000000002</v>
      </c>
      <c r="I28" s="34">
        <f t="shared" si="4"/>
        <v>0.37337920000000002</v>
      </c>
      <c r="J28" s="34">
        <f t="shared" si="4"/>
        <v>0.37337920000000002</v>
      </c>
      <c r="K28" s="34">
        <f t="shared" si="4"/>
        <v>0.37337920000000002</v>
      </c>
      <c r="L28" s="34">
        <f t="shared" si="4"/>
        <v>0.37337920000000002</v>
      </c>
      <c r="M28" s="34">
        <f t="shared" si="4"/>
        <v>0.37337920000000002</v>
      </c>
      <c r="N28" s="34">
        <f t="shared" si="4"/>
        <v>0.37337920000000002</v>
      </c>
      <c r="O28" s="34">
        <f t="shared" si="4"/>
        <v>0.37337920000000002</v>
      </c>
      <c r="P28" s="34">
        <f t="shared" si="4"/>
        <v>0.37337920000000002</v>
      </c>
      <c r="Q28" s="34">
        <f t="shared" si="4"/>
        <v>0.37337920000000002</v>
      </c>
      <c r="R28" s="34">
        <f t="shared" si="4"/>
        <v>0.37337920000000002</v>
      </c>
      <c r="S28" s="34">
        <f t="shared" si="4"/>
        <v>0.37337920000000002</v>
      </c>
      <c r="T28" s="34">
        <f t="shared" si="4"/>
        <v>0.37337920000000002</v>
      </c>
      <c r="U28" s="34">
        <f t="shared" si="4"/>
        <v>0.37337920000000002</v>
      </c>
      <c r="V28" s="34">
        <f t="shared" si="4"/>
        <v>0.37337920000000002</v>
      </c>
      <c r="W28" s="34">
        <f t="shared" si="4"/>
        <v>0.37337920000000002</v>
      </c>
      <c r="X28" s="34">
        <f t="shared" si="4"/>
        <v>0.37337920000000002</v>
      </c>
      <c r="Y28" s="34">
        <f t="shared" si="4"/>
        <v>0.37337920000000002</v>
      </c>
      <c r="Z28" s="34">
        <f t="shared" si="4"/>
        <v>0.37337920000000002</v>
      </c>
      <c r="AA28" s="34">
        <f t="shared" si="4"/>
        <v>0.37337920000000002</v>
      </c>
      <c r="AB28" s="34">
        <f t="shared" si="4"/>
        <v>0.37337920000000002</v>
      </c>
      <c r="AC28" s="34">
        <f t="shared" si="4"/>
        <v>0.37337920000000002</v>
      </c>
      <c r="AD28" s="34">
        <f t="shared" si="4"/>
        <v>0.37337920000000002</v>
      </c>
      <c r="AE28" s="34">
        <f t="shared" si="4"/>
        <v>0.37337920000000002</v>
      </c>
      <c r="AF28" s="34">
        <f t="shared" si="4"/>
        <v>0.37337920000000002</v>
      </c>
      <c r="AG28" s="34">
        <f t="shared" si="4"/>
        <v>0.37337920000000002</v>
      </c>
      <c r="AH28" s="34">
        <f t="shared" si="4"/>
        <v>0.37337920000000002</v>
      </c>
      <c r="AI28" s="34">
        <f t="shared" si="4"/>
        <v>0.37337920000000002</v>
      </c>
      <c r="AJ28" s="34">
        <f t="shared" si="4"/>
        <v>0.37337920000000002</v>
      </c>
      <c r="AK28" s="34">
        <f t="shared" si="4"/>
        <v>0.37337920000000002</v>
      </c>
      <c r="AL28" s="34">
        <f t="shared" si="4"/>
        <v>0.37337920000000002</v>
      </c>
      <c r="AM28" s="34">
        <f t="shared" si="4"/>
        <v>0.37337920000000002</v>
      </c>
      <c r="AN28" s="34">
        <f t="shared" si="4"/>
        <v>0.37337920000000002</v>
      </c>
      <c r="AO28" s="34">
        <f t="shared" si="4"/>
        <v>0.37337920000000002</v>
      </c>
      <c r="AP28" s="34">
        <f t="shared" si="4"/>
        <v>0.37337920000000002</v>
      </c>
      <c r="AQ28" s="34">
        <f t="shared" si="4"/>
        <v>0.37337920000000002</v>
      </c>
      <c r="AR28" s="34">
        <f t="shared" si="4"/>
        <v>0.37337920000000002</v>
      </c>
      <c r="AS28" s="34">
        <f t="shared" si="4"/>
        <v>0.37337920000000002</v>
      </c>
      <c r="AT28" s="34">
        <f t="shared" si="4"/>
        <v>0.37337920000000002</v>
      </c>
      <c r="AU28" s="34">
        <f t="shared" si="4"/>
        <v>0.37337920000000002</v>
      </c>
      <c r="AV28" s="34">
        <f t="shared" si="4"/>
        <v>0.37337920000000002</v>
      </c>
      <c r="AW28" s="34">
        <f t="shared" si="4"/>
        <v>0.37337920000000002</v>
      </c>
      <c r="AX28" s="34"/>
      <c r="AY28" s="34"/>
      <c r="AZ28" s="34"/>
      <c r="BA28" s="34"/>
      <c r="BB28" s="34"/>
      <c r="BC28" s="34"/>
      <c r="BD28" s="34"/>
    </row>
    <row r="29" spans="1:56" x14ac:dyDescent="0.3">
      <c r="A29" s="115"/>
      <c r="B29" s="9" t="s">
        <v>91</v>
      </c>
      <c r="C29" s="11" t="s">
        <v>44</v>
      </c>
      <c r="D29" s="9" t="s">
        <v>40</v>
      </c>
      <c r="E29" s="34">
        <f>E26-E28</f>
        <v>-0.456300270860581</v>
      </c>
      <c r="F29" s="34">
        <f t="shared" ref="F29:AW29" si="5">F26-F28</f>
        <v>-0.40962787086058117</v>
      </c>
      <c r="G29" s="34">
        <f t="shared" si="5"/>
        <v>9.3344800000000006E-2</v>
      </c>
      <c r="H29" s="34">
        <f t="shared" si="5"/>
        <v>9.3344800000000006E-2</v>
      </c>
      <c r="I29" s="34">
        <f t="shared" si="5"/>
        <v>9.3344800000000006E-2</v>
      </c>
      <c r="J29" s="34">
        <f t="shared" si="5"/>
        <v>9.3344800000000006E-2</v>
      </c>
      <c r="K29" s="34">
        <f t="shared" si="5"/>
        <v>9.3344800000000006E-2</v>
      </c>
      <c r="L29" s="34">
        <f t="shared" si="5"/>
        <v>9.3344800000000006E-2</v>
      </c>
      <c r="M29" s="34">
        <f t="shared" si="5"/>
        <v>9.3344800000000006E-2</v>
      </c>
      <c r="N29" s="34">
        <f t="shared" si="5"/>
        <v>9.3344800000000006E-2</v>
      </c>
      <c r="O29" s="34">
        <f t="shared" si="5"/>
        <v>9.3344800000000006E-2</v>
      </c>
      <c r="P29" s="34">
        <f t="shared" si="5"/>
        <v>9.3344800000000006E-2</v>
      </c>
      <c r="Q29" s="34">
        <f t="shared" si="5"/>
        <v>9.3344800000000006E-2</v>
      </c>
      <c r="R29" s="34">
        <f t="shared" si="5"/>
        <v>9.3344800000000006E-2</v>
      </c>
      <c r="S29" s="34">
        <f t="shared" si="5"/>
        <v>9.3344800000000006E-2</v>
      </c>
      <c r="T29" s="34">
        <f t="shared" si="5"/>
        <v>9.3344800000000006E-2</v>
      </c>
      <c r="U29" s="34">
        <f t="shared" si="5"/>
        <v>9.3344800000000006E-2</v>
      </c>
      <c r="V29" s="34">
        <f t="shared" si="5"/>
        <v>9.3344800000000006E-2</v>
      </c>
      <c r="W29" s="34">
        <f t="shared" si="5"/>
        <v>9.3344800000000006E-2</v>
      </c>
      <c r="X29" s="34">
        <f t="shared" si="5"/>
        <v>9.3344800000000006E-2</v>
      </c>
      <c r="Y29" s="34">
        <f t="shared" si="5"/>
        <v>9.3344800000000006E-2</v>
      </c>
      <c r="Z29" s="34">
        <f t="shared" si="5"/>
        <v>9.3344800000000006E-2</v>
      </c>
      <c r="AA29" s="34">
        <f t="shared" si="5"/>
        <v>9.3344800000000006E-2</v>
      </c>
      <c r="AB29" s="34">
        <f t="shared" si="5"/>
        <v>9.3344800000000006E-2</v>
      </c>
      <c r="AC29" s="34">
        <f t="shared" si="5"/>
        <v>9.3344800000000006E-2</v>
      </c>
      <c r="AD29" s="34">
        <f t="shared" si="5"/>
        <v>9.3344800000000006E-2</v>
      </c>
      <c r="AE29" s="34">
        <f t="shared" si="5"/>
        <v>9.3344800000000006E-2</v>
      </c>
      <c r="AF29" s="34">
        <f t="shared" si="5"/>
        <v>9.3344800000000006E-2</v>
      </c>
      <c r="AG29" s="34">
        <f t="shared" si="5"/>
        <v>9.3344800000000006E-2</v>
      </c>
      <c r="AH29" s="34">
        <f t="shared" si="5"/>
        <v>9.3344800000000006E-2</v>
      </c>
      <c r="AI29" s="34">
        <f t="shared" si="5"/>
        <v>9.3344800000000006E-2</v>
      </c>
      <c r="AJ29" s="34">
        <f t="shared" si="5"/>
        <v>9.3344800000000006E-2</v>
      </c>
      <c r="AK29" s="34">
        <f t="shared" si="5"/>
        <v>9.3344800000000006E-2</v>
      </c>
      <c r="AL29" s="34">
        <f t="shared" si="5"/>
        <v>9.3344800000000006E-2</v>
      </c>
      <c r="AM29" s="34">
        <f t="shared" si="5"/>
        <v>9.3344800000000006E-2</v>
      </c>
      <c r="AN29" s="34">
        <f t="shared" si="5"/>
        <v>9.3344800000000006E-2</v>
      </c>
      <c r="AO29" s="34">
        <f t="shared" si="5"/>
        <v>9.3344800000000006E-2</v>
      </c>
      <c r="AP29" s="34">
        <f t="shared" si="5"/>
        <v>9.3344800000000006E-2</v>
      </c>
      <c r="AQ29" s="34">
        <f t="shared" si="5"/>
        <v>9.3344800000000006E-2</v>
      </c>
      <c r="AR29" s="34">
        <f t="shared" si="5"/>
        <v>9.3344800000000006E-2</v>
      </c>
      <c r="AS29" s="34">
        <f t="shared" si="5"/>
        <v>9.3344800000000006E-2</v>
      </c>
      <c r="AT29" s="34">
        <f t="shared" si="5"/>
        <v>9.3344800000000006E-2</v>
      </c>
      <c r="AU29" s="34">
        <f t="shared" si="5"/>
        <v>9.3344800000000006E-2</v>
      </c>
      <c r="AV29" s="34">
        <f t="shared" si="5"/>
        <v>9.3344800000000006E-2</v>
      </c>
      <c r="AW29" s="34">
        <f t="shared" si="5"/>
        <v>9.3344800000000006E-2</v>
      </c>
      <c r="AX29" s="34"/>
      <c r="AY29" s="34"/>
      <c r="AZ29" s="34"/>
      <c r="BA29" s="34"/>
      <c r="BB29" s="34"/>
      <c r="BC29" s="34"/>
      <c r="BD29" s="34"/>
    </row>
    <row r="30" spans="1:56" ht="16.5" hidden="1" customHeight="1" outlineLevel="1" x14ac:dyDescent="0.35">
      <c r="A30" s="115"/>
      <c r="B30" s="9" t="s">
        <v>1</v>
      </c>
      <c r="C30" s="11" t="s">
        <v>53</v>
      </c>
      <c r="D30" s="9" t="s">
        <v>40</v>
      </c>
      <c r="F30" s="34">
        <f>$E$28/'Fixed data'!$C$7</f>
        <v>-4.0560024076496101E-2</v>
      </c>
      <c r="G30" s="34">
        <f>$E$28/'Fixed data'!$C$7</f>
        <v>-4.0560024076496101E-2</v>
      </c>
      <c r="H30" s="34">
        <f>$E$28/'Fixed data'!$C$7</f>
        <v>-4.0560024076496101E-2</v>
      </c>
      <c r="I30" s="34">
        <f>$E$28/'Fixed data'!$C$7</f>
        <v>-4.0560024076496101E-2</v>
      </c>
      <c r="J30" s="34">
        <f>$E$28/'Fixed data'!$C$7</f>
        <v>-4.0560024076496101E-2</v>
      </c>
      <c r="K30" s="34">
        <f>$E$28/'Fixed data'!$C$7</f>
        <v>-4.0560024076496101E-2</v>
      </c>
      <c r="L30" s="34">
        <f>$E$28/'Fixed data'!$C$7</f>
        <v>-4.0560024076496101E-2</v>
      </c>
      <c r="M30" s="34">
        <f>$E$28/'Fixed data'!$C$7</f>
        <v>-4.0560024076496101E-2</v>
      </c>
      <c r="N30" s="34">
        <f>$E$28/'Fixed data'!$C$7</f>
        <v>-4.0560024076496101E-2</v>
      </c>
      <c r="O30" s="34">
        <f>$E$28/'Fixed data'!$C$7</f>
        <v>-4.0560024076496101E-2</v>
      </c>
      <c r="P30" s="34">
        <f>$E$28/'Fixed data'!$C$7</f>
        <v>-4.0560024076496101E-2</v>
      </c>
      <c r="Q30" s="34">
        <f>$E$28/'Fixed data'!$C$7</f>
        <v>-4.0560024076496101E-2</v>
      </c>
      <c r="R30" s="34">
        <f>$E$28/'Fixed data'!$C$7</f>
        <v>-4.0560024076496101E-2</v>
      </c>
      <c r="S30" s="34">
        <f>$E$28/'Fixed data'!$C$7</f>
        <v>-4.0560024076496101E-2</v>
      </c>
      <c r="T30" s="34">
        <f>$E$28/'Fixed data'!$C$7</f>
        <v>-4.0560024076496101E-2</v>
      </c>
      <c r="U30" s="34">
        <f>$E$28/'Fixed data'!$C$7</f>
        <v>-4.0560024076496101E-2</v>
      </c>
      <c r="V30" s="34">
        <f>$E$28/'Fixed data'!$C$7</f>
        <v>-4.0560024076496101E-2</v>
      </c>
      <c r="W30" s="34">
        <f>$E$28/'Fixed data'!$C$7</f>
        <v>-4.0560024076496101E-2</v>
      </c>
      <c r="X30" s="34">
        <f>$E$28/'Fixed data'!$C$7</f>
        <v>-4.0560024076496101E-2</v>
      </c>
      <c r="Y30" s="34">
        <f>$E$28/'Fixed data'!$C$7</f>
        <v>-4.0560024076496101E-2</v>
      </c>
      <c r="Z30" s="34">
        <f>$E$28/'Fixed data'!$C$7</f>
        <v>-4.0560024076496101E-2</v>
      </c>
      <c r="AA30" s="34">
        <f>$E$28/'Fixed data'!$C$7</f>
        <v>-4.0560024076496101E-2</v>
      </c>
      <c r="AB30" s="34">
        <f>$E$28/'Fixed data'!$C$7</f>
        <v>-4.0560024076496101E-2</v>
      </c>
      <c r="AC30" s="34">
        <f>$E$28/'Fixed data'!$C$7</f>
        <v>-4.0560024076496101E-2</v>
      </c>
      <c r="AD30" s="34">
        <f>$E$28/'Fixed data'!$C$7</f>
        <v>-4.0560024076496101E-2</v>
      </c>
      <c r="AE30" s="34">
        <f>$E$28/'Fixed data'!$C$7</f>
        <v>-4.0560024076496101E-2</v>
      </c>
      <c r="AF30" s="34">
        <f>$E$28/'Fixed data'!$C$7</f>
        <v>-4.0560024076496101E-2</v>
      </c>
      <c r="AG30" s="34">
        <f>$E$28/'Fixed data'!$C$7</f>
        <v>-4.0560024076496101E-2</v>
      </c>
      <c r="AH30" s="34">
        <f>$E$28/'Fixed data'!$C$7</f>
        <v>-4.0560024076496101E-2</v>
      </c>
      <c r="AI30" s="34">
        <f>$E$28/'Fixed data'!$C$7</f>
        <v>-4.0560024076496101E-2</v>
      </c>
      <c r="AJ30" s="34">
        <f>$E$28/'Fixed data'!$C$7</f>
        <v>-4.0560024076496101E-2</v>
      </c>
      <c r="AK30" s="34">
        <f>$E$28/'Fixed data'!$C$7</f>
        <v>-4.0560024076496101E-2</v>
      </c>
      <c r="AL30" s="34">
        <f>$E$28/'Fixed data'!$C$7</f>
        <v>-4.0560024076496101E-2</v>
      </c>
      <c r="AM30" s="34">
        <f>$E$28/'Fixed data'!$C$7</f>
        <v>-4.0560024076496101E-2</v>
      </c>
      <c r="AN30" s="34">
        <f>$E$28/'Fixed data'!$C$7</f>
        <v>-4.0560024076496101E-2</v>
      </c>
      <c r="AO30" s="34">
        <f>$E$28/'Fixed data'!$C$7</f>
        <v>-4.0560024076496101E-2</v>
      </c>
      <c r="AP30" s="34">
        <f>$E$28/'Fixed data'!$C$7</f>
        <v>-4.0560024076496101E-2</v>
      </c>
      <c r="AQ30" s="34">
        <f>$E$28/'Fixed data'!$C$7</f>
        <v>-4.0560024076496101E-2</v>
      </c>
      <c r="AR30" s="34">
        <f>$E$28/'Fixed data'!$C$7</f>
        <v>-4.0560024076496101E-2</v>
      </c>
      <c r="AS30" s="34">
        <f>$E$28/'Fixed data'!$C$7</f>
        <v>-4.0560024076496101E-2</v>
      </c>
      <c r="AT30" s="34">
        <f>$E$28/'Fixed data'!$C$7</f>
        <v>-4.0560024076496101E-2</v>
      </c>
      <c r="AU30" s="34">
        <f>$E$28/'Fixed data'!$C$7</f>
        <v>-4.0560024076496101E-2</v>
      </c>
      <c r="AV30" s="34">
        <f>$E$28/'Fixed data'!$C$7</f>
        <v>-4.0560024076496101E-2</v>
      </c>
      <c r="AW30" s="34">
        <f>$E$28/'Fixed data'!$C$7</f>
        <v>-4.0560024076496101E-2</v>
      </c>
      <c r="AX30" s="34">
        <f>$E$28/'Fixed data'!$C$7</f>
        <v>-4.0560024076496101E-2</v>
      </c>
      <c r="AY30" s="34"/>
      <c r="AZ30" s="34"/>
      <c r="BA30" s="34"/>
      <c r="BB30" s="34"/>
      <c r="BC30" s="34"/>
      <c r="BD30" s="34"/>
    </row>
    <row r="31" spans="1:56" ht="16.5" hidden="1" customHeight="1" outlineLevel="1" x14ac:dyDescent="0.35">
      <c r="A31" s="115"/>
      <c r="B31" s="9" t="s">
        <v>2</v>
      </c>
      <c r="C31" s="11" t="s">
        <v>54</v>
      </c>
      <c r="D31" s="9" t="s">
        <v>40</v>
      </c>
      <c r="F31" s="34"/>
      <c r="G31" s="34">
        <f>$F$28/'Fixed data'!$C$7</f>
        <v>-3.6411366298718328E-2</v>
      </c>
      <c r="H31" s="34">
        <f>$F$28/'Fixed data'!$C$7</f>
        <v>-3.6411366298718328E-2</v>
      </c>
      <c r="I31" s="34">
        <f>$F$28/'Fixed data'!$C$7</f>
        <v>-3.6411366298718328E-2</v>
      </c>
      <c r="J31" s="34">
        <f>$F$28/'Fixed data'!$C$7</f>
        <v>-3.6411366298718328E-2</v>
      </c>
      <c r="K31" s="34">
        <f>$F$28/'Fixed data'!$C$7</f>
        <v>-3.6411366298718328E-2</v>
      </c>
      <c r="L31" s="34">
        <f>$F$28/'Fixed data'!$C$7</f>
        <v>-3.6411366298718328E-2</v>
      </c>
      <c r="M31" s="34">
        <f>$F$28/'Fixed data'!$C$7</f>
        <v>-3.6411366298718328E-2</v>
      </c>
      <c r="N31" s="34">
        <f>$F$28/'Fixed data'!$C$7</f>
        <v>-3.6411366298718328E-2</v>
      </c>
      <c r="O31" s="34">
        <f>$F$28/'Fixed data'!$C$7</f>
        <v>-3.6411366298718328E-2</v>
      </c>
      <c r="P31" s="34">
        <f>$F$28/'Fixed data'!$C$7</f>
        <v>-3.6411366298718328E-2</v>
      </c>
      <c r="Q31" s="34">
        <f>$F$28/'Fixed data'!$C$7</f>
        <v>-3.6411366298718328E-2</v>
      </c>
      <c r="R31" s="34">
        <f>$F$28/'Fixed data'!$C$7</f>
        <v>-3.6411366298718328E-2</v>
      </c>
      <c r="S31" s="34">
        <f>$F$28/'Fixed data'!$C$7</f>
        <v>-3.6411366298718328E-2</v>
      </c>
      <c r="T31" s="34">
        <f>$F$28/'Fixed data'!$C$7</f>
        <v>-3.6411366298718328E-2</v>
      </c>
      <c r="U31" s="34">
        <f>$F$28/'Fixed data'!$C$7</f>
        <v>-3.6411366298718328E-2</v>
      </c>
      <c r="V31" s="34">
        <f>$F$28/'Fixed data'!$C$7</f>
        <v>-3.6411366298718328E-2</v>
      </c>
      <c r="W31" s="34">
        <f>$F$28/'Fixed data'!$C$7</f>
        <v>-3.6411366298718328E-2</v>
      </c>
      <c r="X31" s="34">
        <f>$F$28/'Fixed data'!$C$7</f>
        <v>-3.6411366298718328E-2</v>
      </c>
      <c r="Y31" s="34">
        <f>$F$28/'Fixed data'!$C$7</f>
        <v>-3.6411366298718328E-2</v>
      </c>
      <c r="Z31" s="34">
        <f>$F$28/'Fixed data'!$C$7</f>
        <v>-3.6411366298718328E-2</v>
      </c>
      <c r="AA31" s="34">
        <f>$F$28/'Fixed data'!$C$7</f>
        <v>-3.6411366298718328E-2</v>
      </c>
      <c r="AB31" s="34">
        <f>$F$28/'Fixed data'!$C$7</f>
        <v>-3.6411366298718328E-2</v>
      </c>
      <c r="AC31" s="34">
        <f>$F$28/'Fixed data'!$C$7</f>
        <v>-3.6411366298718328E-2</v>
      </c>
      <c r="AD31" s="34">
        <f>$F$28/'Fixed data'!$C$7</f>
        <v>-3.6411366298718328E-2</v>
      </c>
      <c r="AE31" s="34">
        <f>$F$28/'Fixed data'!$C$7</f>
        <v>-3.6411366298718328E-2</v>
      </c>
      <c r="AF31" s="34">
        <f>$F$28/'Fixed data'!$C$7</f>
        <v>-3.6411366298718328E-2</v>
      </c>
      <c r="AG31" s="34">
        <f>$F$28/'Fixed data'!$C$7</f>
        <v>-3.6411366298718328E-2</v>
      </c>
      <c r="AH31" s="34">
        <f>$F$28/'Fixed data'!$C$7</f>
        <v>-3.6411366298718328E-2</v>
      </c>
      <c r="AI31" s="34">
        <f>$F$28/'Fixed data'!$C$7</f>
        <v>-3.6411366298718328E-2</v>
      </c>
      <c r="AJ31" s="34">
        <f>$F$28/'Fixed data'!$C$7</f>
        <v>-3.6411366298718328E-2</v>
      </c>
      <c r="AK31" s="34">
        <f>$F$28/'Fixed data'!$C$7</f>
        <v>-3.6411366298718328E-2</v>
      </c>
      <c r="AL31" s="34">
        <f>$F$28/'Fixed data'!$C$7</f>
        <v>-3.6411366298718328E-2</v>
      </c>
      <c r="AM31" s="34">
        <f>$F$28/'Fixed data'!$C$7</f>
        <v>-3.6411366298718328E-2</v>
      </c>
      <c r="AN31" s="34">
        <f>$F$28/'Fixed data'!$C$7</f>
        <v>-3.6411366298718328E-2</v>
      </c>
      <c r="AO31" s="34">
        <f>$F$28/'Fixed data'!$C$7</f>
        <v>-3.6411366298718328E-2</v>
      </c>
      <c r="AP31" s="34">
        <f>$F$28/'Fixed data'!$C$7</f>
        <v>-3.6411366298718328E-2</v>
      </c>
      <c r="AQ31" s="34">
        <f>$F$28/'Fixed data'!$C$7</f>
        <v>-3.6411366298718328E-2</v>
      </c>
      <c r="AR31" s="34">
        <f>$F$28/'Fixed data'!$C$7</f>
        <v>-3.6411366298718328E-2</v>
      </c>
      <c r="AS31" s="34">
        <f>$F$28/'Fixed data'!$C$7</f>
        <v>-3.6411366298718328E-2</v>
      </c>
      <c r="AT31" s="34">
        <f>$F$28/'Fixed data'!$C$7</f>
        <v>-3.6411366298718328E-2</v>
      </c>
      <c r="AU31" s="34">
        <f>$F$28/'Fixed data'!$C$7</f>
        <v>-3.6411366298718328E-2</v>
      </c>
      <c r="AV31" s="34">
        <f>$F$28/'Fixed data'!$C$7</f>
        <v>-3.6411366298718328E-2</v>
      </c>
      <c r="AW31" s="34">
        <f>$F$28/'Fixed data'!$C$7</f>
        <v>-3.6411366298718328E-2</v>
      </c>
      <c r="AX31" s="34">
        <f>$F$28/'Fixed data'!$C$7</f>
        <v>-3.6411366298718328E-2</v>
      </c>
      <c r="AY31" s="34">
        <f>$F$28/'Fixed data'!$C$7</f>
        <v>-3.6411366298718328E-2</v>
      </c>
      <c r="AZ31" s="34"/>
      <c r="BA31" s="34"/>
      <c r="BB31" s="34"/>
      <c r="BC31" s="34"/>
      <c r="BD31" s="34"/>
    </row>
    <row r="32" spans="1:56" ht="16.5" hidden="1" customHeight="1" outlineLevel="1" x14ac:dyDescent="0.35">
      <c r="A32" s="115"/>
      <c r="B32" s="9" t="s">
        <v>3</v>
      </c>
      <c r="C32" s="11" t="s">
        <v>55</v>
      </c>
      <c r="D32" s="9" t="s">
        <v>40</v>
      </c>
      <c r="F32" s="34"/>
      <c r="G32" s="34"/>
      <c r="H32" s="34">
        <f>$G$28/'Fixed data'!$C$7</f>
        <v>8.297315555555556E-3</v>
      </c>
      <c r="I32" s="34">
        <f>$G$28/'Fixed data'!$C$7</f>
        <v>8.297315555555556E-3</v>
      </c>
      <c r="J32" s="34">
        <f>$G$28/'Fixed data'!$C$7</f>
        <v>8.297315555555556E-3</v>
      </c>
      <c r="K32" s="34">
        <f>$G$28/'Fixed data'!$C$7</f>
        <v>8.297315555555556E-3</v>
      </c>
      <c r="L32" s="34">
        <f>$G$28/'Fixed data'!$C$7</f>
        <v>8.297315555555556E-3</v>
      </c>
      <c r="M32" s="34">
        <f>$G$28/'Fixed data'!$C$7</f>
        <v>8.297315555555556E-3</v>
      </c>
      <c r="N32" s="34">
        <f>$G$28/'Fixed data'!$C$7</f>
        <v>8.297315555555556E-3</v>
      </c>
      <c r="O32" s="34">
        <f>$G$28/'Fixed data'!$C$7</f>
        <v>8.297315555555556E-3</v>
      </c>
      <c r="P32" s="34">
        <f>$G$28/'Fixed data'!$C$7</f>
        <v>8.297315555555556E-3</v>
      </c>
      <c r="Q32" s="34">
        <f>$G$28/'Fixed data'!$C$7</f>
        <v>8.297315555555556E-3</v>
      </c>
      <c r="R32" s="34">
        <f>$G$28/'Fixed data'!$C$7</f>
        <v>8.297315555555556E-3</v>
      </c>
      <c r="S32" s="34">
        <f>$G$28/'Fixed data'!$C$7</f>
        <v>8.297315555555556E-3</v>
      </c>
      <c r="T32" s="34">
        <f>$G$28/'Fixed data'!$C$7</f>
        <v>8.297315555555556E-3</v>
      </c>
      <c r="U32" s="34">
        <f>$G$28/'Fixed data'!$C$7</f>
        <v>8.297315555555556E-3</v>
      </c>
      <c r="V32" s="34">
        <f>$G$28/'Fixed data'!$C$7</f>
        <v>8.297315555555556E-3</v>
      </c>
      <c r="W32" s="34">
        <f>$G$28/'Fixed data'!$C$7</f>
        <v>8.297315555555556E-3</v>
      </c>
      <c r="X32" s="34">
        <f>$G$28/'Fixed data'!$C$7</f>
        <v>8.297315555555556E-3</v>
      </c>
      <c r="Y32" s="34">
        <f>$G$28/'Fixed data'!$C$7</f>
        <v>8.297315555555556E-3</v>
      </c>
      <c r="Z32" s="34">
        <f>$G$28/'Fixed data'!$C$7</f>
        <v>8.297315555555556E-3</v>
      </c>
      <c r="AA32" s="34">
        <f>$G$28/'Fixed data'!$C$7</f>
        <v>8.297315555555556E-3</v>
      </c>
      <c r="AB32" s="34">
        <f>$G$28/'Fixed data'!$C$7</f>
        <v>8.297315555555556E-3</v>
      </c>
      <c r="AC32" s="34">
        <f>$G$28/'Fixed data'!$C$7</f>
        <v>8.297315555555556E-3</v>
      </c>
      <c r="AD32" s="34">
        <f>$G$28/'Fixed data'!$C$7</f>
        <v>8.297315555555556E-3</v>
      </c>
      <c r="AE32" s="34">
        <f>$G$28/'Fixed data'!$C$7</f>
        <v>8.297315555555556E-3</v>
      </c>
      <c r="AF32" s="34">
        <f>$G$28/'Fixed data'!$C$7</f>
        <v>8.297315555555556E-3</v>
      </c>
      <c r="AG32" s="34">
        <f>$G$28/'Fixed data'!$C$7</f>
        <v>8.297315555555556E-3</v>
      </c>
      <c r="AH32" s="34">
        <f>$G$28/'Fixed data'!$C$7</f>
        <v>8.297315555555556E-3</v>
      </c>
      <c r="AI32" s="34">
        <f>$G$28/'Fixed data'!$C$7</f>
        <v>8.297315555555556E-3</v>
      </c>
      <c r="AJ32" s="34">
        <f>$G$28/'Fixed data'!$C$7</f>
        <v>8.297315555555556E-3</v>
      </c>
      <c r="AK32" s="34">
        <f>$G$28/'Fixed data'!$C$7</f>
        <v>8.297315555555556E-3</v>
      </c>
      <c r="AL32" s="34">
        <f>$G$28/'Fixed data'!$C$7</f>
        <v>8.297315555555556E-3</v>
      </c>
      <c r="AM32" s="34">
        <f>$G$28/'Fixed data'!$C$7</f>
        <v>8.297315555555556E-3</v>
      </c>
      <c r="AN32" s="34">
        <f>$G$28/'Fixed data'!$C$7</f>
        <v>8.297315555555556E-3</v>
      </c>
      <c r="AO32" s="34">
        <f>$G$28/'Fixed data'!$C$7</f>
        <v>8.297315555555556E-3</v>
      </c>
      <c r="AP32" s="34">
        <f>$G$28/'Fixed data'!$C$7</f>
        <v>8.297315555555556E-3</v>
      </c>
      <c r="AQ32" s="34">
        <f>$G$28/'Fixed data'!$C$7</f>
        <v>8.297315555555556E-3</v>
      </c>
      <c r="AR32" s="34">
        <f>$G$28/'Fixed data'!$C$7</f>
        <v>8.297315555555556E-3</v>
      </c>
      <c r="AS32" s="34">
        <f>$G$28/'Fixed data'!$C$7</f>
        <v>8.297315555555556E-3</v>
      </c>
      <c r="AT32" s="34">
        <f>$G$28/'Fixed data'!$C$7</f>
        <v>8.297315555555556E-3</v>
      </c>
      <c r="AU32" s="34">
        <f>$G$28/'Fixed data'!$C$7</f>
        <v>8.297315555555556E-3</v>
      </c>
      <c r="AV32" s="34">
        <f>$G$28/'Fixed data'!$C$7</f>
        <v>8.297315555555556E-3</v>
      </c>
      <c r="AW32" s="34">
        <f>$G$28/'Fixed data'!$C$7</f>
        <v>8.297315555555556E-3</v>
      </c>
      <c r="AX32" s="34">
        <f>$G$28/'Fixed data'!$C$7</f>
        <v>8.297315555555556E-3</v>
      </c>
      <c r="AY32" s="34">
        <f>$G$28/'Fixed data'!$C$7</f>
        <v>8.297315555555556E-3</v>
      </c>
      <c r="AZ32" s="34">
        <f>$G$28/'Fixed data'!$C$7</f>
        <v>8.297315555555556E-3</v>
      </c>
      <c r="BA32" s="34"/>
      <c r="BB32" s="34"/>
      <c r="BC32" s="34"/>
      <c r="BD32" s="34"/>
    </row>
    <row r="33" spans="1:57" ht="16.5" hidden="1" customHeight="1" outlineLevel="1" x14ac:dyDescent="0.35">
      <c r="A33" s="115"/>
      <c r="B33" s="9" t="s">
        <v>4</v>
      </c>
      <c r="C33" s="11" t="s">
        <v>56</v>
      </c>
      <c r="D33" s="9" t="s">
        <v>40</v>
      </c>
      <c r="F33" s="34"/>
      <c r="G33" s="34"/>
      <c r="H33" s="34"/>
      <c r="I33" s="34">
        <f>$H$28/'Fixed data'!$C$7</f>
        <v>8.297315555555556E-3</v>
      </c>
      <c r="J33" s="34">
        <f>$H$28/'Fixed data'!$C$7</f>
        <v>8.297315555555556E-3</v>
      </c>
      <c r="K33" s="34">
        <f>$H$28/'Fixed data'!$C$7</f>
        <v>8.297315555555556E-3</v>
      </c>
      <c r="L33" s="34">
        <f>$H$28/'Fixed data'!$C$7</f>
        <v>8.297315555555556E-3</v>
      </c>
      <c r="M33" s="34">
        <f>$H$28/'Fixed data'!$C$7</f>
        <v>8.297315555555556E-3</v>
      </c>
      <c r="N33" s="34">
        <f>$H$28/'Fixed data'!$C$7</f>
        <v>8.297315555555556E-3</v>
      </c>
      <c r="O33" s="34">
        <f>$H$28/'Fixed data'!$C$7</f>
        <v>8.297315555555556E-3</v>
      </c>
      <c r="P33" s="34">
        <f>$H$28/'Fixed data'!$C$7</f>
        <v>8.297315555555556E-3</v>
      </c>
      <c r="Q33" s="34">
        <f>$H$28/'Fixed data'!$C$7</f>
        <v>8.297315555555556E-3</v>
      </c>
      <c r="R33" s="34">
        <f>$H$28/'Fixed data'!$C$7</f>
        <v>8.297315555555556E-3</v>
      </c>
      <c r="S33" s="34">
        <f>$H$28/'Fixed data'!$C$7</f>
        <v>8.297315555555556E-3</v>
      </c>
      <c r="T33" s="34">
        <f>$H$28/'Fixed data'!$C$7</f>
        <v>8.297315555555556E-3</v>
      </c>
      <c r="U33" s="34">
        <f>$H$28/'Fixed data'!$C$7</f>
        <v>8.297315555555556E-3</v>
      </c>
      <c r="V33" s="34">
        <f>$H$28/'Fixed data'!$C$7</f>
        <v>8.297315555555556E-3</v>
      </c>
      <c r="W33" s="34">
        <f>$H$28/'Fixed data'!$C$7</f>
        <v>8.297315555555556E-3</v>
      </c>
      <c r="X33" s="34">
        <f>$H$28/'Fixed data'!$C$7</f>
        <v>8.297315555555556E-3</v>
      </c>
      <c r="Y33" s="34">
        <f>$H$28/'Fixed data'!$C$7</f>
        <v>8.297315555555556E-3</v>
      </c>
      <c r="Z33" s="34">
        <f>$H$28/'Fixed data'!$C$7</f>
        <v>8.297315555555556E-3</v>
      </c>
      <c r="AA33" s="34">
        <f>$H$28/'Fixed data'!$C$7</f>
        <v>8.297315555555556E-3</v>
      </c>
      <c r="AB33" s="34">
        <f>$H$28/'Fixed data'!$C$7</f>
        <v>8.297315555555556E-3</v>
      </c>
      <c r="AC33" s="34">
        <f>$H$28/'Fixed data'!$C$7</f>
        <v>8.297315555555556E-3</v>
      </c>
      <c r="AD33" s="34">
        <f>$H$28/'Fixed data'!$C$7</f>
        <v>8.297315555555556E-3</v>
      </c>
      <c r="AE33" s="34">
        <f>$H$28/'Fixed data'!$C$7</f>
        <v>8.297315555555556E-3</v>
      </c>
      <c r="AF33" s="34">
        <f>$H$28/'Fixed data'!$C$7</f>
        <v>8.297315555555556E-3</v>
      </c>
      <c r="AG33" s="34">
        <f>$H$28/'Fixed data'!$C$7</f>
        <v>8.297315555555556E-3</v>
      </c>
      <c r="AH33" s="34">
        <f>$H$28/'Fixed data'!$C$7</f>
        <v>8.297315555555556E-3</v>
      </c>
      <c r="AI33" s="34">
        <f>$H$28/'Fixed data'!$C$7</f>
        <v>8.297315555555556E-3</v>
      </c>
      <c r="AJ33" s="34">
        <f>$H$28/'Fixed data'!$C$7</f>
        <v>8.297315555555556E-3</v>
      </c>
      <c r="AK33" s="34">
        <f>$H$28/'Fixed data'!$C$7</f>
        <v>8.297315555555556E-3</v>
      </c>
      <c r="AL33" s="34">
        <f>$H$28/'Fixed data'!$C$7</f>
        <v>8.297315555555556E-3</v>
      </c>
      <c r="AM33" s="34">
        <f>$H$28/'Fixed data'!$C$7</f>
        <v>8.297315555555556E-3</v>
      </c>
      <c r="AN33" s="34">
        <f>$H$28/'Fixed data'!$C$7</f>
        <v>8.297315555555556E-3</v>
      </c>
      <c r="AO33" s="34">
        <f>$H$28/'Fixed data'!$C$7</f>
        <v>8.297315555555556E-3</v>
      </c>
      <c r="AP33" s="34">
        <f>$H$28/'Fixed data'!$C$7</f>
        <v>8.297315555555556E-3</v>
      </c>
      <c r="AQ33" s="34">
        <f>$H$28/'Fixed data'!$C$7</f>
        <v>8.297315555555556E-3</v>
      </c>
      <c r="AR33" s="34">
        <f>$H$28/'Fixed data'!$C$7</f>
        <v>8.297315555555556E-3</v>
      </c>
      <c r="AS33" s="34">
        <f>$H$28/'Fixed data'!$C$7</f>
        <v>8.297315555555556E-3</v>
      </c>
      <c r="AT33" s="34">
        <f>$H$28/'Fixed data'!$C$7</f>
        <v>8.297315555555556E-3</v>
      </c>
      <c r="AU33" s="34">
        <f>$H$28/'Fixed data'!$C$7</f>
        <v>8.297315555555556E-3</v>
      </c>
      <c r="AV33" s="34">
        <f>$H$28/'Fixed data'!$C$7</f>
        <v>8.297315555555556E-3</v>
      </c>
      <c r="AW33" s="34">
        <f>$H$28/'Fixed data'!$C$7</f>
        <v>8.297315555555556E-3</v>
      </c>
      <c r="AX33" s="34">
        <f>$H$28/'Fixed data'!$C$7</f>
        <v>8.297315555555556E-3</v>
      </c>
      <c r="AY33" s="34">
        <f>$H$28/'Fixed data'!$C$7</f>
        <v>8.297315555555556E-3</v>
      </c>
      <c r="AZ33" s="34">
        <f>$H$28/'Fixed data'!$C$7</f>
        <v>8.297315555555556E-3</v>
      </c>
      <c r="BA33" s="34">
        <f>$H$28/'Fixed data'!$C$7</f>
        <v>8.297315555555556E-3</v>
      </c>
      <c r="BB33" s="34"/>
      <c r="BC33" s="34"/>
      <c r="BD33" s="34"/>
    </row>
    <row r="34" spans="1:57" ht="16.5" hidden="1" customHeight="1" outlineLevel="1" x14ac:dyDescent="0.35">
      <c r="A34" s="115"/>
      <c r="B34" s="9" t="s">
        <v>5</v>
      </c>
      <c r="C34" s="11" t="s">
        <v>57</v>
      </c>
      <c r="D34" s="9" t="s">
        <v>40</v>
      </c>
      <c r="F34" s="34"/>
      <c r="G34" s="34"/>
      <c r="H34" s="34"/>
      <c r="I34" s="34"/>
      <c r="J34" s="34">
        <f>$I$28/'Fixed data'!$C$7</f>
        <v>8.297315555555556E-3</v>
      </c>
      <c r="K34" s="34">
        <f>$I$28/'Fixed data'!$C$7</f>
        <v>8.297315555555556E-3</v>
      </c>
      <c r="L34" s="34">
        <f>$I$28/'Fixed data'!$C$7</f>
        <v>8.297315555555556E-3</v>
      </c>
      <c r="M34" s="34">
        <f>$I$28/'Fixed data'!$C$7</f>
        <v>8.297315555555556E-3</v>
      </c>
      <c r="N34" s="34">
        <f>$I$28/'Fixed data'!$C$7</f>
        <v>8.297315555555556E-3</v>
      </c>
      <c r="O34" s="34">
        <f>$I$28/'Fixed data'!$C$7</f>
        <v>8.297315555555556E-3</v>
      </c>
      <c r="P34" s="34">
        <f>$I$28/'Fixed data'!$C$7</f>
        <v>8.297315555555556E-3</v>
      </c>
      <c r="Q34" s="34">
        <f>$I$28/'Fixed data'!$C$7</f>
        <v>8.297315555555556E-3</v>
      </c>
      <c r="R34" s="34">
        <f>$I$28/'Fixed data'!$C$7</f>
        <v>8.297315555555556E-3</v>
      </c>
      <c r="S34" s="34">
        <f>$I$28/'Fixed data'!$C$7</f>
        <v>8.297315555555556E-3</v>
      </c>
      <c r="T34" s="34">
        <f>$I$28/'Fixed data'!$C$7</f>
        <v>8.297315555555556E-3</v>
      </c>
      <c r="U34" s="34">
        <f>$I$28/'Fixed data'!$C$7</f>
        <v>8.297315555555556E-3</v>
      </c>
      <c r="V34" s="34">
        <f>$I$28/'Fixed data'!$C$7</f>
        <v>8.297315555555556E-3</v>
      </c>
      <c r="W34" s="34">
        <f>$I$28/'Fixed data'!$C$7</f>
        <v>8.297315555555556E-3</v>
      </c>
      <c r="X34" s="34">
        <f>$I$28/'Fixed data'!$C$7</f>
        <v>8.297315555555556E-3</v>
      </c>
      <c r="Y34" s="34">
        <f>$I$28/'Fixed data'!$C$7</f>
        <v>8.297315555555556E-3</v>
      </c>
      <c r="Z34" s="34">
        <f>$I$28/'Fixed data'!$C$7</f>
        <v>8.297315555555556E-3</v>
      </c>
      <c r="AA34" s="34">
        <f>$I$28/'Fixed data'!$C$7</f>
        <v>8.297315555555556E-3</v>
      </c>
      <c r="AB34" s="34">
        <f>$I$28/'Fixed data'!$C$7</f>
        <v>8.297315555555556E-3</v>
      </c>
      <c r="AC34" s="34">
        <f>$I$28/'Fixed data'!$C$7</f>
        <v>8.297315555555556E-3</v>
      </c>
      <c r="AD34" s="34">
        <f>$I$28/'Fixed data'!$C$7</f>
        <v>8.297315555555556E-3</v>
      </c>
      <c r="AE34" s="34">
        <f>$I$28/'Fixed data'!$C$7</f>
        <v>8.297315555555556E-3</v>
      </c>
      <c r="AF34" s="34">
        <f>$I$28/'Fixed data'!$C$7</f>
        <v>8.297315555555556E-3</v>
      </c>
      <c r="AG34" s="34">
        <f>$I$28/'Fixed data'!$C$7</f>
        <v>8.297315555555556E-3</v>
      </c>
      <c r="AH34" s="34">
        <f>$I$28/'Fixed data'!$C$7</f>
        <v>8.297315555555556E-3</v>
      </c>
      <c r="AI34" s="34">
        <f>$I$28/'Fixed data'!$C$7</f>
        <v>8.297315555555556E-3</v>
      </c>
      <c r="AJ34" s="34">
        <f>$I$28/'Fixed data'!$C$7</f>
        <v>8.297315555555556E-3</v>
      </c>
      <c r="AK34" s="34">
        <f>$I$28/'Fixed data'!$C$7</f>
        <v>8.297315555555556E-3</v>
      </c>
      <c r="AL34" s="34">
        <f>$I$28/'Fixed data'!$C$7</f>
        <v>8.297315555555556E-3</v>
      </c>
      <c r="AM34" s="34">
        <f>$I$28/'Fixed data'!$C$7</f>
        <v>8.297315555555556E-3</v>
      </c>
      <c r="AN34" s="34">
        <f>$I$28/'Fixed data'!$C$7</f>
        <v>8.297315555555556E-3</v>
      </c>
      <c r="AO34" s="34">
        <f>$I$28/'Fixed data'!$C$7</f>
        <v>8.297315555555556E-3</v>
      </c>
      <c r="AP34" s="34">
        <f>$I$28/'Fixed data'!$C$7</f>
        <v>8.297315555555556E-3</v>
      </c>
      <c r="AQ34" s="34">
        <f>$I$28/'Fixed data'!$C$7</f>
        <v>8.297315555555556E-3</v>
      </c>
      <c r="AR34" s="34">
        <f>$I$28/'Fixed data'!$C$7</f>
        <v>8.297315555555556E-3</v>
      </c>
      <c r="AS34" s="34">
        <f>$I$28/'Fixed data'!$C$7</f>
        <v>8.297315555555556E-3</v>
      </c>
      <c r="AT34" s="34">
        <f>$I$28/'Fixed data'!$C$7</f>
        <v>8.297315555555556E-3</v>
      </c>
      <c r="AU34" s="34">
        <f>$I$28/'Fixed data'!$C$7</f>
        <v>8.297315555555556E-3</v>
      </c>
      <c r="AV34" s="34">
        <f>$I$28/'Fixed data'!$C$7</f>
        <v>8.297315555555556E-3</v>
      </c>
      <c r="AW34" s="34">
        <f>$I$28/'Fixed data'!$C$7</f>
        <v>8.297315555555556E-3</v>
      </c>
      <c r="AX34" s="34">
        <f>$I$28/'Fixed data'!$C$7</f>
        <v>8.297315555555556E-3</v>
      </c>
      <c r="AY34" s="34">
        <f>$I$28/'Fixed data'!$C$7</f>
        <v>8.297315555555556E-3</v>
      </c>
      <c r="AZ34" s="34">
        <f>$I$28/'Fixed data'!$C$7</f>
        <v>8.297315555555556E-3</v>
      </c>
      <c r="BA34" s="34">
        <f>$I$28/'Fixed data'!$C$7</f>
        <v>8.297315555555556E-3</v>
      </c>
      <c r="BB34" s="34">
        <f>$I$28/'Fixed data'!$C$7</f>
        <v>8.297315555555556E-3</v>
      </c>
      <c r="BC34" s="34"/>
      <c r="BD34" s="34"/>
    </row>
    <row r="35" spans="1:57" ht="16.5" hidden="1" customHeight="1" outlineLevel="1" x14ac:dyDescent="0.35">
      <c r="A35" s="115"/>
      <c r="B35" s="9" t="s">
        <v>6</v>
      </c>
      <c r="C35" s="11" t="s">
        <v>58</v>
      </c>
      <c r="D35" s="9" t="s">
        <v>40</v>
      </c>
      <c r="F35" s="34"/>
      <c r="G35" s="34"/>
      <c r="H35" s="34"/>
      <c r="I35" s="34"/>
      <c r="J35" s="34"/>
      <c r="K35" s="34">
        <f>$J$28/'Fixed data'!$C$7</f>
        <v>8.297315555555556E-3</v>
      </c>
      <c r="L35" s="34">
        <f>$J$28/'Fixed data'!$C$7</f>
        <v>8.297315555555556E-3</v>
      </c>
      <c r="M35" s="34">
        <f>$J$28/'Fixed data'!$C$7</f>
        <v>8.297315555555556E-3</v>
      </c>
      <c r="N35" s="34">
        <f>$J$28/'Fixed data'!$C$7</f>
        <v>8.297315555555556E-3</v>
      </c>
      <c r="O35" s="34">
        <f>$J$28/'Fixed data'!$C$7</f>
        <v>8.297315555555556E-3</v>
      </c>
      <c r="P35" s="34">
        <f>$J$28/'Fixed data'!$C$7</f>
        <v>8.297315555555556E-3</v>
      </c>
      <c r="Q35" s="34">
        <f>$J$28/'Fixed data'!$C$7</f>
        <v>8.297315555555556E-3</v>
      </c>
      <c r="R35" s="34">
        <f>$J$28/'Fixed data'!$C$7</f>
        <v>8.297315555555556E-3</v>
      </c>
      <c r="S35" s="34">
        <f>$J$28/'Fixed data'!$C$7</f>
        <v>8.297315555555556E-3</v>
      </c>
      <c r="T35" s="34">
        <f>$J$28/'Fixed data'!$C$7</f>
        <v>8.297315555555556E-3</v>
      </c>
      <c r="U35" s="34">
        <f>$J$28/'Fixed data'!$C$7</f>
        <v>8.297315555555556E-3</v>
      </c>
      <c r="V35" s="34">
        <f>$J$28/'Fixed data'!$C$7</f>
        <v>8.297315555555556E-3</v>
      </c>
      <c r="W35" s="34">
        <f>$J$28/'Fixed data'!$C$7</f>
        <v>8.297315555555556E-3</v>
      </c>
      <c r="X35" s="34">
        <f>$J$28/'Fixed data'!$C$7</f>
        <v>8.297315555555556E-3</v>
      </c>
      <c r="Y35" s="34">
        <f>$J$28/'Fixed data'!$C$7</f>
        <v>8.297315555555556E-3</v>
      </c>
      <c r="Z35" s="34">
        <f>$J$28/'Fixed data'!$C$7</f>
        <v>8.297315555555556E-3</v>
      </c>
      <c r="AA35" s="34">
        <f>$J$28/'Fixed data'!$C$7</f>
        <v>8.297315555555556E-3</v>
      </c>
      <c r="AB35" s="34">
        <f>$J$28/'Fixed data'!$C$7</f>
        <v>8.297315555555556E-3</v>
      </c>
      <c r="AC35" s="34">
        <f>$J$28/'Fixed data'!$C$7</f>
        <v>8.297315555555556E-3</v>
      </c>
      <c r="AD35" s="34">
        <f>$J$28/'Fixed data'!$C$7</f>
        <v>8.297315555555556E-3</v>
      </c>
      <c r="AE35" s="34">
        <f>$J$28/'Fixed data'!$C$7</f>
        <v>8.297315555555556E-3</v>
      </c>
      <c r="AF35" s="34">
        <f>$J$28/'Fixed data'!$C$7</f>
        <v>8.297315555555556E-3</v>
      </c>
      <c r="AG35" s="34">
        <f>$J$28/'Fixed data'!$C$7</f>
        <v>8.297315555555556E-3</v>
      </c>
      <c r="AH35" s="34">
        <f>$J$28/'Fixed data'!$C$7</f>
        <v>8.297315555555556E-3</v>
      </c>
      <c r="AI35" s="34">
        <f>$J$28/'Fixed data'!$C$7</f>
        <v>8.297315555555556E-3</v>
      </c>
      <c r="AJ35" s="34">
        <f>$J$28/'Fixed data'!$C$7</f>
        <v>8.297315555555556E-3</v>
      </c>
      <c r="AK35" s="34">
        <f>$J$28/'Fixed data'!$C$7</f>
        <v>8.297315555555556E-3</v>
      </c>
      <c r="AL35" s="34">
        <f>$J$28/'Fixed data'!$C$7</f>
        <v>8.297315555555556E-3</v>
      </c>
      <c r="AM35" s="34">
        <f>$J$28/'Fixed data'!$C$7</f>
        <v>8.297315555555556E-3</v>
      </c>
      <c r="AN35" s="34">
        <f>$J$28/'Fixed data'!$C$7</f>
        <v>8.297315555555556E-3</v>
      </c>
      <c r="AO35" s="34">
        <f>$J$28/'Fixed data'!$C$7</f>
        <v>8.297315555555556E-3</v>
      </c>
      <c r="AP35" s="34">
        <f>$J$28/'Fixed data'!$C$7</f>
        <v>8.297315555555556E-3</v>
      </c>
      <c r="AQ35" s="34">
        <f>$J$28/'Fixed data'!$C$7</f>
        <v>8.297315555555556E-3</v>
      </c>
      <c r="AR35" s="34">
        <f>$J$28/'Fixed data'!$C$7</f>
        <v>8.297315555555556E-3</v>
      </c>
      <c r="AS35" s="34">
        <f>$J$28/'Fixed data'!$C$7</f>
        <v>8.297315555555556E-3</v>
      </c>
      <c r="AT35" s="34">
        <f>$J$28/'Fixed data'!$C$7</f>
        <v>8.297315555555556E-3</v>
      </c>
      <c r="AU35" s="34">
        <f>$J$28/'Fixed data'!$C$7</f>
        <v>8.297315555555556E-3</v>
      </c>
      <c r="AV35" s="34">
        <f>$J$28/'Fixed data'!$C$7</f>
        <v>8.297315555555556E-3</v>
      </c>
      <c r="AW35" s="34">
        <f>$J$28/'Fixed data'!$C$7</f>
        <v>8.297315555555556E-3</v>
      </c>
      <c r="AX35" s="34">
        <f>$J$28/'Fixed data'!$C$7</f>
        <v>8.297315555555556E-3</v>
      </c>
      <c r="AY35" s="34">
        <f>$J$28/'Fixed data'!$C$7</f>
        <v>8.297315555555556E-3</v>
      </c>
      <c r="AZ35" s="34">
        <f>$J$28/'Fixed data'!$C$7</f>
        <v>8.297315555555556E-3</v>
      </c>
      <c r="BA35" s="34">
        <f>$J$28/'Fixed data'!$C$7</f>
        <v>8.297315555555556E-3</v>
      </c>
      <c r="BB35" s="34">
        <f>$J$28/'Fixed data'!$C$7</f>
        <v>8.297315555555556E-3</v>
      </c>
      <c r="BC35" s="34">
        <f>$J$28/'Fixed data'!$C$7</f>
        <v>8.297315555555556E-3</v>
      </c>
      <c r="BD35" s="34"/>
    </row>
    <row r="36" spans="1:57" ht="16.5" hidden="1" customHeight="1" outlineLevel="1" x14ac:dyDescent="0.35">
      <c r="A36" s="115"/>
      <c r="B36" s="9" t="s">
        <v>32</v>
      </c>
      <c r="C36" s="11" t="s">
        <v>59</v>
      </c>
      <c r="D36" s="9" t="s">
        <v>40</v>
      </c>
      <c r="F36" s="34"/>
      <c r="G36" s="34"/>
      <c r="H36" s="34"/>
      <c r="I36" s="34"/>
      <c r="J36" s="34"/>
      <c r="K36" s="34"/>
      <c r="L36" s="34">
        <f>$K$28/'Fixed data'!$C$7</f>
        <v>8.297315555555556E-3</v>
      </c>
      <c r="M36" s="34">
        <f>$K$28/'Fixed data'!$C$7</f>
        <v>8.297315555555556E-3</v>
      </c>
      <c r="N36" s="34">
        <f>$K$28/'Fixed data'!$C$7</f>
        <v>8.297315555555556E-3</v>
      </c>
      <c r="O36" s="34">
        <f>$K$28/'Fixed data'!$C$7</f>
        <v>8.297315555555556E-3</v>
      </c>
      <c r="P36" s="34">
        <f>$K$28/'Fixed data'!$C$7</f>
        <v>8.297315555555556E-3</v>
      </c>
      <c r="Q36" s="34">
        <f>$K$28/'Fixed data'!$C$7</f>
        <v>8.297315555555556E-3</v>
      </c>
      <c r="R36" s="34">
        <f>$K$28/'Fixed data'!$C$7</f>
        <v>8.297315555555556E-3</v>
      </c>
      <c r="S36" s="34">
        <f>$K$28/'Fixed data'!$C$7</f>
        <v>8.297315555555556E-3</v>
      </c>
      <c r="T36" s="34">
        <f>$K$28/'Fixed data'!$C$7</f>
        <v>8.297315555555556E-3</v>
      </c>
      <c r="U36" s="34">
        <f>$K$28/'Fixed data'!$C$7</f>
        <v>8.297315555555556E-3</v>
      </c>
      <c r="V36" s="34">
        <f>$K$28/'Fixed data'!$C$7</f>
        <v>8.297315555555556E-3</v>
      </c>
      <c r="W36" s="34">
        <f>$K$28/'Fixed data'!$C$7</f>
        <v>8.297315555555556E-3</v>
      </c>
      <c r="X36" s="34">
        <f>$K$28/'Fixed data'!$C$7</f>
        <v>8.297315555555556E-3</v>
      </c>
      <c r="Y36" s="34">
        <f>$K$28/'Fixed data'!$C$7</f>
        <v>8.297315555555556E-3</v>
      </c>
      <c r="Z36" s="34">
        <f>$K$28/'Fixed data'!$C$7</f>
        <v>8.297315555555556E-3</v>
      </c>
      <c r="AA36" s="34">
        <f>$K$28/'Fixed data'!$C$7</f>
        <v>8.297315555555556E-3</v>
      </c>
      <c r="AB36" s="34">
        <f>$K$28/'Fixed data'!$C$7</f>
        <v>8.297315555555556E-3</v>
      </c>
      <c r="AC36" s="34">
        <f>$K$28/'Fixed data'!$C$7</f>
        <v>8.297315555555556E-3</v>
      </c>
      <c r="AD36" s="34">
        <f>$K$28/'Fixed data'!$C$7</f>
        <v>8.297315555555556E-3</v>
      </c>
      <c r="AE36" s="34">
        <f>$K$28/'Fixed data'!$C$7</f>
        <v>8.297315555555556E-3</v>
      </c>
      <c r="AF36" s="34">
        <f>$K$28/'Fixed data'!$C$7</f>
        <v>8.297315555555556E-3</v>
      </c>
      <c r="AG36" s="34">
        <f>$K$28/'Fixed data'!$C$7</f>
        <v>8.297315555555556E-3</v>
      </c>
      <c r="AH36" s="34">
        <f>$K$28/'Fixed data'!$C$7</f>
        <v>8.297315555555556E-3</v>
      </c>
      <c r="AI36" s="34">
        <f>$K$28/'Fixed data'!$C$7</f>
        <v>8.297315555555556E-3</v>
      </c>
      <c r="AJ36" s="34">
        <f>$K$28/'Fixed data'!$C$7</f>
        <v>8.297315555555556E-3</v>
      </c>
      <c r="AK36" s="34">
        <f>$K$28/'Fixed data'!$C$7</f>
        <v>8.297315555555556E-3</v>
      </c>
      <c r="AL36" s="34">
        <f>$K$28/'Fixed data'!$C$7</f>
        <v>8.297315555555556E-3</v>
      </c>
      <c r="AM36" s="34">
        <f>$K$28/'Fixed data'!$C$7</f>
        <v>8.297315555555556E-3</v>
      </c>
      <c r="AN36" s="34">
        <f>$K$28/'Fixed data'!$C$7</f>
        <v>8.297315555555556E-3</v>
      </c>
      <c r="AO36" s="34">
        <f>$K$28/'Fixed data'!$C$7</f>
        <v>8.297315555555556E-3</v>
      </c>
      <c r="AP36" s="34">
        <f>$K$28/'Fixed data'!$C$7</f>
        <v>8.297315555555556E-3</v>
      </c>
      <c r="AQ36" s="34">
        <f>$K$28/'Fixed data'!$C$7</f>
        <v>8.297315555555556E-3</v>
      </c>
      <c r="AR36" s="34">
        <f>$K$28/'Fixed data'!$C$7</f>
        <v>8.297315555555556E-3</v>
      </c>
      <c r="AS36" s="34">
        <f>$K$28/'Fixed data'!$C$7</f>
        <v>8.297315555555556E-3</v>
      </c>
      <c r="AT36" s="34">
        <f>$K$28/'Fixed data'!$C$7</f>
        <v>8.297315555555556E-3</v>
      </c>
      <c r="AU36" s="34">
        <f>$K$28/'Fixed data'!$C$7</f>
        <v>8.297315555555556E-3</v>
      </c>
      <c r="AV36" s="34">
        <f>$K$28/'Fixed data'!$C$7</f>
        <v>8.297315555555556E-3</v>
      </c>
      <c r="AW36" s="34">
        <f>$K$28/'Fixed data'!$C$7</f>
        <v>8.297315555555556E-3</v>
      </c>
      <c r="AX36" s="34">
        <f>$K$28/'Fixed data'!$C$7</f>
        <v>8.297315555555556E-3</v>
      </c>
      <c r="AY36" s="34">
        <f>$K$28/'Fixed data'!$C$7</f>
        <v>8.297315555555556E-3</v>
      </c>
      <c r="AZ36" s="34">
        <f>$K$28/'Fixed data'!$C$7</f>
        <v>8.297315555555556E-3</v>
      </c>
      <c r="BA36" s="34">
        <f>$K$28/'Fixed data'!$C$7</f>
        <v>8.297315555555556E-3</v>
      </c>
      <c r="BB36" s="34">
        <f>$K$28/'Fixed data'!$C$7</f>
        <v>8.297315555555556E-3</v>
      </c>
      <c r="BC36" s="34">
        <f>$K$28/'Fixed data'!$C$7</f>
        <v>8.297315555555556E-3</v>
      </c>
      <c r="BD36" s="34">
        <f>$K$28/'Fixed data'!$C$7</f>
        <v>8.297315555555556E-3</v>
      </c>
    </row>
    <row r="37" spans="1:57" ht="16.5" hidden="1" customHeight="1" outlineLevel="1" x14ac:dyDescent="0.35">
      <c r="A37" s="115"/>
      <c r="B37" s="9" t="s">
        <v>33</v>
      </c>
      <c r="C37" s="11" t="s">
        <v>60</v>
      </c>
      <c r="D37" s="9" t="s">
        <v>40</v>
      </c>
      <c r="F37" s="34"/>
      <c r="G37" s="34"/>
      <c r="H37" s="34"/>
      <c r="I37" s="34"/>
      <c r="J37" s="34"/>
      <c r="K37" s="34"/>
      <c r="L37" s="34"/>
      <c r="M37" s="34">
        <f>$L$28/'Fixed data'!$C$7</f>
        <v>8.297315555555556E-3</v>
      </c>
      <c r="N37" s="34">
        <f>$L$28/'Fixed data'!$C$7</f>
        <v>8.297315555555556E-3</v>
      </c>
      <c r="O37" s="34">
        <f>$L$28/'Fixed data'!$C$7</f>
        <v>8.297315555555556E-3</v>
      </c>
      <c r="P37" s="34">
        <f>$L$28/'Fixed data'!$C$7</f>
        <v>8.297315555555556E-3</v>
      </c>
      <c r="Q37" s="34">
        <f>$L$28/'Fixed data'!$C$7</f>
        <v>8.297315555555556E-3</v>
      </c>
      <c r="R37" s="34">
        <f>$L$28/'Fixed data'!$C$7</f>
        <v>8.297315555555556E-3</v>
      </c>
      <c r="S37" s="34">
        <f>$L$28/'Fixed data'!$C$7</f>
        <v>8.297315555555556E-3</v>
      </c>
      <c r="T37" s="34">
        <f>$L$28/'Fixed data'!$C$7</f>
        <v>8.297315555555556E-3</v>
      </c>
      <c r="U37" s="34">
        <f>$L$28/'Fixed data'!$C$7</f>
        <v>8.297315555555556E-3</v>
      </c>
      <c r="V37" s="34">
        <f>$L$28/'Fixed data'!$C$7</f>
        <v>8.297315555555556E-3</v>
      </c>
      <c r="W37" s="34">
        <f>$L$28/'Fixed data'!$C$7</f>
        <v>8.297315555555556E-3</v>
      </c>
      <c r="X37" s="34">
        <f>$L$28/'Fixed data'!$C$7</f>
        <v>8.297315555555556E-3</v>
      </c>
      <c r="Y37" s="34">
        <f>$L$28/'Fixed data'!$C$7</f>
        <v>8.297315555555556E-3</v>
      </c>
      <c r="Z37" s="34">
        <f>$L$28/'Fixed data'!$C$7</f>
        <v>8.297315555555556E-3</v>
      </c>
      <c r="AA37" s="34">
        <f>$L$28/'Fixed data'!$C$7</f>
        <v>8.297315555555556E-3</v>
      </c>
      <c r="AB37" s="34">
        <f>$L$28/'Fixed data'!$C$7</f>
        <v>8.297315555555556E-3</v>
      </c>
      <c r="AC37" s="34">
        <f>$L$28/'Fixed data'!$C$7</f>
        <v>8.297315555555556E-3</v>
      </c>
      <c r="AD37" s="34">
        <f>$L$28/'Fixed data'!$C$7</f>
        <v>8.297315555555556E-3</v>
      </c>
      <c r="AE37" s="34">
        <f>$L$28/'Fixed data'!$C$7</f>
        <v>8.297315555555556E-3</v>
      </c>
      <c r="AF37" s="34">
        <f>$L$28/'Fixed data'!$C$7</f>
        <v>8.297315555555556E-3</v>
      </c>
      <c r="AG37" s="34">
        <f>$L$28/'Fixed data'!$C$7</f>
        <v>8.297315555555556E-3</v>
      </c>
      <c r="AH37" s="34">
        <f>$L$28/'Fixed data'!$C$7</f>
        <v>8.297315555555556E-3</v>
      </c>
      <c r="AI37" s="34">
        <f>$L$28/'Fixed data'!$C$7</f>
        <v>8.297315555555556E-3</v>
      </c>
      <c r="AJ37" s="34">
        <f>$L$28/'Fixed data'!$C$7</f>
        <v>8.297315555555556E-3</v>
      </c>
      <c r="AK37" s="34">
        <f>$L$28/'Fixed data'!$C$7</f>
        <v>8.297315555555556E-3</v>
      </c>
      <c r="AL37" s="34">
        <f>$L$28/'Fixed data'!$C$7</f>
        <v>8.297315555555556E-3</v>
      </c>
      <c r="AM37" s="34">
        <f>$L$28/'Fixed data'!$C$7</f>
        <v>8.297315555555556E-3</v>
      </c>
      <c r="AN37" s="34">
        <f>$L$28/'Fixed data'!$C$7</f>
        <v>8.297315555555556E-3</v>
      </c>
      <c r="AO37" s="34">
        <f>$L$28/'Fixed data'!$C$7</f>
        <v>8.297315555555556E-3</v>
      </c>
      <c r="AP37" s="34">
        <f>$L$28/'Fixed data'!$C$7</f>
        <v>8.297315555555556E-3</v>
      </c>
      <c r="AQ37" s="34">
        <f>$L$28/'Fixed data'!$C$7</f>
        <v>8.297315555555556E-3</v>
      </c>
      <c r="AR37" s="34">
        <f>$L$28/'Fixed data'!$C$7</f>
        <v>8.297315555555556E-3</v>
      </c>
      <c r="AS37" s="34">
        <f>$L$28/'Fixed data'!$C$7</f>
        <v>8.297315555555556E-3</v>
      </c>
      <c r="AT37" s="34">
        <f>$L$28/'Fixed data'!$C$7</f>
        <v>8.297315555555556E-3</v>
      </c>
      <c r="AU37" s="34">
        <f>$L$28/'Fixed data'!$C$7</f>
        <v>8.297315555555556E-3</v>
      </c>
      <c r="AV37" s="34">
        <f>$L$28/'Fixed data'!$C$7</f>
        <v>8.297315555555556E-3</v>
      </c>
      <c r="AW37" s="34">
        <f>$L$28/'Fixed data'!$C$7</f>
        <v>8.297315555555556E-3</v>
      </c>
      <c r="AX37" s="34">
        <f>$L$28/'Fixed data'!$C$7</f>
        <v>8.297315555555556E-3</v>
      </c>
      <c r="AY37" s="34">
        <f>$L$28/'Fixed data'!$C$7</f>
        <v>8.297315555555556E-3</v>
      </c>
      <c r="AZ37" s="34">
        <f>$L$28/'Fixed data'!$C$7</f>
        <v>8.297315555555556E-3</v>
      </c>
      <c r="BA37" s="34">
        <f>$L$28/'Fixed data'!$C$7</f>
        <v>8.297315555555556E-3</v>
      </c>
      <c r="BB37" s="34">
        <f>$L$28/'Fixed data'!$C$7</f>
        <v>8.297315555555556E-3</v>
      </c>
      <c r="BC37" s="34">
        <f>$L$28/'Fixed data'!$C$7</f>
        <v>8.297315555555556E-3</v>
      </c>
      <c r="BD37" s="34">
        <f>$L$28/'Fixed data'!$C$7</f>
        <v>8.297315555555556E-3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8.297315555555556E-3</v>
      </c>
      <c r="O38" s="34">
        <f>$M$28/'Fixed data'!$C$7</f>
        <v>8.297315555555556E-3</v>
      </c>
      <c r="P38" s="34">
        <f>$M$28/'Fixed data'!$C$7</f>
        <v>8.297315555555556E-3</v>
      </c>
      <c r="Q38" s="34">
        <f>$M$28/'Fixed data'!$C$7</f>
        <v>8.297315555555556E-3</v>
      </c>
      <c r="R38" s="34">
        <f>$M$28/'Fixed data'!$C$7</f>
        <v>8.297315555555556E-3</v>
      </c>
      <c r="S38" s="34">
        <f>$M$28/'Fixed data'!$C$7</f>
        <v>8.297315555555556E-3</v>
      </c>
      <c r="T38" s="34">
        <f>$M$28/'Fixed data'!$C$7</f>
        <v>8.297315555555556E-3</v>
      </c>
      <c r="U38" s="34">
        <f>$M$28/'Fixed data'!$C$7</f>
        <v>8.297315555555556E-3</v>
      </c>
      <c r="V38" s="34">
        <f>$M$28/'Fixed data'!$C$7</f>
        <v>8.297315555555556E-3</v>
      </c>
      <c r="W38" s="34">
        <f>$M$28/'Fixed data'!$C$7</f>
        <v>8.297315555555556E-3</v>
      </c>
      <c r="X38" s="34">
        <f>$M$28/'Fixed data'!$C$7</f>
        <v>8.297315555555556E-3</v>
      </c>
      <c r="Y38" s="34">
        <f>$M$28/'Fixed data'!$C$7</f>
        <v>8.297315555555556E-3</v>
      </c>
      <c r="Z38" s="34">
        <f>$M$28/'Fixed data'!$C$7</f>
        <v>8.297315555555556E-3</v>
      </c>
      <c r="AA38" s="34">
        <f>$M$28/'Fixed data'!$C$7</f>
        <v>8.297315555555556E-3</v>
      </c>
      <c r="AB38" s="34">
        <f>$M$28/'Fixed data'!$C$7</f>
        <v>8.297315555555556E-3</v>
      </c>
      <c r="AC38" s="34">
        <f>$M$28/'Fixed data'!$C$7</f>
        <v>8.297315555555556E-3</v>
      </c>
      <c r="AD38" s="34">
        <f>$M$28/'Fixed data'!$C$7</f>
        <v>8.297315555555556E-3</v>
      </c>
      <c r="AE38" s="34">
        <f>$M$28/'Fixed data'!$C$7</f>
        <v>8.297315555555556E-3</v>
      </c>
      <c r="AF38" s="34">
        <f>$M$28/'Fixed data'!$C$7</f>
        <v>8.297315555555556E-3</v>
      </c>
      <c r="AG38" s="34">
        <f>$M$28/'Fixed data'!$C$7</f>
        <v>8.297315555555556E-3</v>
      </c>
      <c r="AH38" s="34">
        <f>$M$28/'Fixed data'!$C$7</f>
        <v>8.297315555555556E-3</v>
      </c>
      <c r="AI38" s="34">
        <f>$M$28/'Fixed data'!$C$7</f>
        <v>8.297315555555556E-3</v>
      </c>
      <c r="AJ38" s="34">
        <f>$M$28/'Fixed data'!$C$7</f>
        <v>8.297315555555556E-3</v>
      </c>
      <c r="AK38" s="34">
        <f>$M$28/'Fixed data'!$C$7</f>
        <v>8.297315555555556E-3</v>
      </c>
      <c r="AL38" s="34">
        <f>$M$28/'Fixed data'!$C$7</f>
        <v>8.297315555555556E-3</v>
      </c>
      <c r="AM38" s="34">
        <f>$M$28/'Fixed data'!$C$7</f>
        <v>8.297315555555556E-3</v>
      </c>
      <c r="AN38" s="34">
        <f>$M$28/'Fixed data'!$C$7</f>
        <v>8.297315555555556E-3</v>
      </c>
      <c r="AO38" s="34">
        <f>$M$28/'Fixed data'!$C$7</f>
        <v>8.297315555555556E-3</v>
      </c>
      <c r="AP38" s="34">
        <f>$M$28/'Fixed data'!$C$7</f>
        <v>8.297315555555556E-3</v>
      </c>
      <c r="AQ38" s="34">
        <f>$M$28/'Fixed data'!$C$7</f>
        <v>8.297315555555556E-3</v>
      </c>
      <c r="AR38" s="34">
        <f>$M$28/'Fixed data'!$C$7</f>
        <v>8.297315555555556E-3</v>
      </c>
      <c r="AS38" s="34">
        <f>$M$28/'Fixed data'!$C$7</f>
        <v>8.297315555555556E-3</v>
      </c>
      <c r="AT38" s="34">
        <f>$M$28/'Fixed data'!$C$7</f>
        <v>8.297315555555556E-3</v>
      </c>
      <c r="AU38" s="34">
        <f>$M$28/'Fixed data'!$C$7</f>
        <v>8.297315555555556E-3</v>
      </c>
      <c r="AV38" s="34">
        <f>$M$28/'Fixed data'!$C$7</f>
        <v>8.297315555555556E-3</v>
      </c>
      <c r="AW38" s="34">
        <f>$M$28/'Fixed data'!$C$7</f>
        <v>8.297315555555556E-3</v>
      </c>
      <c r="AX38" s="34">
        <f>$M$28/'Fixed data'!$C$7</f>
        <v>8.297315555555556E-3</v>
      </c>
      <c r="AY38" s="34">
        <f>$M$28/'Fixed data'!$C$7</f>
        <v>8.297315555555556E-3</v>
      </c>
      <c r="AZ38" s="34">
        <f>$M$28/'Fixed data'!$C$7</f>
        <v>8.297315555555556E-3</v>
      </c>
      <c r="BA38" s="34">
        <f>$M$28/'Fixed data'!$C$7</f>
        <v>8.297315555555556E-3</v>
      </c>
      <c r="BB38" s="34">
        <f>$M$28/'Fixed data'!$C$7</f>
        <v>8.297315555555556E-3</v>
      </c>
      <c r="BC38" s="34">
        <f>$M$28/'Fixed data'!$C$7</f>
        <v>8.297315555555556E-3</v>
      </c>
      <c r="BD38" s="34">
        <f>$M$28/'Fixed data'!$C$7</f>
        <v>8.297315555555556E-3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8.297315555555556E-3</v>
      </c>
      <c r="P39" s="34">
        <f>$N$28/'Fixed data'!$C$7</f>
        <v>8.297315555555556E-3</v>
      </c>
      <c r="Q39" s="34">
        <f>$N$28/'Fixed data'!$C$7</f>
        <v>8.297315555555556E-3</v>
      </c>
      <c r="R39" s="34">
        <f>$N$28/'Fixed data'!$C$7</f>
        <v>8.297315555555556E-3</v>
      </c>
      <c r="S39" s="34">
        <f>$N$28/'Fixed data'!$C$7</f>
        <v>8.297315555555556E-3</v>
      </c>
      <c r="T39" s="34">
        <f>$N$28/'Fixed data'!$C$7</f>
        <v>8.297315555555556E-3</v>
      </c>
      <c r="U39" s="34">
        <f>$N$28/'Fixed data'!$C$7</f>
        <v>8.297315555555556E-3</v>
      </c>
      <c r="V39" s="34">
        <f>$N$28/'Fixed data'!$C$7</f>
        <v>8.297315555555556E-3</v>
      </c>
      <c r="W39" s="34">
        <f>$N$28/'Fixed data'!$C$7</f>
        <v>8.297315555555556E-3</v>
      </c>
      <c r="X39" s="34">
        <f>$N$28/'Fixed data'!$C$7</f>
        <v>8.297315555555556E-3</v>
      </c>
      <c r="Y39" s="34">
        <f>$N$28/'Fixed data'!$C$7</f>
        <v>8.297315555555556E-3</v>
      </c>
      <c r="Z39" s="34">
        <f>$N$28/'Fixed data'!$C$7</f>
        <v>8.297315555555556E-3</v>
      </c>
      <c r="AA39" s="34">
        <f>$N$28/'Fixed data'!$C$7</f>
        <v>8.297315555555556E-3</v>
      </c>
      <c r="AB39" s="34">
        <f>$N$28/'Fixed data'!$C$7</f>
        <v>8.297315555555556E-3</v>
      </c>
      <c r="AC39" s="34">
        <f>$N$28/'Fixed data'!$C$7</f>
        <v>8.297315555555556E-3</v>
      </c>
      <c r="AD39" s="34">
        <f>$N$28/'Fixed data'!$C$7</f>
        <v>8.297315555555556E-3</v>
      </c>
      <c r="AE39" s="34">
        <f>$N$28/'Fixed data'!$C$7</f>
        <v>8.297315555555556E-3</v>
      </c>
      <c r="AF39" s="34">
        <f>$N$28/'Fixed data'!$C$7</f>
        <v>8.297315555555556E-3</v>
      </c>
      <c r="AG39" s="34">
        <f>$N$28/'Fixed data'!$C$7</f>
        <v>8.297315555555556E-3</v>
      </c>
      <c r="AH39" s="34">
        <f>$N$28/'Fixed data'!$C$7</f>
        <v>8.297315555555556E-3</v>
      </c>
      <c r="AI39" s="34">
        <f>$N$28/'Fixed data'!$C$7</f>
        <v>8.297315555555556E-3</v>
      </c>
      <c r="AJ39" s="34">
        <f>$N$28/'Fixed data'!$C$7</f>
        <v>8.297315555555556E-3</v>
      </c>
      <c r="AK39" s="34">
        <f>$N$28/'Fixed data'!$C$7</f>
        <v>8.297315555555556E-3</v>
      </c>
      <c r="AL39" s="34">
        <f>$N$28/'Fixed data'!$C$7</f>
        <v>8.297315555555556E-3</v>
      </c>
      <c r="AM39" s="34">
        <f>$N$28/'Fixed data'!$C$7</f>
        <v>8.297315555555556E-3</v>
      </c>
      <c r="AN39" s="34">
        <f>$N$28/'Fixed data'!$C$7</f>
        <v>8.297315555555556E-3</v>
      </c>
      <c r="AO39" s="34">
        <f>$N$28/'Fixed data'!$C$7</f>
        <v>8.297315555555556E-3</v>
      </c>
      <c r="AP39" s="34">
        <f>$N$28/'Fixed data'!$C$7</f>
        <v>8.297315555555556E-3</v>
      </c>
      <c r="AQ39" s="34">
        <f>$N$28/'Fixed data'!$C$7</f>
        <v>8.297315555555556E-3</v>
      </c>
      <c r="AR39" s="34">
        <f>$N$28/'Fixed data'!$C$7</f>
        <v>8.297315555555556E-3</v>
      </c>
      <c r="AS39" s="34">
        <f>$N$28/'Fixed data'!$C$7</f>
        <v>8.297315555555556E-3</v>
      </c>
      <c r="AT39" s="34">
        <f>$N$28/'Fixed data'!$C$7</f>
        <v>8.297315555555556E-3</v>
      </c>
      <c r="AU39" s="34">
        <f>$N$28/'Fixed data'!$C$7</f>
        <v>8.297315555555556E-3</v>
      </c>
      <c r="AV39" s="34">
        <f>$N$28/'Fixed data'!$C$7</f>
        <v>8.297315555555556E-3</v>
      </c>
      <c r="AW39" s="34">
        <f>$N$28/'Fixed data'!$C$7</f>
        <v>8.297315555555556E-3</v>
      </c>
      <c r="AX39" s="34">
        <f>$N$28/'Fixed data'!$C$7</f>
        <v>8.297315555555556E-3</v>
      </c>
      <c r="AY39" s="34">
        <f>$N$28/'Fixed data'!$C$7</f>
        <v>8.297315555555556E-3</v>
      </c>
      <c r="AZ39" s="34">
        <f>$N$28/'Fixed data'!$C$7</f>
        <v>8.297315555555556E-3</v>
      </c>
      <c r="BA39" s="34">
        <f>$N$28/'Fixed data'!$C$7</f>
        <v>8.297315555555556E-3</v>
      </c>
      <c r="BB39" s="34">
        <f>$N$28/'Fixed data'!$C$7</f>
        <v>8.297315555555556E-3</v>
      </c>
      <c r="BC39" s="34">
        <f>$N$28/'Fixed data'!$C$7</f>
        <v>8.297315555555556E-3</v>
      </c>
      <c r="BD39" s="34">
        <f>$N$28/'Fixed data'!$C$7</f>
        <v>8.297315555555556E-3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8.297315555555556E-3</v>
      </c>
      <c r="Q40" s="34">
        <f>$O$28/'Fixed data'!$C$7</f>
        <v>8.297315555555556E-3</v>
      </c>
      <c r="R40" s="34">
        <f>$O$28/'Fixed data'!$C$7</f>
        <v>8.297315555555556E-3</v>
      </c>
      <c r="S40" s="34">
        <f>$O$28/'Fixed data'!$C$7</f>
        <v>8.297315555555556E-3</v>
      </c>
      <c r="T40" s="34">
        <f>$O$28/'Fixed data'!$C$7</f>
        <v>8.297315555555556E-3</v>
      </c>
      <c r="U40" s="34">
        <f>$O$28/'Fixed data'!$C$7</f>
        <v>8.297315555555556E-3</v>
      </c>
      <c r="V40" s="34">
        <f>$O$28/'Fixed data'!$C$7</f>
        <v>8.297315555555556E-3</v>
      </c>
      <c r="W40" s="34">
        <f>$O$28/'Fixed data'!$C$7</f>
        <v>8.297315555555556E-3</v>
      </c>
      <c r="X40" s="34">
        <f>$O$28/'Fixed data'!$C$7</f>
        <v>8.297315555555556E-3</v>
      </c>
      <c r="Y40" s="34">
        <f>$O$28/'Fixed data'!$C$7</f>
        <v>8.297315555555556E-3</v>
      </c>
      <c r="Z40" s="34">
        <f>$O$28/'Fixed data'!$C$7</f>
        <v>8.297315555555556E-3</v>
      </c>
      <c r="AA40" s="34">
        <f>$O$28/'Fixed data'!$C$7</f>
        <v>8.297315555555556E-3</v>
      </c>
      <c r="AB40" s="34">
        <f>$O$28/'Fixed data'!$C$7</f>
        <v>8.297315555555556E-3</v>
      </c>
      <c r="AC40" s="34">
        <f>$O$28/'Fixed data'!$C$7</f>
        <v>8.297315555555556E-3</v>
      </c>
      <c r="AD40" s="34">
        <f>$O$28/'Fixed data'!$C$7</f>
        <v>8.297315555555556E-3</v>
      </c>
      <c r="AE40" s="34">
        <f>$O$28/'Fixed data'!$C$7</f>
        <v>8.297315555555556E-3</v>
      </c>
      <c r="AF40" s="34">
        <f>$O$28/'Fixed data'!$C$7</f>
        <v>8.297315555555556E-3</v>
      </c>
      <c r="AG40" s="34">
        <f>$O$28/'Fixed data'!$C$7</f>
        <v>8.297315555555556E-3</v>
      </c>
      <c r="AH40" s="34">
        <f>$O$28/'Fixed data'!$C$7</f>
        <v>8.297315555555556E-3</v>
      </c>
      <c r="AI40" s="34">
        <f>$O$28/'Fixed data'!$C$7</f>
        <v>8.297315555555556E-3</v>
      </c>
      <c r="AJ40" s="34">
        <f>$O$28/'Fixed data'!$C$7</f>
        <v>8.297315555555556E-3</v>
      </c>
      <c r="AK40" s="34">
        <f>$O$28/'Fixed data'!$C$7</f>
        <v>8.297315555555556E-3</v>
      </c>
      <c r="AL40" s="34">
        <f>$O$28/'Fixed data'!$C$7</f>
        <v>8.297315555555556E-3</v>
      </c>
      <c r="AM40" s="34">
        <f>$O$28/'Fixed data'!$C$7</f>
        <v>8.297315555555556E-3</v>
      </c>
      <c r="AN40" s="34">
        <f>$O$28/'Fixed data'!$C$7</f>
        <v>8.297315555555556E-3</v>
      </c>
      <c r="AO40" s="34">
        <f>$O$28/'Fixed data'!$C$7</f>
        <v>8.297315555555556E-3</v>
      </c>
      <c r="AP40" s="34">
        <f>$O$28/'Fixed data'!$C$7</f>
        <v>8.297315555555556E-3</v>
      </c>
      <c r="AQ40" s="34">
        <f>$O$28/'Fixed data'!$C$7</f>
        <v>8.297315555555556E-3</v>
      </c>
      <c r="AR40" s="34">
        <f>$O$28/'Fixed data'!$C$7</f>
        <v>8.297315555555556E-3</v>
      </c>
      <c r="AS40" s="34">
        <f>$O$28/'Fixed data'!$C$7</f>
        <v>8.297315555555556E-3</v>
      </c>
      <c r="AT40" s="34">
        <f>$O$28/'Fixed data'!$C$7</f>
        <v>8.297315555555556E-3</v>
      </c>
      <c r="AU40" s="34">
        <f>$O$28/'Fixed data'!$C$7</f>
        <v>8.297315555555556E-3</v>
      </c>
      <c r="AV40" s="34">
        <f>$O$28/'Fixed data'!$C$7</f>
        <v>8.297315555555556E-3</v>
      </c>
      <c r="AW40" s="34">
        <f>$O$28/'Fixed data'!$C$7</f>
        <v>8.297315555555556E-3</v>
      </c>
      <c r="AX40" s="34">
        <f>$O$28/'Fixed data'!$C$7</f>
        <v>8.297315555555556E-3</v>
      </c>
      <c r="AY40" s="34">
        <f>$O$28/'Fixed data'!$C$7</f>
        <v>8.297315555555556E-3</v>
      </c>
      <c r="AZ40" s="34">
        <f>$O$28/'Fixed data'!$C$7</f>
        <v>8.297315555555556E-3</v>
      </c>
      <c r="BA40" s="34">
        <f>$O$28/'Fixed data'!$C$7</f>
        <v>8.297315555555556E-3</v>
      </c>
      <c r="BB40" s="34">
        <f>$O$28/'Fixed data'!$C$7</f>
        <v>8.297315555555556E-3</v>
      </c>
      <c r="BC40" s="34">
        <f>$O$28/'Fixed data'!$C$7</f>
        <v>8.297315555555556E-3</v>
      </c>
      <c r="BD40" s="34">
        <f>$O$28/'Fixed data'!$C$7</f>
        <v>8.297315555555556E-3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8.297315555555556E-3</v>
      </c>
      <c r="R41" s="34">
        <f>$P$28/'Fixed data'!$C$7</f>
        <v>8.297315555555556E-3</v>
      </c>
      <c r="S41" s="34">
        <f>$P$28/'Fixed data'!$C$7</f>
        <v>8.297315555555556E-3</v>
      </c>
      <c r="T41" s="34">
        <f>$P$28/'Fixed data'!$C$7</f>
        <v>8.297315555555556E-3</v>
      </c>
      <c r="U41" s="34">
        <f>$P$28/'Fixed data'!$C$7</f>
        <v>8.297315555555556E-3</v>
      </c>
      <c r="V41" s="34">
        <f>$P$28/'Fixed data'!$C$7</f>
        <v>8.297315555555556E-3</v>
      </c>
      <c r="W41" s="34">
        <f>$P$28/'Fixed data'!$C$7</f>
        <v>8.297315555555556E-3</v>
      </c>
      <c r="X41" s="34">
        <f>$P$28/'Fixed data'!$C$7</f>
        <v>8.297315555555556E-3</v>
      </c>
      <c r="Y41" s="34">
        <f>$P$28/'Fixed data'!$C$7</f>
        <v>8.297315555555556E-3</v>
      </c>
      <c r="Z41" s="34">
        <f>$P$28/'Fixed data'!$C$7</f>
        <v>8.297315555555556E-3</v>
      </c>
      <c r="AA41" s="34">
        <f>$P$28/'Fixed data'!$C$7</f>
        <v>8.297315555555556E-3</v>
      </c>
      <c r="AB41" s="34">
        <f>$P$28/'Fixed data'!$C$7</f>
        <v>8.297315555555556E-3</v>
      </c>
      <c r="AC41" s="34">
        <f>$P$28/'Fixed data'!$C$7</f>
        <v>8.297315555555556E-3</v>
      </c>
      <c r="AD41" s="34">
        <f>$P$28/'Fixed data'!$C$7</f>
        <v>8.297315555555556E-3</v>
      </c>
      <c r="AE41" s="34">
        <f>$P$28/'Fixed data'!$C$7</f>
        <v>8.297315555555556E-3</v>
      </c>
      <c r="AF41" s="34">
        <f>$P$28/'Fixed data'!$C$7</f>
        <v>8.297315555555556E-3</v>
      </c>
      <c r="AG41" s="34">
        <f>$P$28/'Fixed data'!$C$7</f>
        <v>8.297315555555556E-3</v>
      </c>
      <c r="AH41" s="34">
        <f>$P$28/'Fixed data'!$C$7</f>
        <v>8.297315555555556E-3</v>
      </c>
      <c r="AI41" s="34">
        <f>$P$28/'Fixed data'!$C$7</f>
        <v>8.297315555555556E-3</v>
      </c>
      <c r="AJ41" s="34">
        <f>$P$28/'Fixed data'!$C$7</f>
        <v>8.297315555555556E-3</v>
      </c>
      <c r="AK41" s="34">
        <f>$P$28/'Fixed data'!$C$7</f>
        <v>8.297315555555556E-3</v>
      </c>
      <c r="AL41" s="34">
        <f>$P$28/'Fixed data'!$C$7</f>
        <v>8.297315555555556E-3</v>
      </c>
      <c r="AM41" s="34">
        <f>$P$28/'Fixed data'!$C$7</f>
        <v>8.297315555555556E-3</v>
      </c>
      <c r="AN41" s="34">
        <f>$P$28/'Fixed data'!$C$7</f>
        <v>8.297315555555556E-3</v>
      </c>
      <c r="AO41" s="34">
        <f>$P$28/'Fixed data'!$C$7</f>
        <v>8.297315555555556E-3</v>
      </c>
      <c r="AP41" s="34">
        <f>$P$28/'Fixed data'!$C$7</f>
        <v>8.297315555555556E-3</v>
      </c>
      <c r="AQ41" s="34">
        <f>$P$28/'Fixed data'!$C$7</f>
        <v>8.297315555555556E-3</v>
      </c>
      <c r="AR41" s="34">
        <f>$P$28/'Fixed data'!$C$7</f>
        <v>8.297315555555556E-3</v>
      </c>
      <c r="AS41" s="34">
        <f>$P$28/'Fixed data'!$C$7</f>
        <v>8.297315555555556E-3</v>
      </c>
      <c r="AT41" s="34">
        <f>$P$28/'Fixed data'!$C$7</f>
        <v>8.297315555555556E-3</v>
      </c>
      <c r="AU41" s="34">
        <f>$P$28/'Fixed data'!$C$7</f>
        <v>8.297315555555556E-3</v>
      </c>
      <c r="AV41" s="34">
        <f>$P$28/'Fixed data'!$C$7</f>
        <v>8.297315555555556E-3</v>
      </c>
      <c r="AW41" s="34">
        <f>$P$28/'Fixed data'!$C$7</f>
        <v>8.297315555555556E-3</v>
      </c>
      <c r="AX41" s="34">
        <f>$P$28/'Fixed data'!$C$7</f>
        <v>8.297315555555556E-3</v>
      </c>
      <c r="AY41" s="34">
        <f>$P$28/'Fixed data'!$C$7</f>
        <v>8.297315555555556E-3</v>
      </c>
      <c r="AZ41" s="34">
        <f>$P$28/'Fixed data'!$C$7</f>
        <v>8.297315555555556E-3</v>
      </c>
      <c r="BA41" s="34">
        <f>$P$28/'Fixed data'!$C$7</f>
        <v>8.297315555555556E-3</v>
      </c>
      <c r="BB41" s="34">
        <f>$P$28/'Fixed data'!$C$7</f>
        <v>8.297315555555556E-3</v>
      </c>
      <c r="BC41" s="34">
        <f>$P$28/'Fixed data'!$C$7</f>
        <v>8.297315555555556E-3</v>
      </c>
      <c r="BD41" s="34">
        <f>$P$28/'Fixed data'!$C$7</f>
        <v>8.297315555555556E-3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8.297315555555556E-3</v>
      </c>
      <c r="S42" s="34">
        <f>$Q$28/'Fixed data'!$C$7</f>
        <v>8.297315555555556E-3</v>
      </c>
      <c r="T42" s="34">
        <f>$Q$28/'Fixed data'!$C$7</f>
        <v>8.297315555555556E-3</v>
      </c>
      <c r="U42" s="34">
        <f>$Q$28/'Fixed data'!$C$7</f>
        <v>8.297315555555556E-3</v>
      </c>
      <c r="V42" s="34">
        <f>$Q$28/'Fixed data'!$C$7</f>
        <v>8.297315555555556E-3</v>
      </c>
      <c r="W42" s="34">
        <f>$Q$28/'Fixed data'!$C$7</f>
        <v>8.297315555555556E-3</v>
      </c>
      <c r="X42" s="34">
        <f>$Q$28/'Fixed data'!$C$7</f>
        <v>8.297315555555556E-3</v>
      </c>
      <c r="Y42" s="34">
        <f>$Q$28/'Fixed data'!$C$7</f>
        <v>8.297315555555556E-3</v>
      </c>
      <c r="Z42" s="34">
        <f>$Q$28/'Fixed data'!$C$7</f>
        <v>8.297315555555556E-3</v>
      </c>
      <c r="AA42" s="34">
        <f>$Q$28/'Fixed data'!$C$7</f>
        <v>8.297315555555556E-3</v>
      </c>
      <c r="AB42" s="34">
        <f>$Q$28/'Fixed data'!$C$7</f>
        <v>8.297315555555556E-3</v>
      </c>
      <c r="AC42" s="34">
        <f>$Q$28/'Fixed data'!$C$7</f>
        <v>8.297315555555556E-3</v>
      </c>
      <c r="AD42" s="34">
        <f>$Q$28/'Fixed data'!$C$7</f>
        <v>8.297315555555556E-3</v>
      </c>
      <c r="AE42" s="34">
        <f>$Q$28/'Fixed data'!$C$7</f>
        <v>8.297315555555556E-3</v>
      </c>
      <c r="AF42" s="34">
        <f>$Q$28/'Fixed data'!$C$7</f>
        <v>8.297315555555556E-3</v>
      </c>
      <c r="AG42" s="34">
        <f>$Q$28/'Fixed data'!$C$7</f>
        <v>8.297315555555556E-3</v>
      </c>
      <c r="AH42" s="34">
        <f>$Q$28/'Fixed data'!$C$7</f>
        <v>8.297315555555556E-3</v>
      </c>
      <c r="AI42" s="34">
        <f>$Q$28/'Fixed data'!$C$7</f>
        <v>8.297315555555556E-3</v>
      </c>
      <c r="AJ42" s="34">
        <f>$Q$28/'Fixed data'!$C$7</f>
        <v>8.297315555555556E-3</v>
      </c>
      <c r="AK42" s="34">
        <f>$Q$28/'Fixed data'!$C$7</f>
        <v>8.297315555555556E-3</v>
      </c>
      <c r="AL42" s="34">
        <f>$Q$28/'Fixed data'!$C$7</f>
        <v>8.297315555555556E-3</v>
      </c>
      <c r="AM42" s="34">
        <f>$Q$28/'Fixed data'!$C$7</f>
        <v>8.297315555555556E-3</v>
      </c>
      <c r="AN42" s="34">
        <f>$Q$28/'Fixed data'!$C$7</f>
        <v>8.297315555555556E-3</v>
      </c>
      <c r="AO42" s="34">
        <f>$Q$28/'Fixed data'!$C$7</f>
        <v>8.297315555555556E-3</v>
      </c>
      <c r="AP42" s="34">
        <f>$Q$28/'Fixed data'!$C$7</f>
        <v>8.297315555555556E-3</v>
      </c>
      <c r="AQ42" s="34">
        <f>$Q$28/'Fixed data'!$C$7</f>
        <v>8.297315555555556E-3</v>
      </c>
      <c r="AR42" s="34">
        <f>$Q$28/'Fixed data'!$C$7</f>
        <v>8.297315555555556E-3</v>
      </c>
      <c r="AS42" s="34">
        <f>$Q$28/'Fixed data'!$C$7</f>
        <v>8.297315555555556E-3</v>
      </c>
      <c r="AT42" s="34">
        <f>$Q$28/'Fixed data'!$C$7</f>
        <v>8.297315555555556E-3</v>
      </c>
      <c r="AU42" s="34">
        <f>$Q$28/'Fixed data'!$C$7</f>
        <v>8.297315555555556E-3</v>
      </c>
      <c r="AV42" s="34">
        <f>$Q$28/'Fixed data'!$C$7</f>
        <v>8.297315555555556E-3</v>
      </c>
      <c r="AW42" s="34">
        <f>$Q$28/'Fixed data'!$C$7</f>
        <v>8.297315555555556E-3</v>
      </c>
      <c r="AX42" s="34">
        <f>$Q$28/'Fixed data'!$C$7</f>
        <v>8.297315555555556E-3</v>
      </c>
      <c r="AY42" s="34">
        <f>$Q$28/'Fixed data'!$C$7</f>
        <v>8.297315555555556E-3</v>
      </c>
      <c r="AZ42" s="34">
        <f>$Q$28/'Fixed data'!$C$7</f>
        <v>8.297315555555556E-3</v>
      </c>
      <c r="BA42" s="34">
        <f>$Q$28/'Fixed data'!$C$7</f>
        <v>8.297315555555556E-3</v>
      </c>
      <c r="BB42" s="34">
        <f>$Q$28/'Fixed data'!$C$7</f>
        <v>8.297315555555556E-3</v>
      </c>
      <c r="BC42" s="34">
        <f>$Q$28/'Fixed data'!$C$7</f>
        <v>8.297315555555556E-3</v>
      </c>
      <c r="BD42" s="34">
        <f>$Q$28/'Fixed data'!$C$7</f>
        <v>8.297315555555556E-3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8.297315555555556E-3</v>
      </c>
      <c r="T43" s="34">
        <f>$R$28/'Fixed data'!$C$7</f>
        <v>8.297315555555556E-3</v>
      </c>
      <c r="U43" s="34">
        <f>$R$28/'Fixed data'!$C$7</f>
        <v>8.297315555555556E-3</v>
      </c>
      <c r="V43" s="34">
        <f>$R$28/'Fixed data'!$C$7</f>
        <v>8.297315555555556E-3</v>
      </c>
      <c r="W43" s="34">
        <f>$R$28/'Fixed data'!$C$7</f>
        <v>8.297315555555556E-3</v>
      </c>
      <c r="X43" s="34">
        <f>$R$28/'Fixed data'!$C$7</f>
        <v>8.297315555555556E-3</v>
      </c>
      <c r="Y43" s="34">
        <f>$R$28/'Fixed data'!$C$7</f>
        <v>8.297315555555556E-3</v>
      </c>
      <c r="Z43" s="34">
        <f>$R$28/'Fixed data'!$C$7</f>
        <v>8.297315555555556E-3</v>
      </c>
      <c r="AA43" s="34">
        <f>$R$28/'Fixed data'!$C$7</f>
        <v>8.297315555555556E-3</v>
      </c>
      <c r="AB43" s="34">
        <f>$R$28/'Fixed data'!$C$7</f>
        <v>8.297315555555556E-3</v>
      </c>
      <c r="AC43" s="34">
        <f>$R$28/'Fixed data'!$C$7</f>
        <v>8.297315555555556E-3</v>
      </c>
      <c r="AD43" s="34">
        <f>$R$28/'Fixed data'!$C$7</f>
        <v>8.297315555555556E-3</v>
      </c>
      <c r="AE43" s="34">
        <f>$R$28/'Fixed data'!$C$7</f>
        <v>8.297315555555556E-3</v>
      </c>
      <c r="AF43" s="34">
        <f>$R$28/'Fixed data'!$C$7</f>
        <v>8.297315555555556E-3</v>
      </c>
      <c r="AG43" s="34">
        <f>$R$28/'Fixed data'!$C$7</f>
        <v>8.297315555555556E-3</v>
      </c>
      <c r="AH43" s="34">
        <f>$R$28/'Fixed data'!$C$7</f>
        <v>8.297315555555556E-3</v>
      </c>
      <c r="AI43" s="34">
        <f>$R$28/'Fixed data'!$C$7</f>
        <v>8.297315555555556E-3</v>
      </c>
      <c r="AJ43" s="34">
        <f>$R$28/'Fixed data'!$C$7</f>
        <v>8.297315555555556E-3</v>
      </c>
      <c r="AK43" s="34">
        <f>$R$28/'Fixed data'!$C$7</f>
        <v>8.297315555555556E-3</v>
      </c>
      <c r="AL43" s="34">
        <f>$R$28/'Fixed data'!$C$7</f>
        <v>8.297315555555556E-3</v>
      </c>
      <c r="AM43" s="34">
        <f>$R$28/'Fixed data'!$C$7</f>
        <v>8.297315555555556E-3</v>
      </c>
      <c r="AN43" s="34">
        <f>$R$28/'Fixed data'!$C$7</f>
        <v>8.297315555555556E-3</v>
      </c>
      <c r="AO43" s="34">
        <f>$R$28/'Fixed data'!$C$7</f>
        <v>8.297315555555556E-3</v>
      </c>
      <c r="AP43" s="34">
        <f>$R$28/'Fixed data'!$C$7</f>
        <v>8.297315555555556E-3</v>
      </c>
      <c r="AQ43" s="34">
        <f>$R$28/'Fixed data'!$C$7</f>
        <v>8.297315555555556E-3</v>
      </c>
      <c r="AR43" s="34">
        <f>$R$28/'Fixed data'!$C$7</f>
        <v>8.297315555555556E-3</v>
      </c>
      <c r="AS43" s="34">
        <f>$R$28/'Fixed data'!$C$7</f>
        <v>8.297315555555556E-3</v>
      </c>
      <c r="AT43" s="34">
        <f>$R$28/'Fixed data'!$C$7</f>
        <v>8.297315555555556E-3</v>
      </c>
      <c r="AU43" s="34">
        <f>$R$28/'Fixed data'!$C$7</f>
        <v>8.297315555555556E-3</v>
      </c>
      <c r="AV43" s="34">
        <f>$R$28/'Fixed data'!$C$7</f>
        <v>8.297315555555556E-3</v>
      </c>
      <c r="AW43" s="34">
        <f>$R$28/'Fixed data'!$C$7</f>
        <v>8.297315555555556E-3</v>
      </c>
      <c r="AX43" s="34">
        <f>$R$28/'Fixed data'!$C$7</f>
        <v>8.297315555555556E-3</v>
      </c>
      <c r="AY43" s="34">
        <f>$R$28/'Fixed data'!$C$7</f>
        <v>8.297315555555556E-3</v>
      </c>
      <c r="AZ43" s="34">
        <f>$R$28/'Fixed data'!$C$7</f>
        <v>8.297315555555556E-3</v>
      </c>
      <c r="BA43" s="34">
        <f>$R$28/'Fixed data'!$C$7</f>
        <v>8.297315555555556E-3</v>
      </c>
      <c r="BB43" s="34">
        <f>$R$28/'Fixed data'!$C$7</f>
        <v>8.297315555555556E-3</v>
      </c>
      <c r="BC43" s="34">
        <f>$R$28/'Fixed data'!$C$7</f>
        <v>8.297315555555556E-3</v>
      </c>
      <c r="BD43" s="34">
        <f>$R$28/'Fixed data'!$C$7</f>
        <v>8.297315555555556E-3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8.297315555555556E-3</v>
      </c>
      <c r="U44" s="34">
        <f>$S$28/'Fixed data'!$C$7</f>
        <v>8.297315555555556E-3</v>
      </c>
      <c r="V44" s="34">
        <f>$S$28/'Fixed data'!$C$7</f>
        <v>8.297315555555556E-3</v>
      </c>
      <c r="W44" s="34">
        <f>$S$28/'Fixed data'!$C$7</f>
        <v>8.297315555555556E-3</v>
      </c>
      <c r="X44" s="34">
        <f>$S$28/'Fixed data'!$C$7</f>
        <v>8.297315555555556E-3</v>
      </c>
      <c r="Y44" s="34">
        <f>$S$28/'Fixed data'!$C$7</f>
        <v>8.297315555555556E-3</v>
      </c>
      <c r="Z44" s="34">
        <f>$S$28/'Fixed data'!$C$7</f>
        <v>8.297315555555556E-3</v>
      </c>
      <c r="AA44" s="34">
        <f>$S$28/'Fixed data'!$C$7</f>
        <v>8.297315555555556E-3</v>
      </c>
      <c r="AB44" s="34">
        <f>$S$28/'Fixed data'!$C$7</f>
        <v>8.297315555555556E-3</v>
      </c>
      <c r="AC44" s="34">
        <f>$S$28/'Fixed data'!$C$7</f>
        <v>8.297315555555556E-3</v>
      </c>
      <c r="AD44" s="34">
        <f>$S$28/'Fixed data'!$C$7</f>
        <v>8.297315555555556E-3</v>
      </c>
      <c r="AE44" s="34">
        <f>$S$28/'Fixed data'!$C$7</f>
        <v>8.297315555555556E-3</v>
      </c>
      <c r="AF44" s="34">
        <f>$S$28/'Fixed data'!$C$7</f>
        <v>8.297315555555556E-3</v>
      </c>
      <c r="AG44" s="34">
        <f>$S$28/'Fixed data'!$C$7</f>
        <v>8.297315555555556E-3</v>
      </c>
      <c r="AH44" s="34">
        <f>$S$28/'Fixed data'!$C$7</f>
        <v>8.297315555555556E-3</v>
      </c>
      <c r="AI44" s="34">
        <f>$S$28/'Fixed data'!$C$7</f>
        <v>8.297315555555556E-3</v>
      </c>
      <c r="AJ44" s="34">
        <f>$S$28/'Fixed data'!$C$7</f>
        <v>8.297315555555556E-3</v>
      </c>
      <c r="AK44" s="34">
        <f>$S$28/'Fixed data'!$C$7</f>
        <v>8.297315555555556E-3</v>
      </c>
      <c r="AL44" s="34">
        <f>$S$28/'Fixed data'!$C$7</f>
        <v>8.297315555555556E-3</v>
      </c>
      <c r="AM44" s="34">
        <f>$S$28/'Fixed data'!$C$7</f>
        <v>8.297315555555556E-3</v>
      </c>
      <c r="AN44" s="34">
        <f>$S$28/'Fixed data'!$C$7</f>
        <v>8.297315555555556E-3</v>
      </c>
      <c r="AO44" s="34">
        <f>$S$28/'Fixed data'!$C$7</f>
        <v>8.297315555555556E-3</v>
      </c>
      <c r="AP44" s="34">
        <f>$S$28/'Fixed data'!$C$7</f>
        <v>8.297315555555556E-3</v>
      </c>
      <c r="AQ44" s="34">
        <f>$S$28/'Fixed data'!$C$7</f>
        <v>8.297315555555556E-3</v>
      </c>
      <c r="AR44" s="34">
        <f>$S$28/'Fixed data'!$C$7</f>
        <v>8.297315555555556E-3</v>
      </c>
      <c r="AS44" s="34">
        <f>$S$28/'Fixed data'!$C$7</f>
        <v>8.297315555555556E-3</v>
      </c>
      <c r="AT44" s="34">
        <f>$S$28/'Fixed data'!$C$7</f>
        <v>8.297315555555556E-3</v>
      </c>
      <c r="AU44" s="34">
        <f>$S$28/'Fixed data'!$C$7</f>
        <v>8.297315555555556E-3</v>
      </c>
      <c r="AV44" s="34">
        <f>$S$28/'Fixed data'!$C$7</f>
        <v>8.297315555555556E-3</v>
      </c>
      <c r="AW44" s="34">
        <f>$S$28/'Fixed data'!$C$7</f>
        <v>8.297315555555556E-3</v>
      </c>
      <c r="AX44" s="34">
        <f>$S$28/'Fixed data'!$C$7</f>
        <v>8.297315555555556E-3</v>
      </c>
      <c r="AY44" s="34">
        <f>$S$28/'Fixed data'!$C$7</f>
        <v>8.297315555555556E-3</v>
      </c>
      <c r="AZ44" s="34">
        <f>$S$28/'Fixed data'!$C$7</f>
        <v>8.297315555555556E-3</v>
      </c>
      <c r="BA44" s="34">
        <f>$S$28/'Fixed data'!$C$7</f>
        <v>8.297315555555556E-3</v>
      </c>
      <c r="BB44" s="34">
        <f>$S$28/'Fixed data'!$C$7</f>
        <v>8.297315555555556E-3</v>
      </c>
      <c r="BC44" s="34">
        <f>$S$28/'Fixed data'!$C$7</f>
        <v>8.297315555555556E-3</v>
      </c>
      <c r="BD44" s="34">
        <f>$S$28/'Fixed data'!$C$7</f>
        <v>8.297315555555556E-3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8.297315555555556E-3</v>
      </c>
      <c r="V45" s="34">
        <f>$T$28/'Fixed data'!$C$7</f>
        <v>8.297315555555556E-3</v>
      </c>
      <c r="W45" s="34">
        <f>$T$28/'Fixed data'!$C$7</f>
        <v>8.297315555555556E-3</v>
      </c>
      <c r="X45" s="34">
        <f>$T$28/'Fixed data'!$C$7</f>
        <v>8.297315555555556E-3</v>
      </c>
      <c r="Y45" s="34">
        <f>$T$28/'Fixed data'!$C$7</f>
        <v>8.297315555555556E-3</v>
      </c>
      <c r="Z45" s="34">
        <f>$T$28/'Fixed data'!$C$7</f>
        <v>8.297315555555556E-3</v>
      </c>
      <c r="AA45" s="34">
        <f>$T$28/'Fixed data'!$C$7</f>
        <v>8.297315555555556E-3</v>
      </c>
      <c r="AB45" s="34">
        <f>$T$28/'Fixed data'!$C$7</f>
        <v>8.297315555555556E-3</v>
      </c>
      <c r="AC45" s="34">
        <f>$T$28/'Fixed data'!$C$7</f>
        <v>8.297315555555556E-3</v>
      </c>
      <c r="AD45" s="34">
        <f>$T$28/'Fixed data'!$C$7</f>
        <v>8.297315555555556E-3</v>
      </c>
      <c r="AE45" s="34">
        <f>$T$28/'Fixed data'!$C$7</f>
        <v>8.297315555555556E-3</v>
      </c>
      <c r="AF45" s="34">
        <f>$T$28/'Fixed data'!$C$7</f>
        <v>8.297315555555556E-3</v>
      </c>
      <c r="AG45" s="34">
        <f>$T$28/'Fixed data'!$C$7</f>
        <v>8.297315555555556E-3</v>
      </c>
      <c r="AH45" s="34">
        <f>$T$28/'Fixed data'!$C$7</f>
        <v>8.297315555555556E-3</v>
      </c>
      <c r="AI45" s="34">
        <f>$T$28/'Fixed data'!$C$7</f>
        <v>8.297315555555556E-3</v>
      </c>
      <c r="AJ45" s="34">
        <f>$T$28/'Fixed data'!$C$7</f>
        <v>8.297315555555556E-3</v>
      </c>
      <c r="AK45" s="34">
        <f>$T$28/'Fixed data'!$C$7</f>
        <v>8.297315555555556E-3</v>
      </c>
      <c r="AL45" s="34">
        <f>$T$28/'Fixed data'!$C$7</f>
        <v>8.297315555555556E-3</v>
      </c>
      <c r="AM45" s="34">
        <f>$T$28/'Fixed data'!$C$7</f>
        <v>8.297315555555556E-3</v>
      </c>
      <c r="AN45" s="34">
        <f>$T$28/'Fixed data'!$C$7</f>
        <v>8.297315555555556E-3</v>
      </c>
      <c r="AO45" s="34">
        <f>$T$28/'Fixed data'!$C$7</f>
        <v>8.297315555555556E-3</v>
      </c>
      <c r="AP45" s="34">
        <f>$T$28/'Fixed data'!$C$7</f>
        <v>8.297315555555556E-3</v>
      </c>
      <c r="AQ45" s="34">
        <f>$T$28/'Fixed data'!$C$7</f>
        <v>8.297315555555556E-3</v>
      </c>
      <c r="AR45" s="34">
        <f>$T$28/'Fixed data'!$C$7</f>
        <v>8.297315555555556E-3</v>
      </c>
      <c r="AS45" s="34">
        <f>$T$28/'Fixed data'!$C$7</f>
        <v>8.297315555555556E-3</v>
      </c>
      <c r="AT45" s="34">
        <f>$T$28/'Fixed data'!$C$7</f>
        <v>8.297315555555556E-3</v>
      </c>
      <c r="AU45" s="34">
        <f>$T$28/'Fixed data'!$C$7</f>
        <v>8.297315555555556E-3</v>
      </c>
      <c r="AV45" s="34">
        <f>$T$28/'Fixed data'!$C$7</f>
        <v>8.297315555555556E-3</v>
      </c>
      <c r="AW45" s="34">
        <f>$T$28/'Fixed data'!$C$7</f>
        <v>8.297315555555556E-3</v>
      </c>
      <c r="AX45" s="34">
        <f>$T$28/'Fixed data'!$C$7</f>
        <v>8.297315555555556E-3</v>
      </c>
      <c r="AY45" s="34">
        <f>$T$28/'Fixed data'!$C$7</f>
        <v>8.297315555555556E-3</v>
      </c>
      <c r="AZ45" s="34">
        <f>$T$28/'Fixed data'!$C$7</f>
        <v>8.297315555555556E-3</v>
      </c>
      <c r="BA45" s="34">
        <f>$T$28/'Fixed data'!$C$7</f>
        <v>8.297315555555556E-3</v>
      </c>
      <c r="BB45" s="34">
        <f>$T$28/'Fixed data'!$C$7</f>
        <v>8.297315555555556E-3</v>
      </c>
      <c r="BC45" s="34">
        <f>$T$28/'Fixed data'!$C$7</f>
        <v>8.297315555555556E-3</v>
      </c>
      <c r="BD45" s="34">
        <f>$T$28/'Fixed data'!$C$7</f>
        <v>8.297315555555556E-3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8.297315555555556E-3</v>
      </c>
      <c r="W46" s="34">
        <f>$U$28/'Fixed data'!$C$7</f>
        <v>8.297315555555556E-3</v>
      </c>
      <c r="X46" s="34">
        <f>$U$28/'Fixed data'!$C$7</f>
        <v>8.297315555555556E-3</v>
      </c>
      <c r="Y46" s="34">
        <f>$U$28/'Fixed data'!$C$7</f>
        <v>8.297315555555556E-3</v>
      </c>
      <c r="Z46" s="34">
        <f>$U$28/'Fixed data'!$C$7</f>
        <v>8.297315555555556E-3</v>
      </c>
      <c r="AA46" s="34">
        <f>$U$28/'Fixed data'!$C$7</f>
        <v>8.297315555555556E-3</v>
      </c>
      <c r="AB46" s="34">
        <f>$U$28/'Fixed data'!$C$7</f>
        <v>8.297315555555556E-3</v>
      </c>
      <c r="AC46" s="34">
        <f>$U$28/'Fixed data'!$C$7</f>
        <v>8.297315555555556E-3</v>
      </c>
      <c r="AD46" s="34">
        <f>$U$28/'Fixed data'!$C$7</f>
        <v>8.297315555555556E-3</v>
      </c>
      <c r="AE46" s="34">
        <f>$U$28/'Fixed data'!$C$7</f>
        <v>8.297315555555556E-3</v>
      </c>
      <c r="AF46" s="34">
        <f>$U$28/'Fixed data'!$C$7</f>
        <v>8.297315555555556E-3</v>
      </c>
      <c r="AG46" s="34">
        <f>$U$28/'Fixed data'!$C$7</f>
        <v>8.297315555555556E-3</v>
      </c>
      <c r="AH46" s="34">
        <f>$U$28/'Fixed data'!$C$7</f>
        <v>8.297315555555556E-3</v>
      </c>
      <c r="AI46" s="34">
        <f>$U$28/'Fixed data'!$C$7</f>
        <v>8.297315555555556E-3</v>
      </c>
      <c r="AJ46" s="34">
        <f>$U$28/'Fixed data'!$C$7</f>
        <v>8.297315555555556E-3</v>
      </c>
      <c r="AK46" s="34">
        <f>$U$28/'Fixed data'!$C$7</f>
        <v>8.297315555555556E-3</v>
      </c>
      <c r="AL46" s="34">
        <f>$U$28/'Fixed data'!$C$7</f>
        <v>8.297315555555556E-3</v>
      </c>
      <c r="AM46" s="34">
        <f>$U$28/'Fixed data'!$C$7</f>
        <v>8.297315555555556E-3</v>
      </c>
      <c r="AN46" s="34">
        <f>$U$28/'Fixed data'!$C$7</f>
        <v>8.297315555555556E-3</v>
      </c>
      <c r="AO46" s="34">
        <f>$U$28/'Fixed data'!$C$7</f>
        <v>8.297315555555556E-3</v>
      </c>
      <c r="AP46" s="34">
        <f>$U$28/'Fixed data'!$C$7</f>
        <v>8.297315555555556E-3</v>
      </c>
      <c r="AQ46" s="34">
        <f>$U$28/'Fixed data'!$C$7</f>
        <v>8.297315555555556E-3</v>
      </c>
      <c r="AR46" s="34">
        <f>$U$28/'Fixed data'!$C$7</f>
        <v>8.297315555555556E-3</v>
      </c>
      <c r="AS46" s="34">
        <f>$U$28/'Fixed data'!$C$7</f>
        <v>8.297315555555556E-3</v>
      </c>
      <c r="AT46" s="34">
        <f>$U$28/'Fixed data'!$C$7</f>
        <v>8.297315555555556E-3</v>
      </c>
      <c r="AU46" s="34">
        <f>$U$28/'Fixed data'!$C$7</f>
        <v>8.297315555555556E-3</v>
      </c>
      <c r="AV46" s="34">
        <f>$U$28/'Fixed data'!$C$7</f>
        <v>8.297315555555556E-3</v>
      </c>
      <c r="AW46" s="34">
        <f>$U$28/'Fixed data'!$C$7</f>
        <v>8.297315555555556E-3</v>
      </c>
      <c r="AX46" s="34">
        <f>$U$28/'Fixed data'!$C$7</f>
        <v>8.297315555555556E-3</v>
      </c>
      <c r="AY46" s="34">
        <f>$U$28/'Fixed data'!$C$7</f>
        <v>8.297315555555556E-3</v>
      </c>
      <c r="AZ46" s="34">
        <f>$U$28/'Fixed data'!$C$7</f>
        <v>8.297315555555556E-3</v>
      </c>
      <c r="BA46" s="34">
        <f>$U$28/'Fixed data'!$C$7</f>
        <v>8.297315555555556E-3</v>
      </c>
      <c r="BB46" s="34">
        <f>$U$28/'Fixed data'!$C$7</f>
        <v>8.297315555555556E-3</v>
      </c>
      <c r="BC46" s="34">
        <f>$U$28/'Fixed data'!$C$7</f>
        <v>8.297315555555556E-3</v>
      </c>
      <c r="BD46" s="34">
        <f>$U$28/'Fixed data'!$C$7</f>
        <v>8.297315555555556E-3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8.297315555555556E-3</v>
      </c>
      <c r="X47" s="34">
        <f>$V$28/'Fixed data'!$C$7</f>
        <v>8.297315555555556E-3</v>
      </c>
      <c r="Y47" s="34">
        <f>$V$28/'Fixed data'!$C$7</f>
        <v>8.297315555555556E-3</v>
      </c>
      <c r="Z47" s="34">
        <f>$V$28/'Fixed data'!$C$7</f>
        <v>8.297315555555556E-3</v>
      </c>
      <c r="AA47" s="34">
        <f>$V$28/'Fixed data'!$C$7</f>
        <v>8.297315555555556E-3</v>
      </c>
      <c r="AB47" s="34">
        <f>$V$28/'Fixed data'!$C$7</f>
        <v>8.297315555555556E-3</v>
      </c>
      <c r="AC47" s="34">
        <f>$V$28/'Fixed data'!$C$7</f>
        <v>8.297315555555556E-3</v>
      </c>
      <c r="AD47" s="34">
        <f>$V$28/'Fixed data'!$C$7</f>
        <v>8.297315555555556E-3</v>
      </c>
      <c r="AE47" s="34">
        <f>$V$28/'Fixed data'!$C$7</f>
        <v>8.297315555555556E-3</v>
      </c>
      <c r="AF47" s="34">
        <f>$V$28/'Fixed data'!$C$7</f>
        <v>8.297315555555556E-3</v>
      </c>
      <c r="AG47" s="34">
        <f>$V$28/'Fixed data'!$C$7</f>
        <v>8.297315555555556E-3</v>
      </c>
      <c r="AH47" s="34">
        <f>$V$28/'Fixed data'!$C$7</f>
        <v>8.297315555555556E-3</v>
      </c>
      <c r="AI47" s="34">
        <f>$V$28/'Fixed data'!$C$7</f>
        <v>8.297315555555556E-3</v>
      </c>
      <c r="AJ47" s="34">
        <f>$V$28/'Fixed data'!$C$7</f>
        <v>8.297315555555556E-3</v>
      </c>
      <c r="AK47" s="34">
        <f>$V$28/'Fixed data'!$C$7</f>
        <v>8.297315555555556E-3</v>
      </c>
      <c r="AL47" s="34">
        <f>$V$28/'Fixed data'!$C$7</f>
        <v>8.297315555555556E-3</v>
      </c>
      <c r="AM47" s="34">
        <f>$V$28/'Fixed data'!$C$7</f>
        <v>8.297315555555556E-3</v>
      </c>
      <c r="AN47" s="34">
        <f>$V$28/'Fixed data'!$C$7</f>
        <v>8.297315555555556E-3</v>
      </c>
      <c r="AO47" s="34">
        <f>$V$28/'Fixed data'!$C$7</f>
        <v>8.297315555555556E-3</v>
      </c>
      <c r="AP47" s="34">
        <f>$V$28/'Fixed data'!$C$7</f>
        <v>8.297315555555556E-3</v>
      </c>
      <c r="AQ47" s="34">
        <f>$V$28/'Fixed data'!$C$7</f>
        <v>8.297315555555556E-3</v>
      </c>
      <c r="AR47" s="34">
        <f>$V$28/'Fixed data'!$C$7</f>
        <v>8.297315555555556E-3</v>
      </c>
      <c r="AS47" s="34">
        <f>$V$28/'Fixed data'!$C$7</f>
        <v>8.297315555555556E-3</v>
      </c>
      <c r="AT47" s="34">
        <f>$V$28/'Fixed data'!$C$7</f>
        <v>8.297315555555556E-3</v>
      </c>
      <c r="AU47" s="34">
        <f>$V$28/'Fixed data'!$C$7</f>
        <v>8.297315555555556E-3</v>
      </c>
      <c r="AV47" s="34">
        <f>$V$28/'Fixed data'!$C$7</f>
        <v>8.297315555555556E-3</v>
      </c>
      <c r="AW47" s="34">
        <f>$V$28/'Fixed data'!$C$7</f>
        <v>8.297315555555556E-3</v>
      </c>
      <c r="AX47" s="34">
        <f>$V$28/'Fixed data'!$C$7</f>
        <v>8.297315555555556E-3</v>
      </c>
      <c r="AY47" s="34">
        <f>$V$28/'Fixed data'!$C$7</f>
        <v>8.297315555555556E-3</v>
      </c>
      <c r="AZ47" s="34">
        <f>$V$28/'Fixed data'!$C$7</f>
        <v>8.297315555555556E-3</v>
      </c>
      <c r="BA47" s="34">
        <f>$V$28/'Fixed data'!$C$7</f>
        <v>8.297315555555556E-3</v>
      </c>
      <c r="BB47" s="34">
        <f>$V$28/'Fixed data'!$C$7</f>
        <v>8.297315555555556E-3</v>
      </c>
      <c r="BC47" s="34">
        <f>$V$28/'Fixed data'!$C$7</f>
        <v>8.297315555555556E-3</v>
      </c>
      <c r="BD47" s="34">
        <f>$V$28/'Fixed data'!$C$7</f>
        <v>8.297315555555556E-3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8.297315555555556E-3</v>
      </c>
      <c r="Y48" s="34">
        <f>$W$28/'Fixed data'!$C$7</f>
        <v>8.297315555555556E-3</v>
      </c>
      <c r="Z48" s="34">
        <f>$W$28/'Fixed data'!$C$7</f>
        <v>8.297315555555556E-3</v>
      </c>
      <c r="AA48" s="34">
        <f>$W$28/'Fixed data'!$C$7</f>
        <v>8.297315555555556E-3</v>
      </c>
      <c r="AB48" s="34">
        <f>$W$28/'Fixed data'!$C$7</f>
        <v>8.297315555555556E-3</v>
      </c>
      <c r="AC48" s="34">
        <f>$W$28/'Fixed data'!$C$7</f>
        <v>8.297315555555556E-3</v>
      </c>
      <c r="AD48" s="34">
        <f>$W$28/'Fixed data'!$C$7</f>
        <v>8.297315555555556E-3</v>
      </c>
      <c r="AE48" s="34">
        <f>$W$28/'Fixed data'!$C$7</f>
        <v>8.297315555555556E-3</v>
      </c>
      <c r="AF48" s="34">
        <f>$W$28/'Fixed data'!$C$7</f>
        <v>8.297315555555556E-3</v>
      </c>
      <c r="AG48" s="34">
        <f>$W$28/'Fixed data'!$C$7</f>
        <v>8.297315555555556E-3</v>
      </c>
      <c r="AH48" s="34">
        <f>$W$28/'Fixed data'!$C$7</f>
        <v>8.297315555555556E-3</v>
      </c>
      <c r="AI48" s="34">
        <f>$W$28/'Fixed data'!$C$7</f>
        <v>8.297315555555556E-3</v>
      </c>
      <c r="AJ48" s="34">
        <f>$W$28/'Fixed data'!$C$7</f>
        <v>8.297315555555556E-3</v>
      </c>
      <c r="AK48" s="34">
        <f>$W$28/'Fixed data'!$C$7</f>
        <v>8.297315555555556E-3</v>
      </c>
      <c r="AL48" s="34">
        <f>$W$28/'Fixed data'!$C$7</f>
        <v>8.297315555555556E-3</v>
      </c>
      <c r="AM48" s="34">
        <f>$W$28/'Fixed data'!$C$7</f>
        <v>8.297315555555556E-3</v>
      </c>
      <c r="AN48" s="34">
        <f>$W$28/'Fixed data'!$C$7</f>
        <v>8.297315555555556E-3</v>
      </c>
      <c r="AO48" s="34">
        <f>$W$28/'Fixed data'!$C$7</f>
        <v>8.297315555555556E-3</v>
      </c>
      <c r="AP48" s="34">
        <f>$W$28/'Fixed data'!$C$7</f>
        <v>8.297315555555556E-3</v>
      </c>
      <c r="AQ48" s="34">
        <f>$W$28/'Fixed data'!$C$7</f>
        <v>8.297315555555556E-3</v>
      </c>
      <c r="AR48" s="34">
        <f>$W$28/'Fixed data'!$C$7</f>
        <v>8.297315555555556E-3</v>
      </c>
      <c r="AS48" s="34">
        <f>$W$28/'Fixed data'!$C$7</f>
        <v>8.297315555555556E-3</v>
      </c>
      <c r="AT48" s="34">
        <f>$W$28/'Fixed data'!$C$7</f>
        <v>8.297315555555556E-3</v>
      </c>
      <c r="AU48" s="34">
        <f>$W$28/'Fixed data'!$C$7</f>
        <v>8.297315555555556E-3</v>
      </c>
      <c r="AV48" s="34">
        <f>$W$28/'Fixed data'!$C$7</f>
        <v>8.297315555555556E-3</v>
      </c>
      <c r="AW48" s="34">
        <f>$W$28/'Fixed data'!$C$7</f>
        <v>8.297315555555556E-3</v>
      </c>
      <c r="AX48" s="34">
        <f>$W$28/'Fixed data'!$C$7</f>
        <v>8.297315555555556E-3</v>
      </c>
      <c r="AY48" s="34">
        <f>$W$28/'Fixed data'!$C$7</f>
        <v>8.297315555555556E-3</v>
      </c>
      <c r="AZ48" s="34">
        <f>$W$28/'Fixed data'!$C$7</f>
        <v>8.297315555555556E-3</v>
      </c>
      <c r="BA48" s="34">
        <f>$W$28/'Fixed data'!$C$7</f>
        <v>8.297315555555556E-3</v>
      </c>
      <c r="BB48" s="34">
        <f>$W$28/'Fixed data'!$C$7</f>
        <v>8.297315555555556E-3</v>
      </c>
      <c r="BC48" s="34">
        <f>$W$28/'Fixed data'!$C$7</f>
        <v>8.297315555555556E-3</v>
      </c>
      <c r="BD48" s="34">
        <f>$W$28/'Fixed data'!$C$7</f>
        <v>8.297315555555556E-3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8.297315555555556E-3</v>
      </c>
      <c r="Z49" s="34">
        <f>$X$28/'Fixed data'!$C$7</f>
        <v>8.297315555555556E-3</v>
      </c>
      <c r="AA49" s="34">
        <f>$X$28/'Fixed data'!$C$7</f>
        <v>8.297315555555556E-3</v>
      </c>
      <c r="AB49" s="34">
        <f>$X$28/'Fixed data'!$C$7</f>
        <v>8.297315555555556E-3</v>
      </c>
      <c r="AC49" s="34">
        <f>$X$28/'Fixed data'!$C$7</f>
        <v>8.297315555555556E-3</v>
      </c>
      <c r="AD49" s="34">
        <f>$X$28/'Fixed data'!$C$7</f>
        <v>8.297315555555556E-3</v>
      </c>
      <c r="AE49" s="34">
        <f>$X$28/'Fixed data'!$C$7</f>
        <v>8.297315555555556E-3</v>
      </c>
      <c r="AF49" s="34">
        <f>$X$28/'Fixed data'!$C$7</f>
        <v>8.297315555555556E-3</v>
      </c>
      <c r="AG49" s="34">
        <f>$X$28/'Fixed data'!$C$7</f>
        <v>8.297315555555556E-3</v>
      </c>
      <c r="AH49" s="34">
        <f>$X$28/'Fixed data'!$C$7</f>
        <v>8.297315555555556E-3</v>
      </c>
      <c r="AI49" s="34">
        <f>$X$28/'Fixed data'!$C$7</f>
        <v>8.297315555555556E-3</v>
      </c>
      <c r="AJ49" s="34">
        <f>$X$28/'Fixed data'!$C$7</f>
        <v>8.297315555555556E-3</v>
      </c>
      <c r="AK49" s="34">
        <f>$X$28/'Fixed data'!$C$7</f>
        <v>8.297315555555556E-3</v>
      </c>
      <c r="AL49" s="34">
        <f>$X$28/'Fixed data'!$C$7</f>
        <v>8.297315555555556E-3</v>
      </c>
      <c r="AM49" s="34">
        <f>$X$28/'Fixed data'!$C$7</f>
        <v>8.297315555555556E-3</v>
      </c>
      <c r="AN49" s="34">
        <f>$X$28/'Fixed data'!$C$7</f>
        <v>8.297315555555556E-3</v>
      </c>
      <c r="AO49" s="34">
        <f>$X$28/'Fixed data'!$C$7</f>
        <v>8.297315555555556E-3</v>
      </c>
      <c r="AP49" s="34">
        <f>$X$28/'Fixed data'!$C$7</f>
        <v>8.297315555555556E-3</v>
      </c>
      <c r="AQ49" s="34">
        <f>$X$28/'Fixed data'!$C$7</f>
        <v>8.297315555555556E-3</v>
      </c>
      <c r="AR49" s="34">
        <f>$X$28/'Fixed data'!$C$7</f>
        <v>8.297315555555556E-3</v>
      </c>
      <c r="AS49" s="34">
        <f>$X$28/'Fixed data'!$C$7</f>
        <v>8.297315555555556E-3</v>
      </c>
      <c r="AT49" s="34">
        <f>$X$28/'Fixed data'!$C$7</f>
        <v>8.297315555555556E-3</v>
      </c>
      <c r="AU49" s="34">
        <f>$X$28/'Fixed data'!$C$7</f>
        <v>8.297315555555556E-3</v>
      </c>
      <c r="AV49" s="34">
        <f>$X$28/'Fixed data'!$C$7</f>
        <v>8.297315555555556E-3</v>
      </c>
      <c r="AW49" s="34">
        <f>$X$28/'Fixed data'!$C$7</f>
        <v>8.297315555555556E-3</v>
      </c>
      <c r="AX49" s="34">
        <f>$X$28/'Fixed data'!$C$7</f>
        <v>8.297315555555556E-3</v>
      </c>
      <c r="AY49" s="34">
        <f>$X$28/'Fixed data'!$C$7</f>
        <v>8.297315555555556E-3</v>
      </c>
      <c r="AZ49" s="34">
        <f>$X$28/'Fixed data'!$C$7</f>
        <v>8.297315555555556E-3</v>
      </c>
      <c r="BA49" s="34">
        <f>$X$28/'Fixed data'!$C$7</f>
        <v>8.297315555555556E-3</v>
      </c>
      <c r="BB49" s="34">
        <f>$X$28/'Fixed data'!$C$7</f>
        <v>8.297315555555556E-3</v>
      </c>
      <c r="BC49" s="34">
        <f>$X$28/'Fixed data'!$C$7</f>
        <v>8.297315555555556E-3</v>
      </c>
      <c r="BD49" s="34">
        <f>$X$28/'Fixed data'!$C$7</f>
        <v>8.297315555555556E-3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8.297315555555556E-3</v>
      </c>
      <c r="AA50" s="34">
        <f>$Y$28/'Fixed data'!$C$7</f>
        <v>8.297315555555556E-3</v>
      </c>
      <c r="AB50" s="34">
        <f>$Y$28/'Fixed data'!$C$7</f>
        <v>8.297315555555556E-3</v>
      </c>
      <c r="AC50" s="34">
        <f>$Y$28/'Fixed data'!$C$7</f>
        <v>8.297315555555556E-3</v>
      </c>
      <c r="AD50" s="34">
        <f>$Y$28/'Fixed data'!$C$7</f>
        <v>8.297315555555556E-3</v>
      </c>
      <c r="AE50" s="34">
        <f>$Y$28/'Fixed data'!$C$7</f>
        <v>8.297315555555556E-3</v>
      </c>
      <c r="AF50" s="34">
        <f>$Y$28/'Fixed data'!$C$7</f>
        <v>8.297315555555556E-3</v>
      </c>
      <c r="AG50" s="34">
        <f>$Y$28/'Fixed data'!$C$7</f>
        <v>8.297315555555556E-3</v>
      </c>
      <c r="AH50" s="34">
        <f>$Y$28/'Fixed data'!$C$7</f>
        <v>8.297315555555556E-3</v>
      </c>
      <c r="AI50" s="34">
        <f>$Y$28/'Fixed data'!$C$7</f>
        <v>8.297315555555556E-3</v>
      </c>
      <c r="AJ50" s="34">
        <f>$Y$28/'Fixed data'!$C$7</f>
        <v>8.297315555555556E-3</v>
      </c>
      <c r="AK50" s="34">
        <f>$Y$28/'Fixed data'!$C$7</f>
        <v>8.297315555555556E-3</v>
      </c>
      <c r="AL50" s="34">
        <f>$Y$28/'Fixed data'!$C$7</f>
        <v>8.297315555555556E-3</v>
      </c>
      <c r="AM50" s="34">
        <f>$Y$28/'Fixed data'!$C$7</f>
        <v>8.297315555555556E-3</v>
      </c>
      <c r="AN50" s="34">
        <f>$Y$28/'Fixed data'!$C$7</f>
        <v>8.297315555555556E-3</v>
      </c>
      <c r="AO50" s="34">
        <f>$Y$28/'Fixed data'!$C$7</f>
        <v>8.297315555555556E-3</v>
      </c>
      <c r="AP50" s="34">
        <f>$Y$28/'Fixed data'!$C$7</f>
        <v>8.297315555555556E-3</v>
      </c>
      <c r="AQ50" s="34">
        <f>$Y$28/'Fixed data'!$C$7</f>
        <v>8.297315555555556E-3</v>
      </c>
      <c r="AR50" s="34">
        <f>$Y$28/'Fixed data'!$C$7</f>
        <v>8.297315555555556E-3</v>
      </c>
      <c r="AS50" s="34">
        <f>$Y$28/'Fixed data'!$C$7</f>
        <v>8.297315555555556E-3</v>
      </c>
      <c r="AT50" s="34">
        <f>$Y$28/'Fixed data'!$C$7</f>
        <v>8.297315555555556E-3</v>
      </c>
      <c r="AU50" s="34">
        <f>$Y$28/'Fixed data'!$C$7</f>
        <v>8.297315555555556E-3</v>
      </c>
      <c r="AV50" s="34">
        <f>$Y$28/'Fixed data'!$C$7</f>
        <v>8.297315555555556E-3</v>
      </c>
      <c r="AW50" s="34">
        <f>$Y$28/'Fixed data'!$C$7</f>
        <v>8.297315555555556E-3</v>
      </c>
      <c r="AX50" s="34">
        <f>$Y$28/'Fixed data'!$C$7</f>
        <v>8.297315555555556E-3</v>
      </c>
      <c r="AY50" s="34">
        <f>$Y$28/'Fixed data'!$C$7</f>
        <v>8.297315555555556E-3</v>
      </c>
      <c r="AZ50" s="34">
        <f>$Y$28/'Fixed data'!$C$7</f>
        <v>8.297315555555556E-3</v>
      </c>
      <c r="BA50" s="34">
        <f>$Y$28/'Fixed data'!$C$7</f>
        <v>8.297315555555556E-3</v>
      </c>
      <c r="BB50" s="34">
        <f>$Y$28/'Fixed data'!$C$7</f>
        <v>8.297315555555556E-3</v>
      </c>
      <c r="BC50" s="34">
        <f>$Y$28/'Fixed data'!$C$7</f>
        <v>8.297315555555556E-3</v>
      </c>
      <c r="BD50" s="34">
        <f>$Y$28/'Fixed data'!$C$7</f>
        <v>8.297315555555556E-3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8.297315555555556E-3</v>
      </c>
      <c r="AB51" s="34">
        <f>$Z$28/'Fixed data'!$C$7</f>
        <v>8.297315555555556E-3</v>
      </c>
      <c r="AC51" s="34">
        <f>$Z$28/'Fixed data'!$C$7</f>
        <v>8.297315555555556E-3</v>
      </c>
      <c r="AD51" s="34">
        <f>$Z$28/'Fixed data'!$C$7</f>
        <v>8.297315555555556E-3</v>
      </c>
      <c r="AE51" s="34">
        <f>$Z$28/'Fixed data'!$C$7</f>
        <v>8.297315555555556E-3</v>
      </c>
      <c r="AF51" s="34">
        <f>$Z$28/'Fixed data'!$C$7</f>
        <v>8.297315555555556E-3</v>
      </c>
      <c r="AG51" s="34">
        <f>$Z$28/'Fixed data'!$C$7</f>
        <v>8.297315555555556E-3</v>
      </c>
      <c r="AH51" s="34">
        <f>$Z$28/'Fixed data'!$C$7</f>
        <v>8.297315555555556E-3</v>
      </c>
      <c r="AI51" s="34">
        <f>$Z$28/'Fixed data'!$C$7</f>
        <v>8.297315555555556E-3</v>
      </c>
      <c r="AJ51" s="34">
        <f>$Z$28/'Fixed data'!$C$7</f>
        <v>8.297315555555556E-3</v>
      </c>
      <c r="AK51" s="34">
        <f>$Z$28/'Fixed data'!$C$7</f>
        <v>8.297315555555556E-3</v>
      </c>
      <c r="AL51" s="34">
        <f>$Z$28/'Fixed data'!$C$7</f>
        <v>8.297315555555556E-3</v>
      </c>
      <c r="AM51" s="34">
        <f>$Z$28/'Fixed data'!$C$7</f>
        <v>8.297315555555556E-3</v>
      </c>
      <c r="AN51" s="34">
        <f>$Z$28/'Fixed data'!$C$7</f>
        <v>8.297315555555556E-3</v>
      </c>
      <c r="AO51" s="34">
        <f>$Z$28/'Fixed data'!$C$7</f>
        <v>8.297315555555556E-3</v>
      </c>
      <c r="AP51" s="34">
        <f>$Z$28/'Fixed data'!$C$7</f>
        <v>8.297315555555556E-3</v>
      </c>
      <c r="AQ51" s="34">
        <f>$Z$28/'Fixed data'!$C$7</f>
        <v>8.297315555555556E-3</v>
      </c>
      <c r="AR51" s="34">
        <f>$Z$28/'Fixed data'!$C$7</f>
        <v>8.297315555555556E-3</v>
      </c>
      <c r="AS51" s="34">
        <f>$Z$28/'Fixed data'!$C$7</f>
        <v>8.297315555555556E-3</v>
      </c>
      <c r="AT51" s="34">
        <f>$Z$28/'Fixed data'!$C$7</f>
        <v>8.297315555555556E-3</v>
      </c>
      <c r="AU51" s="34">
        <f>$Z$28/'Fixed data'!$C$7</f>
        <v>8.297315555555556E-3</v>
      </c>
      <c r="AV51" s="34">
        <f>$Z$28/'Fixed data'!$C$7</f>
        <v>8.297315555555556E-3</v>
      </c>
      <c r="AW51" s="34">
        <f>$Z$28/'Fixed data'!$C$7</f>
        <v>8.297315555555556E-3</v>
      </c>
      <c r="AX51" s="34">
        <f>$Z$28/'Fixed data'!$C$7</f>
        <v>8.297315555555556E-3</v>
      </c>
      <c r="AY51" s="34">
        <f>$Z$28/'Fixed data'!$C$7</f>
        <v>8.297315555555556E-3</v>
      </c>
      <c r="AZ51" s="34">
        <f>$Z$28/'Fixed data'!$C$7</f>
        <v>8.297315555555556E-3</v>
      </c>
      <c r="BA51" s="34">
        <f>$Z$28/'Fixed data'!$C$7</f>
        <v>8.297315555555556E-3</v>
      </c>
      <c r="BB51" s="34">
        <f>$Z$28/'Fixed data'!$C$7</f>
        <v>8.297315555555556E-3</v>
      </c>
      <c r="BC51" s="34">
        <f>$Z$28/'Fixed data'!$C$7</f>
        <v>8.297315555555556E-3</v>
      </c>
      <c r="BD51" s="34">
        <f>$Z$28/'Fixed data'!$C$7</f>
        <v>8.297315555555556E-3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8.297315555555556E-3</v>
      </c>
      <c r="AC52" s="34">
        <f>$AA$28/'Fixed data'!$C$7</f>
        <v>8.297315555555556E-3</v>
      </c>
      <c r="AD52" s="34">
        <f>$AA$28/'Fixed data'!$C$7</f>
        <v>8.297315555555556E-3</v>
      </c>
      <c r="AE52" s="34">
        <f>$AA$28/'Fixed data'!$C$7</f>
        <v>8.297315555555556E-3</v>
      </c>
      <c r="AF52" s="34">
        <f>$AA$28/'Fixed data'!$C$7</f>
        <v>8.297315555555556E-3</v>
      </c>
      <c r="AG52" s="34">
        <f>$AA$28/'Fixed data'!$C$7</f>
        <v>8.297315555555556E-3</v>
      </c>
      <c r="AH52" s="34">
        <f>$AA$28/'Fixed data'!$C$7</f>
        <v>8.297315555555556E-3</v>
      </c>
      <c r="AI52" s="34">
        <f>$AA$28/'Fixed data'!$C$7</f>
        <v>8.297315555555556E-3</v>
      </c>
      <c r="AJ52" s="34">
        <f>$AA$28/'Fixed data'!$C$7</f>
        <v>8.297315555555556E-3</v>
      </c>
      <c r="AK52" s="34">
        <f>$AA$28/'Fixed data'!$C$7</f>
        <v>8.297315555555556E-3</v>
      </c>
      <c r="AL52" s="34">
        <f>$AA$28/'Fixed data'!$C$7</f>
        <v>8.297315555555556E-3</v>
      </c>
      <c r="AM52" s="34">
        <f>$AA$28/'Fixed data'!$C$7</f>
        <v>8.297315555555556E-3</v>
      </c>
      <c r="AN52" s="34">
        <f>$AA$28/'Fixed data'!$C$7</f>
        <v>8.297315555555556E-3</v>
      </c>
      <c r="AO52" s="34">
        <f>$AA$28/'Fixed data'!$C$7</f>
        <v>8.297315555555556E-3</v>
      </c>
      <c r="AP52" s="34">
        <f>$AA$28/'Fixed data'!$C$7</f>
        <v>8.297315555555556E-3</v>
      </c>
      <c r="AQ52" s="34">
        <f>$AA$28/'Fixed data'!$C$7</f>
        <v>8.297315555555556E-3</v>
      </c>
      <c r="AR52" s="34">
        <f>$AA$28/'Fixed data'!$C$7</f>
        <v>8.297315555555556E-3</v>
      </c>
      <c r="AS52" s="34">
        <f>$AA$28/'Fixed data'!$C$7</f>
        <v>8.297315555555556E-3</v>
      </c>
      <c r="AT52" s="34">
        <f>$AA$28/'Fixed data'!$C$7</f>
        <v>8.297315555555556E-3</v>
      </c>
      <c r="AU52" s="34">
        <f>$AA$28/'Fixed data'!$C$7</f>
        <v>8.297315555555556E-3</v>
      </c>
      <c r="AV52" s="34">
        <f>$AA$28/'Fixed data'!$C$7</f>
        <v>8.297315555555556E-3</v>
      </c>
      <c r="AW52" s="34">
        <f>$AA$28/'Fixed data'!$C$7</f>
        <v>8.297315555555556E-3</v>
      </c>
      <c r="AX52" s="34">
        <f>$AA$28/'Fixed data'!$C$7</f>
        <v>8.297315555555556E-3</v>
      </c>
      <c r="AY52" s="34">
        <f>$AA$28/'Fixed data'!$C$7</f>
        <v>8.297315555555556E-3</v>
      </c>
      <c r="AZ52" s="34">
        <f>$AA$28/'Fixed data'!$C$7</f>
        <v>8.297315555555556E-3</v>
      </c>
      <c r="BA52" s="34">
        <f>$AA$28/'Fixed data'!$C$7</f>
        <v>8.297315555555556E-3</v>
      </c>
      <c r="BB52" s="34">
        <f>$AA$28/'Fixed data'!$C$7</f>
        <v>8.297315555555556E-3</v>
      </c>
      <c r="BC52" s="34">
        <f>$AA$28/'Fixed data'!$C$7</f>
        <v>8.297315555555556E-3</v>
      </c>
      <c r="BD52" s="34">
        <f>$AA$28/'Fixed data'!$C$7</f>
        <v>8.297315555555556E-3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8.297315555555556E-3</v>
      </c>
      <c r="AD53" s="34">
        <f>$AB$28/'Fixed data'!$C$7</f>
        <v>8.297315555555556E-3</v>
      </c>
      <c r="AE53" s="34">
        <f>$AB$28/'Fixed data'!$C$7</f>
        <v>8.297315555555556E-3</v>
      </c>
      <c r="AF53" s="34">
        <f>$AB$28/'Fixed data'!$C$7</f>
        <v>8.297315555555556E-3</v>
      </c>
      <c r="AG53" s="34">
        <f>$AB$28/'Fixed data'!$C$7</f>
        <v>8.297315555555556E-3</v>
      </c>
      <c r="AH53" s="34">
        <f>$AB$28/'Fixed data'!$C$7</f>
        <v>8.297315555555556E-3</v>
      </c>
      <c r="AI53" s="34">
        <f>$AB$28/'Fixed data'!$C$7</f>
        <v>8.297315555555556E-3</v>
      </c>
      <c r="AJ53" s="34">
        <f>$AB$28/'Fixed data'!$C$7</f>
        <v>8.297315555555556E-3</v>
      </c>
      <c r="AK53" s="34">
        <f>$AB$28/'Fixed data'!$C$7</f>
        <v>8.297315555555556E-3</v>
      </c>
      <c r="AL53" s="34">
        <f>$AB$28/'Fixed data'!$C$7</f>
        <v>8.297315555555556E-3</v>
      </c>
      <c r="AM53" s="34">
        <f>$AB$28/'Fixed data'!$C$7</f>
        <v>8.297315555555556E-3</v>
      </c>
      <c r="AN53" s="34">
        <f>$AB$28/'Fixed data'!$C$7</f>
        <v>8.297315555555556E-3</v>
      </c>
      <c r="AO53" s="34">
        <f>$AB$28/'Fixed data'!$C$7</f>
        <v>8.297315555555556E-3</v>
      </c>
      <c r="AP53" s="34">
        <f>$AB$28/'Fixed data'!$C$7</f>
        <v>8.297315555555556E-3</v>
      </c>
      <c r="AQ53" s="34">
        <f>$AB$28/'Fixed data'!$C$7</f>
        <v>8.297315555555556E-3</v>
      </c>
      <c r="AR53" s="34">
        <f>$AB$28/'Fixed data'!$C$7</f>
        <v>8.297315555555556E-3</v>
      </c>
      <c r="AS53" s="34">
        <f>$AB$28/'Fixed data'!$C$7</f>
        <v>8.297315555555556E-3</v>
      </c>
      <c r="AT53" s="34">
        <f>$AB$28/'Fixed data'!$C$7</f>
        <v>8.297315555555556E-3</v>
      </c>
      <c r="AU53" s="34">
        <f>$AB$28/'Fixed data'!$C$7</f>
        <v>8.297315555555556E-3</v>
      </c>
      <c r="AV53" s="34">
        <f>$AB$28/'Fixed data'!$C$7</f>
        <v>8.297315555555556E-3</v>
      </c>
      <c r="AW53" s="34">
        <f>$AB$28/'Fixed data'!$C$7</f>
        <v>8.297315555555556E-3</v>
      </c>
      <c r="AX53" s="34">
        <f>$AB$28/'Fixed data'!$C$7</f>
        <v>8.297315555555556E-3</v>
      </c>
      <c r="AY53" s="34">
        <f>$AB$28/'Fixed data'!$C$7</f>
        <v>8.297315555555556E-3</v>
      </c>
      <c r="AZ53" s="34">
        <f>$AB$28/'Fixed data'!$C$7</f>
        <v>8.297315555555556E-3</v>
      </c>
      <c r="BA53" s="34">
        <f>$AB$28/'Fixed data'!$C$7</f>
        <v>8.297315555555556E-3</v>
      </c>
      <c r="BB53" s="34">
        <f>$AB$28/'Fixed data'!$C$7</f>
        <v>8.297315555555556E-3</v>
      </c>
      <c r="BC53" s="34">
        <f>$AB$28/'Fixed data'!$C$7</f>
        <v>8.297315555555556E-3</v>
      </c>
      <c r="BD53" s="34">
        <f>$AB$28/'Fixed data'!$C$7</f>
        <v>8.297315555555556E-3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8.297315555555556E-3</v>
      </c>
      <c r="AE54" s="34">
        <f>$AC$28/'Fixed data'!$C$7</f>
        <v>8.297315555555556E-3</v>
      </c>
      <c r="AF54" s="34">
        <f>$AC$28/'Fixed data'!$C$7</f>
        <v>8.297315555555556E-3</v>
      </c>
      <c r="AG54" s="34">
        <f>$AC$28/'Fixed data'!$C$7</f>
        <v>8.297315555555556E-3</v>
      </c>
      <c r="AH54" s="34">
        <f>$AC$28/'Fixed data'!$C$7</f>
        <v>8.297315555555556E-3</v>
      </c>
      <c r="AI54" s="34">
        <f>$AC$28/'Fixed data'!$C$7</f>
        <v>8.297315555555556E-3</v>
      </c>
      <c r="AJ54" s="34">
        <f>$AC$28/'Fixed data'!$C$7</f>
        <v>8.297315555555556E-3</v>
      </c>
      <c r="AK54" s="34">
        <f>$AC$28/'Fixed data'!$C$7</f>
        <v>8.297315555555556E-3</v>
      </c>
      <c r="AL54" s="34">
        <f>$AC$28/'Fixed data'!$C$7</f>
        <v>8.297315555555556E-3</v>
      </c>
      <c r="AM54" s="34">
        <f>$AC$28/'Fixed data'!$C$7</f>
        <v>8.297315555555556E-3</v>
      </c>
      <c r="AN54" s="34">
        <f>$AC$28/'Fixed data'!$C$7</f>
        <v>8.297315555555556E-3</v>
      </c>
      <c r="AO54" s="34">
        <f>$AC$28/'Fixed data'!$C$7</f>
        <v>8.297315555555556E-3</v>
      </c>
      <c r="AP54" s="34">
        <f>$AC$28/'Fixed data'!$C$7</f>
        <v>8.297315555555556E-3</v>
      </c>
      <c r="AQ54" s="34">
        <f>$AC$28/'Fixed data'!$C$7</f>
        <v>8.297315555555556E-3</v>
      </c>
      <c r="AR54" s="34">
        <f>$AC$28/'Fixed data'!$C$7</f>
        <v>8.297315555555556E-3</v>
      </c>
      <c r="AS54" s="34">
        <f>$AC$28/'Fixed data'!$C$7</f>
        <v>8.297315555555556E-3</v>
      </c>
      <c r="AT54" s="34">
        <f>$AC$28/'Fixed data'!$C$7</f>
        <v>8.297315555555556E-3</v>
      </c>
      <c r="AU54" s="34">
        <f>$AC$28/'Fixed data'!$C$7</f>
        <v>8.297315555555556E-3</v>
      </c>
      <c r="AV54" s="34">
        <f>$AC$28/'Fixed data'!$C$7</f>
        <v>8.297315555555556E-3</v>
      </c>
      <c r="AW54" s="34">
        <f>$AC$28/'Fixed data'!$C$7</f>
        <v>8.297315555555556E-3</v>
      </c>
      <c r="AX54" s="34">
        <f>$AC$28/'Fixed data'!$C$7</f>
        <v>8.297315555555556E-3</v>
      </c>
      <c r="AY54" s="34">
        <f>$AC$28/'Fixed data'!$C$7</f>
        <v>8.297315555555556E-3</v>
      </c>
      <c r="AZ54" s="34">
        <f>$AC$28/'Fixed data'!$C$7</f>
        <v>8.297315555555556E-3</v>
      </c>
      <c r="BA54" s="34">
        <f>$AC$28/'Fixed data'!$C$7</f>
        <v>8.297315555555556E-3</v>
      </c>
      <c r="BB54" s="34">
        <f>$AC$28/'Fixed data'!$C$7</f>
        <v>8.297315555555556E-3</v>
      </c>
      <c r="BC54" s="34">
        <f>$AC$28/'Fixed data'!$C$7</f>
        <v>8.297315555555556E-3</v>
      </c>
      <c r="BD54" s="34">
        <f>$AC$28/'Fixed data'!$C$7</f>
        <v>8.297315555555556E-3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8.297315555555556E-3</v>
      </c>
      <c r="AF55" s="34">
        <f>$AD$28/'Fixed data'!$C$7</f>
        <v>8.297315555555556E-3</v>
      </c>
      <c r="AG55" s="34">
        <f>$AD$28/'Fixed data'!$C$7</f>
        <v>8.297315555555556E-3</v>
      </c>
      <c r="AH55" s="34">
        <f>$AD$28/'Fixed data'!$C$7</f>
        <v>8.297315555555556E-3</v>
      </c>
      <c r="AI55" s="34">
        <f>$AD$28/'Fixed data'!$C$7</f>
        <v>8.297315555555556E-3</v>
      </c>
      <c r="AJ55" s="34">
        <f>$AD$28/'Fixed data'!$C$7</f>
        <v>8.297315555555556E-3</v>
      </c>
      <c r="AK55" s="34">
        <f>$AD$28/'Fixed data'!$C$7</f>
        <v>8.297315555555556E-3</v>
      </c>
      <c r="AL55" s="34">
        <f>$AD$28/'Fixed data'!$C$7</f>
        <v>8.297315555555556E-3</v>
      </c>
      <c r="AM55" s="34">
        <f>$AD$28/'Fixed data'!$C$7</f>
        <v>8.297315555555556E-3</v>
      </c>
      <c r="AN55" s="34">
        <f>$AD$28/'Fixed data'!$C$7</f>
        <v>8.297315555555556E-3</v>
      </c>
      <c r="AO55" s="34">
        <f>$AD$28/'Fixed data'!$C$7</f>
        <v>8.297315555555556E-3</v>
      </c>
      <c r="AP55" s="34">
        <f>$AD$28/'Fixed data'!$C$7</f>
        <v>8.297315555555556E-3</v>
      </c>
      <c r="AQ55" s="34">
        <f>$AD$28/'Fixed data'!$C$7</f>
        <v>8.297315555555556E-3</v>
      </c>
      <c r="AR55" s="34">
        <f>$AD$28/'Fixed data'!$C$7</f>
        <v>8.297315555555556E-3</v>
      </c>
      <c r="AS55" s="34">
        <f>$AD$28/'Fixed data'!$C$7</f>
        <v>8.297315555555556E-3</v>
      </c>
      <c r="AT55" s="34">
        <f>$AD$28/'Fixed data'!$C$7</f>
        <v>8.297315555555556E-3</v>
      </c>
      <c r="AU55" s="34">
        <f>$AD$28/'Fixed data'!$C$7</f>
        <v>8.297315555555556E-3</v>
      </c>
      <c r="AV55" s="34">
        <f>$AD$28/'Fixed data'!$C$7</f>
        <v>8.297315555555556E-3</v>
      </c>
      <c r="AW55" s="34">
        <f>$AD$28/'Fixed data'!$C$7</f>
        <v>8.297315555555556E-3</v>
      </c>
      <c r="AX55" s="34">
        <f>$AD$28/'Fixed data'!$C$7</f>
        <v>8.297315555555556E-3</v>
      </c>
      <c r="AY55" s="34">
        <f>$AD$28/'Fixed data'!$C$7</f>
        <v>8.297315555555556E-3</v>
      </c>
      <c r="AZ55" s="34">
        <f>$AD$28/'Fixed data'!$C$7</f>
        <v>8.297315555555556E-3</v>
      </c>
      <c r="BA55" s="34">
        <f>$AD$28/'Fixed data'!$C$7</f>
        <v>8.297315555555556E-3</v>
      </c>
      <c r="BB55" s="34">
        <f>$AD$28/'Fixed data'!$C$7</f>
        <v>8.297315555555556E-3</v>
      </c>
      <c r="BC55" s="34">
        <f>$AD$28/'Fixed data'!$C$7</f>
        <v>8.297315555555556E-3</v>
      </c>
      <c r="BD55" s="34">
        <f>$AD$28/'Fixed data'!$C$7</f>
        <v>8.297315555555556E-3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8.297315555555556E-3</v>
      </c>
      <c r="AG56" s="34">
        <f>$AE$28/'Fixed data'!$C$7</f>
        <v>8.297315555555556E-3</v>
      </c>
      <c r="AH56" s="34">
        <f>$AE$28/'Fixed data'!$C$7</f>
        <v>8.297315555555556E-3</v>
      </c>
      <c r="AI56" s="34">
        <f>$AE$28/'Fixed data'!$C$7</f>
        <v>8.297315555555556E-3</v>
      </c>
      <c r="AJ56" s="34">
        <f>$AE$28/'Fixed data'!$C$7</f>
        <v>8.297315555555556E-3</v>
      </c>
      <c r="AK56" s="34">
        <f>$AE$28/'Fixed data'!$C$7</f>
        <v>8.297315555555556E-3</v>
      </c>
      <c r="AL56" s="34">
        <f>$AE$28/'Fixed data'!$C$7</f>
        <v>8.297315555555556E-3</v>
      </c>
      <c r="AM56" s="34">
        <f>$AE$28/'Fixed data'!$C$7</f>
        <v>8.297315555555556E-3</v>
      </c>
      <c r="AN56" s="34">
        <f>$AE$28/'Fixed data'!$C$7</f>
        <v>8.297315555555556E-3</v>
      </c>
      <c r="AO56" s="34">
        <f>$AE$28/'Fixed data'!$C$7</f>
        <v>8.297315555555556E-3</v>
      </c>
      <c r="AP56" s="34">
        <f>$AE$28/'Fixed data'!$C$7</f>
        <v>8.297315555555556E-3</v>
      </c>
      <c r="AQ56" s="34">
        <f>$AE$28/'Fixed data'!$C$7</f>
        <v>8.297315555555556E-3</v>
      </c>
      <c r="AR56" s="34">
        <f>$AE$28/'Fixed data'!$C$7</f>
        <v>8.297315555555556E-3</v>
      </c>
      <c r="AS56" s="34">
        <f>$AE$28/'Fixed data'!$C$7</f>
        <v>8.297315555555556E-3</v>
      </c>
      <c r="AT56" s="34">
        <f>$AE$28/'Fixed data'!$C$7</f>
        <v>8.297315555555556E-3</v>
      </c>
      <c r="AU56" s="34">
        <f>$AE$28/'Fixed data'!$C$7</f>
        <v>8.297315555555556E-3</v>
      </c>
      <c r="AV56" s="34">
        <f>$AE$28/'Fixed data'!$C$7</f>
        <v>8.297315555555556E-3</v>
      </c>
      <c r="AW56" s="34">
        <f>$AE$28/'Fixed data'!$C$7</f>
        <v>8.297315555555556E-3</v>
      </c>
      <c r="AX56" s="34">
        <f>$AE$28/'Fixed data'!$C$7</f>
        <v>8.297315555555556E-3</v>
      </c>
      <c r="AY56" s="34">
        <f>$AE$28/'Fixed data'!$C$7</f>
        <v>8.297315555555556E-3</v>
      </c>
      <c r="AZ56" s="34">
        <f>$AE$28/'Fixed data'!$C$7</f>
        <v>8.297315555555556E-3</v>
      </c>
      <c r="BA56" s="34">
        <f>$AE$28/'Fixed data'!$C$7</f>
        <v>8.297315555555556E-3</v>
      </c>
      <c r="BB56" s="34">
        <f>$AE$28/'Fixed data'!$C$7</f>
        <v>8.297315555555556E-3</v>
      </c>
      <c r="BC56" s="34">
        <f>$AE$28/'Fixed data'!$C$7</f>
        <v>8.297315555555556E-3</v>
      </c>
      <c r="BD56" s="34">
        <f>$AE$28/'Fixed data'!$C$7</f>
        <v>8.297315555555556E-3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8.297315555555556E-3</v>
      </c>
      <c r="AH57" s="34">
        <f>$AF$28/'Fixed data'!$C$7</f>
        <v>8.297315555555556E-3</v>
      </c>
      <c r="AI57" s="34">
        <f>$AF$28/'Fixed data'!$C$7</f>
        <v>8.297315555555556E-3</v>
      </c>
      <c r="AJ57" s="34">
        <f>$AF$28/'Fixed data'!$C$7</f>
        <v>8.297315555555556E-3</v>
      </c>
      <c r="AK57" s="34">
        <f>$AF$28/'Fixed data'!$C$7</f>
        <v>8.297315555555556E-3</v>
      </c>
      <c r="AL57" s="34">
        <f>$AF$28/'Fixed data'!$C$7</f>
        <v>8.297315555555556E-3</v>
      </c>
      <c r="AM57" s="34">
        <f>$AF$28/'Fixed data'!$C$7</f>
        <v>8.297315555555556E-3</v>
      </c>
      <c r="AN57" s="34">
        <f>$AF$28/'Fixed data'!$C$7</f>
        <v>8.297315555555556E-3</v>
      </c>
      <c r="AO57" s="34">
        <f>$AF$28/'Fixed data'!$C$7</f>
        <v>8.297315555555556E-3</v>
      </c>
      <c r="AP57" s="34">
        <f>$AF$28/'Fixed data'!$C$7</f>
        <v>8.297315555555556E-3</v>
      </c>
      <c r="AQ57" s="34">
        <f>$AF$28/'Fixed data'!$C$7</f>
        <v>8.297315555555556E-3</v>
      </c>
      <c r="AR57" s="34">
        <f>$AF$28/'Fixed data'!$C$7</f>
        <v>8.297315555555556E-3</v>
      </c>
      <c r="AS57" s="34">
        <f>$AF$28/'Fixed data'!$C$7</f>
        <v>8.297315555555556E-3</v>
      </c>
      <c r="AT57" s="34">
        <f>$AF$28/'Fixed data'!$C$7</f>
        <v>8.297315555555556E-3</v>
      </c>
      <c r="AU57" s="34">
        <f>$AF$28/'Fixed data'!$C$7</f>
        <v>8.297315555555556E-3</v>
      </c>
      <c r="AV57" s="34">
        <f>$AF$28/'Fixed data'!$C$7</f>
        <v>8.297315555555556E-3</v>
      </c>
      <c r="AW57" s="34">
        <f>$AF$28/'Fixed data'!$C$7</f>
        <v>8.297315555555556E-3</v>
      </c>
      <c r="AX57" s="34">
        <f>$AF$28/'Fixed data'!$C$7</f>
        <v>8.297315555555556E-3</v>
      </c>
      <c r="AY57" s="34">
        <f>$AF$28/'Fixed data'!$C$7</f>
        <v>8.297315555555556E-3</v>
      </c>
      <c r="AZ57" s="34">
        <f>$AF$28/'Fixed data'!$C$7</f>
        <v>8.297315555555556E-3</v>
      </c>
      <c r="BA57" s="34">
        <f>$AF$28/'Fixed data'!$C$7</f>
        <v>8.297315555555556E-3</v>
      </c>
      <c r="BB57" s="34">
        <f>$AF$28/'Fixed data'!$C$7</f>
        <v>8.297315555555556E-3</v>
      </c>
      <c r="BC57" s="34">
        <f>$AF$28/'Fixed data'!$C$7</f>
        <v>8.297315555555556E-3</v>
      </c>
      <c r="BD57" s="34">
        <f>$AF$28/'Fixed data'!$C$7</f>
        <v>8.297315555555556E-3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8.297315555555556E-3</v>
      </c>
      <c r="AI58" s="34">
        <f>$AG$28/'Fixed data'!$C$7</f>
        <v>8.297315555555556E-3</v>
      </c>
      <c r="AJ58" s="34">
        <f>$AG$28/'Fixed data'!$C$7</f>
        <v>8.297315555555556E-3</v>
      </c>
      <c r="AK58" s="34">
        <f>$AG$28/'Fixed data'!$C$7</f>
        <v>8.297315555555556E-3</v>
      </c>
      <c r="AL58" s="34">
        <f>$AG$28/'Fixed data'!$C$7</f>
        <v>8.297315555555556E-3</v>
      </c>
      <c r="AM58" s="34">
        <f>$AG$28/'Fixed data'!$C$7</f>
        <v>8.297315555555556E-3</v>
      </c>
      <c r="AN58" s="34">
        <f>$AG$28/'Fixed data'!$C$7</f>
        <v>8.297315555555556E-3</v>
      </c>
      <c r="AO58" s="34">
        <f>$AG$28/'Fixed data'!$C$7</f>
        <v>8.297315555555556E-3</v>
      </c>
      <c r="AP58" s="34">
        <f>$AG$28/'Fixed data'!$C$7</f>
        <v>8.297315555555556E-3</v>
      </c>
      <c r="AQ58" s="34">
        <f>$AG$28/'Fixed data'!$C$7</f>
        <v>8.297315555555556E-3</v>
      </c>
      <c r="AR58" s="34">
        <f>$AG$28/'Fixed data'!$C$7</f>
        <v>8.297315555555556E-3</v>
      </c>
      <c r="AS58" s="34">
        <f>$AG$28/'Fixed data'!$C$7</f>
        <v>8.297315555555556E-3</v>
      </c>
      <c r="AT58" s="34">
        <f>$AG$28/'Fixed data'!$C$7</f>
        <v>8.297315555555556E-3</v>
      </c>
      <c r="AU58" s="34">
        <f>$AG$28/'Fixed data'!$C$7</f>
        <v>8.297315555555556E-3</v>
      </c>
      <c r="AV58" s="34">
        <f>$AG$28/'Fixed data'!$C$7</f>
        <v>8.297315555555556E-3</v>
      </c>
      <c r="AW58" s="34">
        <f>$AG$28/'Fixed data'!$C$7</f>
        <v>8.297315555555556E-3</v>
      </c>
      <c r="AX58" s="34">
        <f>$AG$28/'Fixed data'!$C$7</f>
        <v>8.297315555555556E-3</v>
      </c>
      <c r="AY58" s="34">
        <f>$AG$28/'Fixed data'!$C$7</f>
        <v>8.297315555555556E-3</v>
      </c>
      <c r="AZ58" s="34">
        <f>$AG$28/'Fixed data'!$C$7</f>
        <v>8.297315555555556E-3</v>
      </c>
      <c r="BA58" s="34">
        <f>$AG$28/'Fixed data'!$C$7</f>
        <v>8.297315555555556E-3</v>
      </c>
      <c r="BB58" s="34">
        <f>$AG$28/'Fixed data'!$C$7</f>
        <v>8.297315555555556E-3</v>
      </c>
      <c r="BC58" s="34">
        <f>$AG$28/'Fixed data'!$C$7</f>
        <v>8.297315555555556E-3</v>
      </c>
      <c r="BD58" s="34">
        <f>$AG$28/'Fixed data'!$C$7</f>
        <v>8.297315555555556E-3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8.297315555555556E-3</v>
      </c>
      <c r="AJ59" s="34">
        <f>$AH$28/'Fixed data'!$C$7</f>
        <v>8.297315555555556E-3</v>
      </c>
      <c r="AK59" s="34">
        <f>$AH$28/'Fixed data'!$C$7</f>
        <v>8.297315555555556E-3</v>
      </c>
      <c r="AL59" s="34">
        <f>$AH$28/'Fixed data'!$C$7</f>
        <v>8.297315555555556E-3</v>
      </c>
      <c r="AM59" s="34">
        <f>$AH$28/'Fixed data'!$C$7</f>
        <v>8.297315555555556E-3</v>
      </c>
      <c r="AN59" s="34">
        <f>$AH$28/'Fixed data'!$C$7</f>
        <v>8.297315555555556E-3</v>
      </c>
      <c r="AO59" s="34">
        <f>$AH$28/'Fixed data'!$C$7</f>
        <v>8.297315555555556E-3</v>
      </c>
      <c r="AP59" s="34">
        <f>$AH$28/'Fixed data'!$C$7</f>
        <v>8.297315555555556E-3</v>
      </c>
      <c r="AQ59" s="34">
        <f>$AH$28/'Fixed data'!$C$7</f>
        <v>8.297315555555556E-3</v>
      </c>
      <c r="AR59" s="34">
        <f>$AH$28/'Fixed data'!$C$7</f>
        <v>8.297315555555556E-3</v>
      </c>
      <c r="AS59" s="34">
        <f>$AH$28/'Fixed data'!$C$7</f>
        <v>8.297315555555556E-3</v>
      </c>
      <c r="AT59" s="34">
        <f>$AH$28/'Fixed data'!$C$7</f>
        <v>8.297315555555556E-3</v>
      </c>
      <c r="AU59" s="34">
        <f>$AH$28/'Fixed data'!$C$7</f>
        <v>8.297315555555556E-3</v>
      </c>
      <c r="AV59" s="34">
        <f>$AH$28/'Fixed data'!$C$7</f>
        <v>8.297315555555556E-3</v>
      </c>
      <c r="AW59" s="34">
        <f>$AH$28/'Fixed data'!$C$7</f>
        <v>8.297315555555556E-3</v>
      </c>
      <c r="AX59" s="34">
        <f>$AH$28/'Fixed data'!$C$7</f>
        <v>8.297315555555556E-3</v>
      </c>
      <c r="AY59" s="34">
        <f>$AH$28/'Fixed data'!$C$7</f>
        <v>8.297315555555556E-3</v>
      </c>
      <c r="AZ59" s="34">
        <f>$AH$28/'Fixed data'!$C$7</f>
        <v>8.297315555555556E-3</v>
      </c>
      <c r="BA59" s="34">
        <f>$AH$28/'Fixed data'!$C$7</f>
        <v>8.297315555555556E-3</v>
      </c>
      <c r="BB59" s="34">
        <f>$AH$28/'Fixed data'!$C$7</f>
        <v>8.297315555555556E-3</v>
      </c>
      <c r="BC59" s="34">
        <f>$AH$28/'Fixed data'!$C$7</f>
        <v>8.297315555555556E-3</v>
      </c>
      <c r="BD59" s="34">
        <f>$AH$28/'Fixed data'!$C$7</f>
        <v>8.297315555555556E-3</v>
      </c>
    </row>
    <row r="60" spans="1:56" ht="16.5" collapsed="1" x14ac:dyDescent="0.35">
      <c r="A60" s="115"/>
      <c r="B60" s="9" t="s">
        <v>7</v>
      </c>
      <c r="C60" s="9" t="s">
        <v>61</v>
      </c>
      <c r="D60" s="9" t="s">
        <v>40</v>
      </c>
      <c r="E60" s="34">
        <f>SUM(E30:E59)</f>
        <v>0</v>
      </c>
      <c r="F60" s="34">
        <f t="shared" ref="F60:BD60" si="6">SUM(F30:F59)</f>
        <v>-4.0560024076496101E-2</v>
      </c>
      <c r="G60" s="34">
        <f t="shared" si="6"/>
        <v>-7.697139037521443E-2</v>
      </c>
      <c r="H60" s="34">
        <f t="shared" si="6"/>
        <v>-6.867407481965887E-2</v>
      </c>
      <c r="I60" s="34">
        <f t="shared" si="6"/>
        <v>-6.0376759264103311E-2</v>
      </c>
      <c r="J60" s="34">
        <f t="shared" si="6"/>
        <v>-5.2079443708547751E-2</v>
      </c>
      <c r="K60" s="34">
        <f t="shared" si="6"/>
        <v>-4.3782128152992192E-2</v>
      </c>
      <c r="L60" s="34">
        <f t="shared" si="6"/>
        <v>-3.5484812597436632E-2</v>
      </c>
      <c r="M60" s="34">
        <f t="shared" si="6"/>
        <v>-2.7187497041881076E-2</v>
      </c>
      <c r="N60" s="34">
        <f t="shared" si="6"/>
        <v>-1.889018148632552E-2</v>
      </c>
      <c r="O60" s="34">
        <f t="shared" si="6"/>
        <v>-1.0592865930769964E-2</v>
      </c>
      <c r="P60" s="34">
        <f t="shared" si="6"/>
        <v>-2.2955503752144085E-3</v>
      </c>
      <c r="Q60" s="34">
        <f t="shared" si="6"/>
        <v>6.0017651803411474E-3</v>
      </c>
      <c r="R60" s="34">
        <f t="shared" si="6"/>
        <v>1.4299080735896703E-2</v>
      </c>
      <c r="S60" s="34">
        <f t="shared" si="6"/>
        <v>2.2596396291452259E-2</v>
      </c>
      <c r="T60" s="34">
        <f t="shared" si="6"/>
        <v>3.0893711847007815E-2</v>
      </c>
      <c r="U60" s="34">
        <f t="shared" si="6"/>
        <v>3.9191027402563375E-2</v>
      </c>
      <c r="V60" s="34">
        <f t="shared" si="6"/>
        <v>4.7488342958118934E-2</v>
      </c>
      <c r="W60" s="34">
        <f t="shared" si="6"/>
        <v>5.5785658513674494E-2</v>
      </c>
      <c r="X60" s="34">
        <f t="shared" si="6"/>
        <v>6.4082974069230053E-2</v>
      </c>
      <c r="Y60" s="34">
        <f t="shared" si="6"/>
        <v>7.2380289624785613E-2</v>
      </c>
      <c r="Z60" s="34">
        <f t="shared" si="6"/>
        <v>8.0677605180341172E-2</v>
      </c>
      <c r="AA60" s="34">
        <f t="shared" si="6"/>
        <v>8.8974920735896731E-2</v>
      </c>
      <c r="AB60" s="34">
        <f t="shared" si="6"/>
        <v>9.7272236291452291E-2</v>
      </c>
      <c r="AC60" s="34">
        <f t="shared" si="6"/>
        <v>0.10556955184700785</v>
      </c>
      <c r="AD60" s="34">
        <f t="shared" si="6"/>
        <v>0.11386686740256341</v>
      </c>
      <c r="AE60" s="34">
        <f t="shared" si="6"/>
        <v>0.12216418295811897</v>
      </c>
      <c r="AF60" s="34">
        <f t="shared" si="6"/>
        <v>0.13046149851367453</v>
      </c>
      <c r="AG60" s="34">
        <f t="shared" si="6"/>
        <v>0.13875881406923007</v>
      </c>
      <c r="AH60" s="34">
        <f t="shared" si="6"/>
        <v>0.14705612962478562</v>
      </c>
      <c r="AI60" s="34">
        <f t="shared" si="6"/>
        <v>0.15535344518034117</v>
      </c>
      <c r="AJ60" s="34">
        <f t="shared" si="6"/>
        <v>0.15535344518034117</v>
      </c>
      <c r="AK60" s="34">
        <f t="shared" si="6"/>
        <v>0.15535344518034117</v>
      </c>
      <c r="AL60" s="34">
        <f t="shared" si="6"/>
        <v>0.15535344518034117</v>
      </c>
      <c r="AM60" s="34">
        <f t="shared" si="6"/>
        <v>0.15535344518034117</v>
      </c>
      <c r="AN60" s="34">
        <f t="shared" si="6"/>
        <v>0.15535344518034117</v>
      </c>
      <c r="AO60" s="34">
        <f t="shared" si="6"/>
        <v>0.15535344518034117</v>
      </c>
      <c r="AP60" s="34">
        <f t="shared" si="6"/>
        <v>0.15535344518034117</v>
      </c>
      <c r="AQ60" s="34">
        <f t="shared" si="6"/>
        <v>0.15535344518034117</v>
      </c>
      <c r="AR60" s="34">
        <f t="shared" si="6"/>
        <v>0.15535344518034117</v>
      </c>
      <c r="AS60" s="34">
        <f t="shared" si="6"/>
        <v>0.15535344518034117</v>
      </c>
      <c r="AT60" s="34">
        <f t="shared" si="6"/>
        <v>0.15535344518034117</v>
      </c>
      <c r="AU60" s="34">
        <f t="shared" si="6"/>
        <v>0.15535344518034117</v>
      </c>
      <c r="AV60" s="34">
        <f t="shared" si="6"/>
        <v>0.15535344518034117</v>
      </c>
      <c r="AW60" s="34">
        <f t="shared" si="6"/>
        <v>0.15535344518034117</v>
      </c>
      <c r="AX60" s="34">
        <f t="shared" si="6"/>
        <v>0.15535344518034117</v>
      </c>
      <c r="AY60" s="34">
        <f t="shared" si="6"/>
        <v>0.1959134692568372</v>
      </c>
      <c r="AZ60" s="34">
        <f t="shared" si="6"/>
        <v>0.23232483555555547</v>
      </c>
      <c r="BA60" s="34">
        <f t="shared" si="6"/>
        <v>0.22402751999999992</v>
      </c>
      <c r="BB60" s="34">
        <f t="shared" si="6"/>
        <v>0.21573020444444438</v>
      </c>
      <c r="BC60" s="34">
        <f t="shared" si="6"/>
        <v>0.20743288888888883</v>
      </c>
      <c r="BD60" s="34">
        <f t="shared" si="6"/>
        <v>0.19913557333333329</v>
      </c>
    </row>
    <row r="61" spans="1:56" ht="17.25" hidden="1" customHeight="1" outlineLevel="1" x14ac:dyDescent="0.35">
      <c r="A61" s="115"/>
      <c r="B61" s="9" t="s">
        <v>35</v>
      </c>
      <c r="C61" s="9" t="s">
        <v>62</v>
      </c>
      <c r="D61" s="9" t="s">
        <v>40</v>
      </c>
      <c r="E61" s="34">
        <v>0</v>
      </c>
      <c r="F61" s="34">
        <f>E62</f>
        <v>-1.8252010834423247</v>
      </c>
      <c r="G61" s="34">
        <f t="shared" ref="G61:BD61" si="7">F62</f>
        <v>-3.4231525428081535</v>
      </c>
      <c r="H61" s="34">
        <f t="shared" si="7"/>
        <v>-2.9728019524329392</v>
      </c>
      <c r="I61" s="34">
        <f t="shared" si="7"/>
        <v>-2.5307486776132802</v>
      </c>
      <c r="J61" s="34">
        <f t="shared" si="7"/>
        <v>-2.0969927183491768</v>
      </c>
      <c r="K61" s="34">
        <f t="shared" si="7"/>
        <v>-1.6715340746406291</v>
      </c>
      <c r="L61" s="34">
        <f t="shared" si="7"/>
        <v>-1.2543727464876369</v>
      </c>
      <c r="M61" s="34">
        <f t="shared" si="7"/>
        <v>-0.8455087338902002</v>
      </c>
      <c r="N61" s="34">
        <f t="shared" si="7"/>
        <v>-0.44494203684831912</v>
      </c>
      <c r="O61" s="34">
        <f t="shared" si="7"/>
        <v>-5.2672655361993559E-2</v>
      </c>
      <c r="P61" s="34">
        <f t="shared" si="7"/>
        <v>0.33129941056877643</v>
      </c>
      <c r="Q61" s="34">
        <f t="shared" si="7"/>
        <v>0.70697416094399079</v>
      </c>
      <c r="R61" s="34">
        <f t="shared" si="7"/>
        <v>1.0743515957636496</v>
      </c>
      <c r="S61" s="34">
        <f t="shared" si="7"/>
        <v>1.4334317150277529</v>
      </c>
      <c r="T61" s="34">
        <f t="shared" si="7"/>
        <v>1.7842145187363005</v>
      </c>
      <c r="U61" s="34">
        <f t="shared" si="7"/>
        <v>2.1267000068892927</v>
      </c>
      <c r="V61" s="34">
        <f t="shared" si="7"/>
        <v>2.4608881794867292</v>
      </c>
      <c r="W61" s="34">
        <f t="shared" si="7"/>
        <v>2.7867790365286105</v>
      </c>
      <c r="X61" s="34">
        <f t="shared" si="7"/>
        <v>3.104372578014936</v>
      </c>
      <c r="Y61" s="34">
        <f t="shared" si="7"/>
        <v>3.4136688039457059</v>
      </c>
      <c r="Z61" s="34">
        <f t="shared" si="7"/>
        <v>3.7146677143209201</v>
      </c>
      <c r="AA61" s="34">
        <f t="shared" si="7"/>
        <v>4.0073693091405787</v>
      </c>
      <c r="AB61" s="34">
        <f t="shared" si="7"/>
        <v>4.2917735884046824</v>
      </c>
      <c r="AC61" s="34">
        <f t="shared" si="7"/>
        <v>4.5678805521132304</v>
      </c>
      <c r="AD61" s="34">
        <f t="shared" si="7"/>
        <v>4.8356902002662228</v>
      </c>
      <c r="AE61" s="34">
        <f t="shared" si="7"/>
        <v>5.0952025328636594</v>
      </c>
      <c r="AF61" s="34">
        <f t="shared" si="7"/>
        <v>5.3464175499055404</v>
      </c>
      <c r="AG61" s="34">
        <f t="shared" si="7"/>
        <v>5.5893352513918657</v>
      </c>
      <c r="AH61" s="34">
        <f t="shared" si="7"/>
        <v>5.8239556373226353</v>
      </c>
      <c r="AI61" s="34">
        <f t="shared" si="7"/>
        <v>6.0502787076978501</v>
      </c>
      <c r="AJ61" s="34">
        <f t="shared" si="7"/>
        <v>6.2683044625175093</v>
      </c>
      <c r="AK61" s="34">
        <f t="shared" si="7"/>
        <v>6.4863302173371684</v>
      </c>
      <c r="AL61" s="34">
        <f t="shared" si="7"/>
        <v>6.7043559721568275</v>
      </c>
      <c r="AM61" s="34">
        <f t="shared" si="7"/>
        <v>6.9223817269764867</v>
      </c>
      <c r="AN61" s="34">
        <f t="shared" si="7"/>
        <v>7.1404074817961458</v>
      </c>
      <c r="AO61" s="34">
        <f t="shared" si="7"/>
        <v>7.358433236615805</v>
      </c>
      <c r="AP61" s="34">
        <f t="shared" si="7"/>
        <v>7.5764589914354641</v>
      </c>
      <c r="AQ61" s="34">
        <f t="shared" si="7"/>
        <v>7.7944847462551232</v>
      </c>
      <c r="AR61" s="34">
        <f t="shared" si="7"/>
        <v>8.0125105010747824</v>
      </c>
      <c r="AS61" s="34">
        <f t="shared" si="7"/>
        <v>8.2305362558944406</v>
      </c>
      <c r="AT61" s="34">
        <f t="shared" si="7"/>
        <v>8.4485620107140988</v>
      </c>
      <c r="AU61" s="34">
        <f t="shared" si="7"/>
        <v>8.6665877655337571</v>
      </c>
      <c r="AV61" s="34">
        <f t="shared" si="7"/>
        <v>8.8846135203534153</v>
      </c>
      <c r="AW61" s="34">
        <f t="shared" si="7"/>
        <v>9.1026392751730736</v>
      </c>
      <c r="AX61" s="34">
        <f t="shared" si="7"/>
        <v>9.3206650299927318</v>
      </c>
      <c r="AY61" s="34">
        <f t="shared" si="7"/>
        <v>9.1653115848123914</v>
      </c>
      <c r="AZ61" s="34">
        <f t="shared" si="7"/>
        <v>8.9693981155555544</v>
      </c>
      <c r="BA61" s="34">
        <f t="shared" si="7"/>
        <v>8.7370732799999988</v>
      </c>
      <c r="BB61" s="34">
        <f t="shared" si="7"/>
        <v>8.5130457599999989</v>
      </c>
      <c r="BC61" s="34">
        <f t="shared" si="7"/>
        <v>8.2973155555555547</v>
      </c>
      <c r="BD61" s="34">
        <f t="shared" si="7"/>
        <v>8.0898826666666661</v>
      </c>
    </row>
    <row r="62" spans="1:56" ht="16.5" hidden="1" customHeight="1" outlineLevel="1" x14ac:dyDescent="0.3">
      <c r="A62" s="115"/>
      <c r="B62" s="9" t="s">
        <v>34</v>
      </c>
      <c r="C62" s="9" t="s">
        <v>68</v>
      </c>
      <c r="D62" s="9" t="s">
        <v>40</v>
      </c>
      <c r="E62" s="34">
        <f t="shared" ref="E62:BD62" si="8">E28-E60+E61</f>
        <v>-1.8252010834423247</v>
      </c>
      <c r="F62" s="34">
        <f t="shared" si="8"/>
        <v>-3.4231525428081535</v>
      </c>
      <c r="G62" s="34">
        <f t="shared" si="8"/>
        <v>-2.9728019524329392</v>
      </c>
      <c r="H62" s="34">
        <f t="shared" si="8"/>
        <v>-2.5307486776132802</v>
      </c>
      <c r="I62" s="34">
        <f t="shared" si="8"/>
        <v>-2.0969927183491768</v>
      </c>
      <c r="J62" s="34">
        <f t="shared" si="8"/>
        <v>-1.6715340746406291</v>
      </c>
      <c r="K62" s="34">
        <f t="shared" si="8"/>
        <v>-1.2543727464876369</v>
      </c>
      <c r="L62" s="34">
        <f t="shared" si="8"/>
        <v>-0.8455087338902002</v>
      </c>
      <c r="M62" s="34">
        <f t="shared" si="8"/>
        <v>-0.44494203684831912</v>
      </c>
      <c r="N62" s="34">
        <f t="shared" si="8"/>
        <v>-5.2672655361993559E-2</v>
      </c>
      <c r="O62" s="34">
        <f t="shared" si="8"/>
        <v>0.33129941056877643</v>
      </c>
      <c r="P62" s="34">
        <f t="shared" si="8"/>
        <v>0.70697416094399079</v>
      </c>
      <c r="Q62" s="34">
        <f t="shared" si="8"/>
        <v>1.0743515957636496</v>
      </c>
      <c r="R62" s="34">
        <f t="shared" si="8"/>
        <v>1.4334317150277529</v>
      </c>
      <c r="S62" s="34">
        <f t="shared" si="8"/>
        <v>1.7842145187363005</v>
      </c>
      <c r="T62" s="34">
        <f t="shared" si="8"/>
        <v>2.1267000068892927</v>
      </c>
      <c r="U62" s="34">
        <f t="shared" si="8"/>
        <v>2.4608881794867292</v>
      </c>
      <c r="V62" s="34">
        <f t="shared" si="8"/>
        <v>2.7867790365286105</v>
      </c>
      <c r="W62" s="34">
        <f t="shared" si="8"/>
        <v>3.104372578014936</v>
      </c>
      <c r="X62" s="34">
        <f t="shared" si="8"/>
        <v>3.4136688039457059</v>
      </c>
      <c r="Y62" s="34">
        <f t="shared" si="8"/>
        <v>3.7146677143209201</v>
      </c>
      <c r="Z62" s="34">
        <f t="shared" si="8"/>
        <v>4.0073693091405787</v>
      </c>
      <c r="AA62" s="34">
        <f t="shared" si="8"/>
        <v>4.2917735884046824</v>
      </c>
      <c r="AB62" s="34">
        <f t="shared" si="8"/>
        <v>4.5678805521132304</v>
      </c>
      <c r="AC62" s="34">
        <f t="shared" si="8"/>
        <v>4.8356902002662228</v>
      </c>
      <c r="AD62" s="34">
        <f t="shared" si="8"/>
        <v>5.0952025328636594</v>
      </c>
      <c r="AE62" s="34">
        <f t="shared" si="8"/>
        <v>5.3464175499055404</v>
      </c>
      <c r="AF62" s="34">
        <f t="shared" si="8"/>
        <v>5.5893352513918657</v>
      </c>
      <c r="AG62" s="34">
        <f t="shared" si="8"/>
        <v>5.8239556373226353</v>
      </c>
      <c r="AH62" s="34">
        <f t="shared" si="8"/>
        <v>6.0502787076978501</v>
      </c>
      <c r="AI62" s="34">
        <f t="shared" si="8"/>
        <v>6.2683044625175093</v>
      </c>
      <c r="AJ62" s="34">
        <f t="shared" si="8"/>
        <v>6.4863302173371684</v>
      </c>
      <c r="AK62" s="34">
        <f t="shared" si="8"/>
        <v>6.7043559721568275</v>
      </c>
      <c r="AL62" s="34">
        <f t="shared" si="8"/>
        <v>6.9223817269764867</v>
      </c>
      <c r="AM62" s="34">
        <f t="shared" si="8"/>
        <v>7.1404074817961458</v>
      </c>
      <c r="AN62" s="34">
        <f t="shared" si="8"/>
        <v>7.358433236615805</v>
      </c>
      <c r="AO62" s="34">
        <f t="shared" si="8"/>
        <v>7.5764589914354641</v>
      </c>
      <c r="AP62" s="34">
        <f t="shared" si="8"/>
        <v>7.7944847462551232</v>
      </c>
      <c r="AQ62" s="34">
        <f t="shared" si="8"/>
        <v>8.0125105010747824</v>
      </c>
      <c r="AR62" s="34">
        <f t="shared" si="8"/>
        <v>8.2305362558944406</v>
      </c>
      <c r="AS62" s="34">
        <f t="shared" si="8"/>
        <v>8.4485620107140988</v>
      </c>
      <c r="AT62" s="34">
        <f t="shared" si="8"/>
        <v>8.6665877655337571</v>
      </c>
      <c r="AU62" s="34">
        <f t="shared" si="8"/>
        <v>8.8846135203534153</v>
      </c>
      <c r="AV62" s="34">
        <f t="shared" si="8"/>
        <v>9.1026392751730736</v>
      </c>
      <c r="AW62" s="34">
        <f t="shared" si="8"/>
        <v>9.3206650299927318</v>
      </c>
      <c r="AX62" s="34">
        <f t="shared" si="8"/>
        <v>9.1653115848123914</v>
      </c>
      <c r="AY62" s="34">
        <f t="shared" si="8"/>
        <v>8.9693981155555544</v>
      </c>
      <c r="AZ62" s="34">
        <f t="shared" si="8"/>
        <v>8.7370732799999988</v>
      </c>
      <c r="BA62" s="34">
        <f t="shared" si="8"/>
        <v>8.5130457599999989</v>
      </c>
      <c r="BB62" s="34">
        <f t="shared" si="8"/>
        <v>8.2973155555555547</v>
      </c>
      <c r="BC62" s="34">
        <f t="shared" si="8"/>
        <v>8.0898826666666661</v>
      </c>
      <c r="BD62" s="34">
        <f t="shared" si="8"/>
        <v>7.8907470933333332</v>
      </c>
    </row>
    <row r="63" spans="1:56" ht="16.5" collapsed="1" x14ac:dyDescent="0.3">
      <c r="A63" s="115"/>
      <c r="B63" s="9" t="s">
        <v>8</v>
      </c>
      <c r="C63" s="11" t="s">
        <v>67</v>
      </c>
      <c r="D63" s="9" t="s">
        <v>40</v>
      </c>
      <c r="E63" s="34">
        <f>AVERAGE(E61:E62)*'Fixed data'!$C$3</f>
        <v>-4.4078606165132143E-2</v>
      </c>
      <c r="F63" s="34">
        <f>AVERAGE(F61:F62)*'Fixed data'!$C$3</f>
        <v>-0.12674774007394904</v>
      </c>
      <c r="G63" s="34">
        <f>AVERAGE(G61:G62)*'Fixed data'!$C$3</f>
        <v>-0.15446230106007239</v>
      </c>
      <c r="H63" s="34">
        <f>AVERAGE(H61:H62)*'Fixed data'!$C$3</f>
        <v>-0.1329107477156162</v>
      </c>
      <c r="I63" s="34">
        <f>AVERAGE(I61:I62)*'Fixed data'!$C$3</f>
        <v>-0.11175995471249334</v>
      </c>
      <c r="J63" s="34">
        <f>AVERAGE(J61:J62)*'Fixed data'!$C$3</f>
        <v>-9.1009922050703823E-2</v>
      </c>
      <c r="K63" s="34">
        <f>AVERAGE(K61:K62)*'Fixed data'!$C$3</f>
        <v>-7.0660649730247632E-2</v>
      </c>
      <c r="L63" s="34">
        <f>AVERAGE(L61:L62)*'Fixed data'!$C$3</f>
        <v>-5.0712137751124764E-2</v>
      </c>
      <c r="M63" s="34">
        <f>AVERAGE(M61:M62)*'Fixed data'!$C$3</f>
        <v>-3.1164386113335243E-2</v>
      </c>
      <c r="N63" s="34">
        <f>AVERAGE(N61:N62)*'Fixed data'!$C$3</f>
        <v>-1.2017394816879051E-2</v>
      </c>
      <c r="O63" s="34">
        <f>AVERAGE(O61:O62)*'Fixed data'!$C$3</f>
        <v>6.7288361382438064E-3</v>
      </c>
      <c r="P63" s="34">
        <f>AVERAGE(P61:P62)*'Fixed data'!$C$3</f>
        <v>2.5074306752033326E-2</v>
      </c>
      <c r="Q63" s="34">
        <f>AVERAGE(Q61:Q62)*'Fixed data'!$C$3</f>
        <v>4.3019017024489514E-2</v>
      </c>
      <c r="R63" s="34">
        <f>AVERAGE(R61:R62)*'Fixed data'!$C$3</f>
        <v>6.056296695561237E-2</v>
      </c>
      <c r="S63" s="34">
        <f>AVERAGE(S61:S62)*'Fixed data'!$C$3</f>
        <v>7.7706156545401903E-2</v>
      </c>
      <c r="T63" s="34">
        <f>AVERAGE(T61:T62)*'Fixed data'!$C$3</f>
        <v>9.4448585793858078E-2</v>
      </c>
      <c r="U63" s="34">
        <f>AVERAGE(U61:U62)*'Fixed data'!$C$3</f>
        <v>0.11079025470098094</v>
      </c>
      <c r="V63" s="34">
        <f>AVERAGE(V61:V62)*'Fixed data'!$C$3</f>
        <v>0.12673116326677045</v>
      </c>
      <c r="W63" s="34">
        <f>AVERAGE(W61:W62)*'Fixed data'!$C$3</f>
        <v>0.14227131149122665</v>
      </c>
      <c r="X63" s="34">
        <f>AVERAGE(X61:X62)*'Fixed data'!$C$3</f>
        <v>0.15741069937434951</v>
      </c>
      <c r="Y63" s="34">
        <f>AVERAGE(Y61:Y62)*'Fixed data'!$C$3</f>
        <v>0.17214932691613902</v>
      </c>
      <c r="Z63" s="34">
        <f>AVERAGE(Z61:Z62)*'Fixed data'!$C$3</f>
        <v>0.1864871941165952</v>
      </c>
      <c r="AA63" s="34">
        <f>AVERAGE(AA61:AA62)*'Fixed data'!$C$3</f>
        <v>0.20042430097571806</v>
      </c>
      <c r="AB63" s="34">
        <f>AVERAGE(AB61:AB62)*'Fixed data'!$C$3</f>
        <v>0.2139606474935076</v>
      </c>
      <c r="AC63" s="34">
        <f>AVERAGE(AC61:AC62)*'Fixed data'!$C$3</f>
        <v>0.22709623366996382</v>
      </c>
      <c r="AD63" s="34">
        <f>AVERAGE(AD61:AD62)*'Fixed data'!$C$3</f>
        <v>0.23983105950508668</v>
      </c>
      <c r="AE63" s="34">
        <f>AVERAGE(AE61:AE62)*'Fixed data'!$C$3</f>
        <v>0.25216512499887617</v>
      </c>
      <c r="AF63" s="34">
        <f>AVERAGE(AF61:AF62)*'Fixed data'!$C$3</f>
        <v>0.26409843015133239</v>
      </c>
      <c r="AG63" s="34">
        <f>AVERAGE(AG61:AG62)*'Fixed data'!$C$3</f>
        <v>0.2756309749624552</v>
      </c>
      <c r="AH63" s="34">
        <f>AVERAGE(AH61:AH62)*'Fixed data'!$C$3</f>
        <v>0.28676275943224477</v>
      </c>
      <c r="AI63" s="34">
        <f>AVERAGE(AI61:AI62)*'Fixed data'!$C$3</f>
        <v>0.29749378356070094</v>
      </c>
      <c r="AJ63" s="34">
        <f>AVERAGE(AJ61:AJ62)*'Fixed data'!$C$3</f>
        <v>0.30802442751849052</v>
      </c>
      <c r="AK63" s="34">
        <f>AVERAGE(AK61:AK62)*'Fixed data'!$C$3</f>
        <v>0.31855507147627998</v>
      </c>
      <c r="AL63" s="34">
        <f>AVERAGE(AL61:AL62)*'Fixed data'!$C$3</f>
        <v>0.32908571543406956</v>
      </c>
      <c r="AM63" s="34">
        <f>AVERAGE(AM61:AM62)*'Fixed data'!$C$3</f>
        <v>0.33961635939185908</v>
      </c>
      <c r="AN63" s="34">
        <f>AVERAGE(AN61:AN62)*'Fixed data'!$C$3</f>
        <v>0.35014700334964866</v>
      </c>
      <c r="AO63" s="34">
        <f>AVERAGE(AO61:AO62)*'Fixed data'!$C$3</f>
        <v>0.36067764730743812</v>
      </c>
      <c r="AP63" s="34">
        <f>AVERAGE(AP61:AP62)*'Fixed data'!$C$3</f>
        <v>0.37120829126522775</v>
      </c>
      <c r="AQ63" s="34">
        <f>AVERAGE(AQ61:AQ62)*'Fixed data'!$C$3</f>
        <v>0.38173893522301722</v>
      </c>
      <c r="AR63" s="34">
        <f>AVERAGE(AR61:AR62)*'Fixed data'!$C$3</f>
        <v>0.39226957918080674</v>
      </c>
      <c r="AS63" s="34">
        <f>AVERAGE(AS61:AS62)*'Fixed data'!$C$3</f>
        <v>0.40280022313859631</v>
      </c>
      <c r="AT63" s="34">
        <f>AVERAGE(AT61:AT62)*'Fixed data'!$C$3</f>
        <v>0.41333086709638572</v>
      </c>
      <c r="AU63" s="34">
        <f>AVERAGE(AU61:AU62)*'Fixed data'!$C$3</f>
        <v>0.4238615110541753</v>
      </c>
      <c r="AV63" s="34">
        <f>AVERAGE(AV61:AV62)*'Fixed data'!$C$3</f>
        <v>0.43439215501196471</v>
      </c>
      <c r="AW63" s="34">
        <f>AVERAGE(AW61:AW62)*'Fixed data'!$C$3</f>
        <v>0.44492279896975429</v>
      </c>
      <c r="AX63" s="34">
        <f>AVERAGE(AX61:AX62)*'Fixed data'!$C$3</f>
        <v>0.44643633524754378</v>
      </c>
      <c r="AY63" s="34">
        <f>AVERAGE(AY61:AY62)*'Fixed data'!$C$3</f>
        <v>0.43795323926388591</v>
      </c>
      <c r="AZ63" s="34">
        <f>AVERAGE(AZ61:AZ62)*'Fixed data'!$C$3</f>
        <v>0.42761128420266664</v>
      </c>
      <c r="BA63" s="34">
        <f>AVERAGE(BA61:BA62)*'Fixed data'!$C$3</f>
        <v>0.41659037481599998</v>
      </c>
      <c r="BB63" s="34">
        <f>AVERAGE(BB61:BB62)*'Fixed data'!$C$3</f>
        <v>0.40597022577066666</v>
      </c>
      <c r="BC63" s="34">
        <f>AVERAGE(BC61:BC62)*'Fixed data'!$C$3</f>
        <v>0.39575083706666664</v>
      </c>
      <c r="BD63" s="34">
        <f>AVERAGE(BD61:BD62)*'Fixed data'!$C$3</f>
        <v>0.38593220870400002</v>
      </c>
    </row>
    <row r="64" spans="1:56" ht="15.75" thickBot="1" x14ac:dyDescent="0.35">
      <c r="A64" s="114"/>
      <c r="B64" s="12" t="s">
        <v>93</v>
      </c>
      <c r="C64" s="12" t="s">
        <v>45</v>
      </c>
      <c r="D64" s="12" t="s">
        <v>40</v>
      </c>
      <c r="E64" s="53">
        <f t="shared" ref="E64:BD64" si="9">E29+E60+E63</f>
        <v>-0.50037887702571315</v>
      </c>
      <c r="F64" s="53">
        <f t="shared" si="9"/>
        <v>-0.57693563501102629</v>
      </c>
      <c r="G64" s="53">
        <f t="shared" si="9"/>
        <v>-0.1380888914352868</v>
      </c>
      <c r="H64" s="53">
        <f t="shared" si="9"/>
        <v>-0.10824002253527507</v>
      </c>
      <c r="I64" s="53">
        <f t="shared" si="9"/>
        <v>-7.8791913976596642E-2</v>
      </c>
      <c r="J64" s="53">
        <f t="shared" si="9"/>
        <v>-4.9744565759251569E-2</v>
      </c>
      <c r="K64" s="53">
        <f t="shared" si="9"/>
        <v>-2.1097977883239818E-2</v>
      </c>
      <c r="L64" s="53">
        <f t="shared" si="9"/>
        <v>7.1478496514386092E-3</v>
      </c>
      <c r="M64" s="53">
        <f t="shared" si="9"/>
        <v>3.4992916844783686E-2</v>
      </c>
      <c r="N64" s="53">
        <f t="shared" si="9"/>
        <v>6.2437223696795441E-2</v>
      </c>
      <c r="O64" s="53">
        <f t="shared" si="9"/>
        <v>8.9480770207473845E-2</v>
      </c>
      <c r="P64" s="53">
        <f t="shared" si="9"/>
        <v>0.11612355637681893</v>
      </c>
      <c r="Q64" s="53">
        <f t="shared" si="9"/>
        <v>0.14236558220483067</v>
      </c>
      <c r="R64" s="53">
        <f t="shared" si="9"/>
        <v>0.16820684769150906</v>
      </c>
      <c r="S64" s="53">
        <f t="shared" si="9"/>
        <v>0.19364735283685416</v>
      </c>
      <c r="T64" s="53">
        <f t="shared" si="9"/>
        <v>0.21868709764086591</v>
      </c>
      <c r="U64" s="53">
        <f t="shared" si="9"/>
        <v>0.24332608210354431</v>
      </c>
      <c r="V64" s="53">
        <f t="shared" si="9"/>
        <v>0.26756430622488936</v>
      </c>
      <c r="W64" s="53">
        <f t="shared" si="9"/>
        <v>0.29140177000490119</v>
      </c>
      <c r="X64" s="53">
        <f t="shared" si="9"/>
        <v>0.31483847344357957</v>
      </c>
      <c r="Y64" s="53">
        <f t="shared" si="9"/>
        <v>0.33787441654092465</v>
      </c>
      <c r="Z64" s="53">
        <f t="shared" si="9"/>
        <v>0.36050959929693638</v>
      </c>
      <c r="AA64" s="53">
        <f t="shared" si="9"/>
        <v>0.38274402171161481</v>
      </c>
      <c r="AB64" s="53">
        <f t="shared" si="9"/>
        <v>0.4045776837849599</v>
      </c>
      <c r="AC64" s="53">
        <f t="shared" si="9"/>
        <v>0.42601058551697168</v>
      </c>
      <c r="AD64" s="53">
        <f t="shared" si="9"/>
        <v>0.44704272690765012</v>
      </c>
      <c r="AE64" s="53">
        <f t="shared" si="9"/>
        <v>0.46767410795699516</v>
      </c>
      <c r="AF64" s="53">
        <f t="shared" si="9"/>
        <v>0.48790472866500689</v>
      </c>
      <c r="AG64" s="53">
        <f t="shared" si="9"/>
        <v>0.50773458903168533</v>
      </c>
      <c r="AH64" s="53">
        <f t="shared" si="9"/>
        <v>0.52716368905703037</v>
      </c>
      <c r="AI64" s="53">
        <f t="shared" si="9"/>
        <v>0.54619202874104211</v>
      </c>
      <c r="AJ64" s="53">
        <f t="shared" si="9"/>
        <v>0.55672267269883169</v>
      </c>
      <c r="AK64" s="53">
        <f t="shared" si="9"/>
        <v>0.56725331665662115</v>
      </c>
      <c r="AL64" s="53">
        <f t="shared" si="9"/>
        <v>0.57778396061441073</v>
      </c>
      <c r="AM64" s="53">
        <f t="shared" si="9"/>
        <v>0.58831460457220031</v>
      </c>
      <c r="AN64" s="53">
        <f t="shared" si="9"/>
        <v>0.59884524852998977</v>
      </c>
      <c r="AO64" s="53">
        <f t="shared" si="9"/>
        <v>0.60937589248777924</v>
      </c>
      <c r="AP64" s="53">
        <f t="shared" si="9"/>
        <v>0.61990653644556892</v>
      </c>
      <c r="AQ64" s="53">
        <f t="shared" si="9"/>
        <v>0.63043718040335839</v>
      </c>
      <c r="AR64" s="53">
        <f t="shared" si="9"/>
        <v>0.64096782436114785</v>
      </c>
      <c r="AS64" s="53">
        <f t="shared" si="9"/>
        <v>0.65149846831893754</v>
      </c>
      <c r="AT64" s="53">
        <f t="shared" si="9"/>
        <v>0.66202911227672689</v>
      </c>
      <c r="AU64" s="53">
        <f t="shared" si="9"/>
        <v>0.67255975623451647</v>
      </c>
      <c r="AV64" s="53">
        <f t="shared" si="9"/>
        <v>0.68309040019230594</v>
      </c>
      <c r="AW64" s="53">
        <f t="shared" si="9"/>
        <v>0.6936210441500954</v>
      </c>
      <c r="AX64" s="53">
        <f t="shared" si="9"/>
        <v>0.60178978042788489</v>
      </c>
      <c r="AY64" s="53">
        <f t="shared" si="9"/>
        <v>0.63386670852072313</v>
      </c>
      <c r="AZ64" s="53">
        <f t="shared" si="9"/>
        <v>0.65993611975822208</v>
      </c>
      <c r="BA64" s="53">
        <f t="shared" si="9"/>
        <v>0.64061789481599996</v>
      </c>
      <c r="BB64" s="53">
        <f t="shared" si="9"/>
        <v>0.62170043021511101</v>
      </c>
      <c r="BC64" s="53">
        <f t="shared" si="9"/>
        <v>0.60318372595555547</v>
      </c>
      <c r="BD64" s="53">
        <f t="shared" si="9"/>
        <v>0.58506778203733334</v>
      </c>
    </row>
    <row r="65" spans="1:56" ht="12.75" customHeight="1" x14ac:dyDescent="0.3">
      <c r="A65" s="204"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5"/>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5"/>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5"/>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5"/>
      <c r="B69" s="4" t="s">
        <v>200</v>
      </c>
      <c r="D69" s="9" t="s">
        <v>40</v>
      </c>
      <c r="E69" s="34">
        <f>E90*'Fixed data'!H$5/1000000</f>
        <v>0</v>
      </c>
      <c r="F69" s="34">
        <f>F90*'Fixed data'!I$5/1000000</f>
        <v>8.6482188594460881E-3</v>
      </c>
      <c r="G69" s="34">
        <f>G90*'Fixed data'!J$5/1000000</f>
        <v>1.784674952005072E-2</v>
      </c>
      <c r="H69" s="34">
        <f>H90*'Fixed data'!K$5/1000000</f>
        <v>1.840072715994566E-2</v>
      </c>
      <c r="I69" s="34">
        <f>I90*'Fixed data'!L$5/1000000</f>
        <v>1.897405460584764E-2</v>
      </c>
      <c r="J69" s="34">
        <f>J90*'Fixed data'!M$5/1000000</f>
        <v>3.2761351688788153E-2</v>
      </c>
      <c r="K69" s="34">
        <f>K90*'Fixed data'!N$5/1000000</f>
        <v>4.5578247160938591E-2</v>
      </c>
      <c r="L69" s="34">
        <f>L90*'Fixed data'!O$5/1000000</f>
        <v>5.7424741022298977E-2</v>
      </c>
      <c r="M69" s="34">
        <f>M90*'Fixed data'!P$5/1000000</f>
        <v>6.8300833272869302E-2</v>
      </c>
      <c r="N69" s="34">
        <f>N90*'Fixed data'!Q$5/1000000</f>
        <v>7.8206523912649553E-2</v>
      </c>
      <c r="O69" s="34">
        <f>O90*'Fixed data'!R$5/1000000</f>
        <v>8.7141812941639737E-2</v>
      </c>
      <c r="P69" s="34">
        <f>P90*'Fixed data'!S$5/1000000</f>
        <v>9.5106700359839869E-2</v>
      </c>
      <c r="Q69" s="34">
        <f>Q90*'Fixed data'!T$5/1000000</f>
        <v>0.1021011861672499</v>
      </c>
      <c r="R69" s="34">
        <f>R90*'Fixed data'!U$5/1000000</f>
        <v>0.10812527036386993</v>
      </c>
      <c r="S69" s="34">
        <f>S90*'Fixed data'!V$5/1000000</f>
        <v>0.11317895294969987</v>
      </c>
      <c r="T69" s="34">
        <f>T90*'Fixed data'!W$5/1000000</f>
        <v>0.11532589786187371</v>
      </c>
      <c r="U69" s="34">
        <f>U90*'Fixed data'!X$5/1000000</f>
        <v>0.11892904422848412</v>
      </c>
      <c r="V69" s="34">
        <f>V90*'Fixed data'!Y$5/1000000</f>
        <v>0.12151984912333141</v>
      </c>
      <c r="W69" s="34">
        <f>W90*'Fixed data'!Z$5/1000000</f>
        <v>0.12309831254641561</v>
      </c>
      <c r="X69" s="34">
        <f>X90*'Fixed data'!AA$5/1000000</f>
        <v>0.12366443449773667</v>
      </c>
      <c r="Y69" s="34">
        <f>Y90*'Fixed data'!AB$5/1000000</f>
        <v>0.12321821497729465</v>
      </c>
      <c r="Z69" s="34">
        <f>Z90*'Fixed data'!AC$5/1000000</f>
        <v>0.12076973809903188</v>
      </c>
      <c r="AA69" s="34">
        <f>AA90*'Fixed data'!AD$5/1000000</f>
        <v>0.11837114574018957</v>
      </c>
      <c r="AB69" s="34">
        <f>AB90*'Fixed data'!AE$5/1000000</f>
        <v>0.11496021190958416</v>
      </c>
      <c r="AC69" s="34">
        <f>AC90*'Fixed data'!AF$5/1000000</f>
        <v>0.11053693660721563</v>
      </c>
      <c r="AD69" s="34">
        <f>AD90*'Fixed data'!AG$5/1000000</f>
        <v>0.10510131983308404</v>
      </c>
      <c r="AE69" s="34">
        <f>AE90*'Fixed data'!AH$5/1000000</f>
        <v>9.8653361587189278E-2</v>
      </c>
      <c r="AF69" s="34">
        <f>AF90*'Fixed data'!AI$5/1000000</f>
        <v>9.1193061869531439E-2</v>
      </c>
      <c r="AG69" s="34">
        <f>AG90*'Fixed data'!AJ$5/1000000</f>
        <v>8.2720420680110471E-2</v>
      </c>
      <c r="AH69" s="34">
        <f>AH90*'Fixed data'!AK$5/1000000</f>
        <v>7.3235438018926402E-2</v>
      </c>
      <c r="AI69" s="34">
        <f>AI90*'Fixed data'!AL$5/1000000</f>
        <v>6.2398988946055015E-2</v>
      </c>
      <c r="AJ69" s="34">
        <f>AJ90*'Fixed data'!AM$5/1000000</f>
        <v>5.0961633446470672E-2</v>
      </c>
      <c r="AK69" s="34">
        <f>AK90*'Fixed data'!AN$5/1000000</f>
        <v>3.8511936475123229E-2</v>
      </c>
      <c r="AL69" s="34">
        <f>AL90*'Fixed data'!AO$5/1000000</f>
        <v>2.5049898032012678E-2</v>
      </c>
      <c r="AM69" s="34">
        <f>AM90*'Fixed data'!AP$5/1000000</f>
        <v>1.0575518117138758E-2</v>
      </c>
      <c r="AN69" s="34">
        <f>AN90*'Fixed data'!AQ$5/1000000</f>
        <v>1.0974594272502483E-2</v>
      </c>
      <c r="AO69" s="34">
        <f>AO90*'Fixed data'!AR$5/1000000</f>
        <v>1.1323785908445745E-2</v>
      </c>
      <c r="AP69" s="34">
        <f>AP90*'Fixed data'!AS$5/1000000</f>
        <v>1.1672977544389005E-2</v>
      </c>
      <c r="AQ69" s="34">
        <f>AQ90*'Fixed data'!AT$5/1000000</f>
        <v>1.2022169180332266E-2</v>
      </c>
      <c r="AR69" s="34">
        <f>AR90*'Fixed data'!AU$5/1000000</f>
        <v>1.2371360816275526E-2</v>
      </c>
      <c r="AS69" s="34">
        <f>AS90*'Fixed data'!AV$5/1000000</f>
        <v>1.2770436971639255E-2</v>
      </c>
      <c r="AT69" s="34">
        <f>AT90*'Fixed data'!AW$5/1000000</f>
        <v>1.3069744088162048E-2</v>
      </c>
      <c r="AU69" s="34">
        <f>AU90*'Fixed data'!AX$5/1000000</f>
        <v>1.3418935724105312E-2</v>
      </c>
      <c r="AV69" s="34">
        <f>AV90*'Fixed data'!AY$5/1000000</f>
        <v>1.3768127360048572E-2</v>
      </c>
      <c r="AW69" s="34">
        <f>AW90*'Fixed data'!AZ$5/1000000</f>
        <v>1.4067434476571364E-2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5"/>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5"/>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5"/>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5"/>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5"/>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5"/>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6"/>
      <c r="B76" s="13" t="s">
        <v>99</v>
      </c>
      <c r="C76" s="13"/>
      <c r="D76" s="13" t="s">
        <v>40</v>
      </c>
      <c r="E76" s="53">
        <f>SUM(E65:E75)</f>
        <v>0</v>
      </c>
      <c r="F76" s="53">
        <f t="shared" ref="F76:BD76" si="10">SUM(F65:F75)</f>
        <v>8.6482188594460881E-3</v>
      </c>
      <c r="G76" s="53">
        <f t="shared" si="10"/>
        <v>1.784674952005072E-2</v>
      </c>
      <c r="H76" s="53">
        <f t="shared" si="10"/>
        <v>1.840072715994566E-2</v>
      </c>
      <c r="I76" s="53">
        <f t="shared" si="10"/>
        <v>1.897405460584764E-2</v>
      </c>
      <c r="J76" s="53">
        <f t="shared" si="10"/>
        <v>3.2761351688788153E-2</v>
      </c>
      <c r="K76" s="53">
        <f t="shared" si="10"/>
        <v>4.5578247160938591E-2</v>
      </c>
      <c r="L76" s="53">
        <f t="shared" si="10"/>
        <v>5.7424741022298977E-2</v>
      </c>
      <c r="M76" s="53">
        <f t="shared" si="10"/>
        <v>6.8300833272869302E-2</v>
      </c>
      <c r="N76" s="53">
        <f t="shared" si="10"/>
        <v>7.8206523912649553E-2</v>
      </c>
      <c r="O76" s="53">
        <f t="shared" si="10"/>
        <v>8.7141812941639737E-2</v>
      </c>
      <c r="P76" s="53">
        <f t="shared" si="10"/>
        <v>9.5106700359839869E-2</v>
      </c>
      <c r="Q76" s="53">
        <f t="shared" si="10"/>
        <v>0.1021011861672499</v>
      </c>
      <c r="R76" s="53">
        <f t="shared" si="10"/>
        <v>0.10812527036386993</v>
      </c>
      <c r="S76" s="53">
        <f t="shared" si="10"/>
        <v>0.11317895294969987</v>
      </c>
      <c r="T76" s="53">
        <f t="shared" si="10"/>
        <v>0.11532589786187371</v>
      </c>
      <c r="U76" s="53">
        <f t="shared" si="10"/>
        <v>0.11892904422848412</v>
      </c>
      <c r="V76" s="53">
        <f t="shared" si="10"/>
        <v>0.12151984912333141</v>
      </c>
      <c r="W76" s="53">
        <f t="shared" si="10"/>
        <v>0.12309831254641561</v>
      </c>
      <c r="X76" s="53">
        <f t="shared" si="10"/>
        <v>0.12366443449773667</v>
      </c>
      <c r="Y76" s="53">
        <f t="shared" si="10"/>
        <v>0.12321821497729465</v>
      </c>
      <c r="Z76" s="53">
        <f t="shared" si="10"/>
        <v>0.12076973809903188</v>
      </c>
      <c r="AA76" s="53">
        <f t="shared" si="10"/>
        <v>0.11837114574018957</v>
      </c>
      <c r="AB76" s="53">
        <f t="shared" si="10"/>
        <v>0.11496021190958416</v>
      </c>
      <c r="AC76" s="53">
        <f t="shared" si="10"/>
        <v>0.11053693660721563</v>
      </c>
      <c r="AD76" s="53">
        <f t="shared" si="10"/>
        <v>0.10510131983308404</v>
      </c>
      <c r="AE76" s="53">
        <f t="shared" si="10"/>
        <v>9.8653361587189278E-2</v>
      </c>
      <c r="AF76" s="53">
        <f t="shared" si="10"/>
        <v>9.1193061869531439E-2</v>
      </c>
      <c r="AG76" s="53">
        <f t="shared" si="10"/>
        <v>8.2720420680110471E-2</v>
      </c>
      <c r="AH76" s="53">
        <f t="shared" si="10"/>
        <v>7.3235438018926402E-2</v>
      </c>
      <c r="AI76" s="53">
        <f t="shared" si="10"/>
        <v>6.2398988946055015E-2</v>
      </c>
      <c r="AJ76" s="53">
        <f t="shared" si="10"/>
        <v>5.0961633446470672E-2</v>
      </c>
      <c r="AK76" s="53">
        <f t="shared" si="10"/>
        <v>3.8511936475123229E-2</v>
      </c>
      <c r="AL76" s="53">
        <f t="shared" si="10"/>
        <v>2.5049898032012678E-2</v>
      </c>
      <c r="AM76" s="53">
        <f t="shared" si="10"/>
        <v>1.0575518117138758E-2</v>
      </c>
      <c r="AN76" s="53">
        <f t="shared" si="10"/>
        <v>1.0974594272502483E-2</v>
      </c>
      <c r="AO76" s="53">
        <f t="shared" si="10"/>
        <v>1.1323785908445745E-2</v>
      </c>
      <c r="AP76" s="53">
        <f t="shared" si="10"/>
        <v>1.1672977544389005E-2</v>
      </c>
      <c r="AQ76" s="53">
        <f t="shared" si="10"/>
        <v>1.2022169180332266E-2</v>
      </c>
      <c r="AR76" s="53">
        <f t="shared" si="10"/>
        <v>1.2371360816275526E-2</v>
      </c>
      <c r="AS76" s="53">
        <f t="shared" si="10"/>
        <v>1.2770436971639255E-2</v>
      </c>
      <c r="AT76" s="53">
        <f t="shared" si="10"/>
        <v>1.3069744088162048E-2</v>
      </c>
      <c r="AU76" s="53">
        <f t="shared" si="10"/>
        <v>1.3418935724105312E-2</v>
      </c>
      <c r="AV76" s="53">
        <f t="shared" si="10"/>
        <v>1.3768127360048572E-2</v>
      </c>
      <c r="AW76" s="53">
        <f t="shared" si="10"/>
        <v>1.4067434476571364E-2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-0.50037887702571315</v>
      </c>
      <c r="F77" s="54">
        <f>IF('Fixed data'!$G$19=FALSE,F64+F76,F64)</f>
        <v>-0.56828741615158018</v>
      </c>
      <c r="G77" s="54">
        <f>IF('Fixed data'!$G$19=FALSE,G64+G76,G64)</f>
        <v>-0.12024214191523608</v>
      </c>
      <c r="H77" s="54">
        <f>IF('Fixed data'!$G$19=FALSE,H64+H76,H64)</f>
        <v>-8.9839295375329406E-2</v>
      </c>
      <c r="I77" s="54">
        <f>IF('Fixed data'!$G$19=FALSE,I64+I76,I64)</f>
        <v>-5.9817859370749002E-2</v>
      </c>
      <c r="J77" s="54">
        <f>IF('Fixed data'!$G$19=FALSE,J64+J76,J64)</f>
        <v>-1.6983214070463416E-2</v>
      </c>
      <c r="K77" s="54">
        <f>IF('Fixed data'!$G$19=FALSE,K64+K76,K64)</f>
        <v>2.4480269277698773E-2</v>
      </c>
      <c r="L77" s="54">
        <f>IF('Fixed data'!$G$19=FALSE,L64+L76,L64)</f>
        <v>6.4572590673737579E-2</v>
      </c>
      <c r="M77" s="54">
        <f>IF('Fixed data'!$G$19=FALSE,M64+M76,M64)</f>
        <v>0.10329375011765299</v>
      </c>
      <c r="N77" s="54">
        <f>IF('Fixed data'!$G$19=FALSE,N64+N76,N64)</f>
        <v>0.14064374760944498</v>
      </c>
      <c r="O77" s="54">
        <f>IF('Fixed data'!$G$19=FALSE,O64+O76,O64)</f>
        <v>0.17662258314911358</v>
      </c>
      <c r="P77" s="54">
        <f>IF('Fixed data'!$G$19=FALSE,P64+P76,P64)</f>
        <v>0.21123025673665879</v>
      </c>
      <c r="Q77" s="54">
        <f>IF('Fixed data'!$G$19=FALSE,Q64+Q76,Q64)</f>
        <v>0.24446676837208059</v>
      </c>
      <c r="R77" s="54">
        <f>IF('Fixed data'!$G$19=FALSE,R64+R76,R64)</f>
        <v>0.27633211805537899</v>
      </c>
      <c r="S77" s="54">
        <f>IF('Fixed data'!$G$19=FALSE,S64+S76,S64)</f>
        <v>0.30682630578655401</v>
      </c>
      <c r="T77" s="54">
        <f>IF('Fixed data'!$G$19=FALSE,T64+T76,T64)</f>
        <v>0.33401299550273961</v>
      </c>
      <c r="U77" s="54">
        <f>IF('Fixed data'!$G$19=FALSE,U64+U76,U64)</f>
        <v>0.36225512633202844</v>
      </c>
      <c r="V77" s="54">
        <f>IF('Fixed data'!$G$19=FALSE,V64+V76,V64)</f>
        <v>0.38908415534822077</v>
      </c>
      <c r="W77" s="54">
        <f>IF('Fixed data'!$G$19=FALSE,W64+W76,W64)</f>
        <v>0.41450008255131682</v>
      </c>
      <c r="X77" s="54">
        <f>IF('Fixed data'!$G$19=FALSE,X64+X76,X64)</f>
        <v>0.43850290794131624</v>
      </c>
      <c r="Y77" s="54">
        <f>IF('Fixed data'!$G$19=FALSE,Y64+Y76,Y64)</f>
        <v>0.46109263151821933</v>
      </c>
      <c r="Z77" s="54">
        <f>IF('Fixed data'!$G$19=FALSE,Z64+Z76,Z64)</f>
        <v>0.48127933739596829</v>
      </c>
      <c r="AA77" s="54">
        <f>IF('Fixed data'!$G$19=FALSE,AA64+AA76,AA64)</f>
        <v>0.5011151674518044</v>
      </c>
      <c r="AB77" s="54">
        <f>IF('Fixed data'!$G$19=FALSE,AB64+AB76,AB64)</f>
        <v>0.51953789569454401</v>
      </c>
      <c r="AC77" s="54">
        <f>IF('Fixed data'!$G$19=FALSE,AC64+AC76,AC64)</f>
        <v>0.53654752212418733</v>
      </c>
      <c r="AD77" s="54">
        <f>IF('Fixed data'!$G$19=FALSE,AD64+AD76,AD64)</f>
        <v>0.55214404674073414</v>
      </c>
      <c r="AE77" s="54">
        <f>IF('Fixed data'!$G$19=FALSE,AE64+AE76,AE64)</f>
        <v>0.56632746954418445</v>
      </c>
      <c r="AF77" s="54">
        <f>IF('Fixed data'!$G$19=FALSE,AF64+AF76,AF64)</f>
        <v>0.57909779053453836</v>
      </c>
      <c r="AG77" s="54">
        <f>IF('Fixed data'!$G$19=FALSE,AG64+AG76,AG64)</f>
        <v>0.59045500971179576</v>
      </c>
      <c r="AH77" s="54">
        <f>IF('Fixed data'!$G$19=FALSE,AH64+AH76,AH64)</f>
        <v>0.60039912707595677</v>
      </c>
      <c r="AI77" s="54">
        <f>IF('Fixed data'!$G$19=FALSE,AI64+AI76,AI64)</f>
        <v>0.60859101768709711</v>
      </c>
      <c r="AJ77" s="54">
        <f>IF('Fixed data'!$G$19=FALSE,AJ64+AJ76,AJ64)</f>
        <v>0.60768430614530233</v>
      </c>
      <c r="AK77" s="54">
        <f>IF('Fixed data'!$G$19=FALSE,AK64+AK76,AK64)</f>
        <v>0.60576525313174434</v>
      </c>
      <c r="AL77" s="54">
        <f>IF('Fixed data'!$G$19=FALSE,AL64+AL76,AL64)</f>
        <v>0.60283385864642336</v>
      </c>
      <c r="AM77" s="54">
        <f>IF('Fixed data'!$G$19=FALSE,AM64+AM76,AM64)</f>
        <v>0.59889012268933906</v>
      </c>
      <c r="AN77" s="54">
        <f>IF('Fixed data'!$G$19=FALSE,AN64+AN76,AN64)</f>
        <v>0.60981984280249224</v>
      </c>
      <c r="AO77" s="54">
        <f>IF('Fixed data'!$G$19=FALSE,AO64+AO76,AO64)</f>
        <v>0.62069967839622497</v>
      </c>
      <c r="AP77" s="54">
        <f>IF('Fixed data'!$G$19=FALSE,AP64+AP76,AP64)</f>
        <v>0.63157951398995793</v>
      </c>
      <c r="AQ77" s="54">
        <f>IF('Fixed data'!$G$19=FALSE,AQ64+AQ76,AQ64)</f>
        <v>0.64245934958369066</v>
      </c>
      <c r="AR77" s="54">
        <f>IF('Fixed data'!$G$19=FALSE,AR64+AR76,AR64)</f>
        <v>0.6533391851774234</v>
      </c>
      <c r="AS77" s="54">
        <f>IF('Fixed data'!$G$19=FALSE,AS64+AS76,AS64)</f>
        <v>0.66426890529057681</v>
      </c>
      <c r="AT77" s="54">
        <f>IF('Fixed data'!$G$19=FALSE,AT64+AT76,AT64)</f>
        <v>0.67509885636488898</v>
      </c>
      <c r="AU77" s="54">
        <f>IF('Fixed data'!$G$19=FALSE,AU64+AU76,AU64)</f>
        <v>0.68597869195862182</v>
      </c>
      <c r="AV77" s="54">
        <f>IF('Fixed data'!$G$19=FALSE,AV64+AV76,AV64)</f>
        <v>0.69685852755235456</v>
      </c>
      <c r="AW77" s="54">
        <f>IF('Fixed data'!$G$19=FALSE,AW64+AW76,AW64)</f>
        <v>0.70768847862666673</v>
      </c>
      <c r="AX77" s="54">
        <f>IF('Fixed data'!$G$19=FALSE,AX64+AX76,AX64)</f>
        <v>0.60178978042788489</v>
      </c>
      <c r="AY77" s="54">
        <f>IF('Fixed data'!$G$19=FALSE,AY64+AY76,AY64)</f>
        <v>0.63386670852072313</v>
      </c>
      <c r="AZ77" s="54">
        <f>IF('Fixed data'!$G$19=FALSE,AZ64+AZ76,AZ64)</f>
        <v>0.65993611975822208</v>
      </c>
      <c r="BA77" s="54">
        <f>IF('Fixed data'!$G$19=FALSE,BA64+BA76,BA64)</f>
        <v>0.64061789481599996</v>
      </c>
      <c r="BB77" s="54">
        <f>IF('Fixed data'!$G$19=FALSE,BB64+BB76,BB64)</f>
        <v>0.62170043021511101</v>
      </c>
      <c r="BC77" s="54">
        <f>IF('Fixed data'!$G$19=FALSE,BC64+BC76,BC64)</f>
        <v>0.60318372595555547</v>
      </c>
      <c r="BD77" s="54">
        <f>IF('Fixed data'!$G$19=FALSE,BD64+BD76,BD64)</f>
        <v>0.58506778203733334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-0.4834578521987567</v>
      </c>
      <c r="F80" s="55">
        <f t="shared" ref="F80:BD80" si="11">F77*F78</f>
        <v>-0.53050238386107518</v>
      </c>
      <c r="G80" s="55">
        <f t="shared" si="11"/>
        <v>-0.10845152281434635</v>
      </c>
      <c r="H80" s="55">
        <f t="shared" si="11"/>
        <v>-7.8289755696747107E-2</v>
      </c>
      <c r="I80" s="55">
        <f t="shared" si="11"/>
        <v>-5.0365032489087386E-2</v>
      </c>
      <c r="J80" s="55">
        <f t="shared" si="11"/>
        <v>-1.3815855588738482E-2</v>
      </c>
      <c r="K80" s="55">
        <f t="shared" si="11"/>
        <v>1.924127036737704E-2</v>
      </c>
      <c r="L80" s="55">
        <f t="shared" si="11"/>
        <v>4.9037171572458002E-2</v>
      </c>
      <c r="M80" s="55">
        <f t="shared" si="11"/>
        <v>7.5789823694936601E-2</v>
      </c>
      <c r="N80" s="55">
        <f t="shared" si="11"/>
        <v>9.9704998710984344E-2</v>
      </c>
      <c r="O80" s="55">
        <f t="shared" si="11"/>
        <v>0.12097688127577315</v>
      </c>
      <c r="P80" s="55">
        <f t="shared" si="11"/>
        <v>0.13978865600164556</v>
      </c>
      <c r="Q80" s="55">
        <f t="shared" si="11"/>
        <v>0.1563130669520387</v>
      </c>
      <c r="R80" s="55">
        <f t="shared" si="11"/>
        <v>0.17071295060319699</v>
      </c>
      <c r="S80" s="55">
        <f t="shared" si="11"/>
        <v>0.1831417434712998</v>
      </c>
      <c r="T80" s="55">
        <f t="shared" si="11"/>
        <v>0.19262726909599465</v>
      </c>
      <c r="U80" s="55">
        <f t="shared" si="11"/>
        <v>0.20184992551175651</v>
      </c>
      <c r="V80" s="55">
        <f t="shared" si="11"/>
        <v>0.20946778925424042</v>
      </c>
      <c r="W80" s="55">
        <f t="shared" si="11"/>
        <v>0.21560457660485713</v>
      </c>
      <c r="X80" s="55">
        <f t="shared" si="11"/>
        <v>0.22037660175538704</v>
      </c>
      <c r="Y80" s="55">
        <f t="shared" si="11"/>
        <v>0.22389316537572981</v>
      </c>
      <c r="Z80" s="55">
        <f t="shared" si="11"/>
        <v>0.2257925047091818</v>
      </c>
      <c r="AA80" s="55">
        <f t="shared" si="11"/>
        <v>0.22714830617531159</v>
      </c>
      <c r="AB80" s="55">
        <f t="shared" si="11"/>
        <v>0.2275353277479302</v>
      </c>
      <c r="AC80" s="55">
        <f t="shared" si="11"/>
        <v>0.22703846858712259</v>
      </c>
      <c r="AD80" s="55">
        <f t="shared" si="11"/>
        <v>0.22573728601129434</v>
      </c>
      <c r="AE80" s="55">
        <f t="shared" si="11"/>
        <v>0.22370628362716791</v>
      </c>
      <c r="AF80" s="55">
        <f t="shared" si="11"/>
        <v>0.22101518527208064</v>
      </c>
      <c r="AG80" s="55">
        <f t="shared" si="11"/>
        <v>0.21772919542601563</v>
      </c>
      <c r="AH80" s="55">
        <f t="shared" si="11"/>
        <v>0.21390924672163164</v>
      </c>
      <c r="AI80" s="55">
        <f t="shared" si="11"/>
        <v>0.24342858373533502</v>
      </c>
      <c r="AJ80" s="55">
        <f t="shared" si="11"/>
        <v>0.23598632114004658</v>
      </c>
      <c r="AK80" s="55">
        <f t="shared" si="11"/>
        <v>0.22838939979068917</v>
      </c>
      <c r="AL80" s="55">
        <f t="shared" si="11"/>
        <v>0.22066425934969827</v>
      </c>
      <c r="AM80" s="55">
        <f t="shared" si="11"/>
        <v>0.21283560671521928</v>
      </c>
      <c r="AN80" s="55">
        <f t="shared" si="11"/>
        <v>0.21040761920983139</v>
      </c>
      <c r="AO80" s="55">
        <f t="shared" si="11"/>
        <v>0.20792380123199522</v>
      </c>
      <c r="AP80" s="55">
        <f t="shared" si="11"/>
        <v>0.20540617525504654</v>
      </c>
      <c r="AQ80" s="55">
        <f t="shared" si="11"/>
        <v>0.20285881778999007</v>
      </c>
      <c r="AR80" s="55">
        <f t="shared" si="11"/>
        <v>0.20028559656172409</v>
      </c>
      <c r="AS80" s="55">
        <f t="shared" si="11"/>
        <v>0.19770502624286829</v>
      </c>
      <c r="AT80" s="55">
        <f t="shared" si="11"/>
        <v>0.19507604167898043</v>
      </c>
      <c r="AU80" s="55">
        <f t="shared" si="11"/>
        <v>0.19244647624244987</v>
      </c>
      <c r="AV80" s="55">
        <f t="shared" si="11"/>
        <v>0.18980459928406662</v>
      </c>
      <c r="AW80" s="55">
        <f t="shared" si="11"/>
        <v>0.18714016734205913</v>
      </c>
      <c r="AX80" s="55">
        <f t="shared" si="11"/>
        <v>0.15450141876885101</v>
      </c>
      <c r="AY80" s="55">
        <f t="shared" si="11"/>
        <v>0.15799683292617672</v>
      </c>
      <c r="AZ80" s="55">
        <f t="shared" si="11"/>
        <v>0.15970374968439238</v>
      </c>
      <c r="BA80" s="55">
        <f t="shared" si="11"/>
        <v>0.15051336156496364</v>
      </c>
      <c r="BB80" s="55">
        <f t="shared" si="11"/>
        <v>0.1418142696404027</v>
      </c>
      <c r="BC80" s="55">
        <f t="shared" si="11"/>
        <v>0.13358298864507281</v>
      </c>
      <c r="BD80" s="55">
        <f t="shared" si="11"/>
        <v>0.12579706215440134</v>
      </c>
    </row>
    <row r="81" spans="1:56" x14ac:dyDescent="0.3">
      <c r="A81" s="74"/>
      <c r="B81" s="15" t="s">
        <v>18</v>
      </c>
      <c r="C81" s="15"/>
      <c r="D81" s="14" t="s">
        <v>40</v>
      </c>
      <c r="E81" s="56">
        <f>+E80</f>
        <v>-0.4834578521987567</v>
      </c>
      <c r="F81" s="56">
        <f t="shared" ref="F81:BD81" si="12">+E81+F80</f>
        <v>-1.0139602360598319</v>
      </c>
      <c r="G81" s="56">
        <f t="shared" si="12"/>
        <v>-1.1224117588741782</v>
      </c>
      <c r="H81" s="56">
        <f t="shared" si="12"/>
        <v>-1.2007015145709252</v>
      </c>
      <c r="I81" s="56">
        <f t="shared" si="12"/>
        <v>-1.2510665470600126</v>
      </c>
      <c r="J81" s="56">
        <f t="shared" si="12"/>
        <v>-1.2648824026487511</v>
      </c>
      <c r="K81" s="56">
        <f t="shared" si="12"/>
        <v>-1.2456411322813741</v>
      </c>
      <c r="L81" s="56">
        <f t="shared" si="12"/>
        <v>-1.1966039607089161</v>
      </c>
      <c r="M81" s="56">
        <f t="shared" si="12"/>
        <v>-1.1208141370139795</v>
      </c>
      <c r="N81" s="56">
        <f t="shared" si="12"/>
        <v>-1.0211091383029951</v>
      </c>
      <c r="O81" s="56">
        <f t="shared" si="12"/>
        <v>-0.90013225702722199</v>
      </c>
      <c r="P81" s="56">
        <f t="shared" si="12"/>
        <v>-0.76034360102557641</v>
      </c>
      <c r="Q81" s="56">
        <f t="shared" si="12"/>
        <v>-0.60403053407353768</v>
      </c>
      <c r="R81" s="56">
        <f t="shared" si="12"/>
        <v>-0.43331758347034066</v>
      </c>
      <c r="S81" s="56">
        <f t="shared" si="12"/>
        <v>-0.25017583999904086</v>
      </c>
      <c r="T81" s="56">
        <f t="shared" si="12"/>
        <v>-5.7548570903046214E-2</v>
      </c>
      <c r="U81" s="56">
        <f t="shared" si="12"/>
        <v>0.1443013546087103</v>
      </c>
      <c r="V81" s="56">
        <f t="shared" si="12"/>
        <v>0.35376914386295072</v>
      </c>
      <c r="W81" s="56">
        <f t="shared" si="12"/>
        <v>0.56937372046780788</v>
      </c>
      <c r="X81" s="56">
        <f t="shared" si="12"/>
        <v>0.78975032222319497</v>
      </c>
      <c r="Y81" s="56">
        <f t="shared" si="12"/>
        <v>1.0136434875989249</v>
      </c>
      <c r="Z81" s="56">
        <f t="shared" si="12"/>
        <v>1.2394359923081066</v>
      </c>
      <c r="AA81" s="56">
        <f t="shared" si="12"/>
        <v>1.4665842984834183</v>
      </c>
      <c r="AB81" s="56">
        <f t="shared" si="12"/>
        <v>1.6941196262313485</v>
      </c>
      <c r="AC81" s="56">
        <f t="shared" si="12"/>
        <v>1.921158094818471</v>
      </c>
      <c r="AD81" s="56">
        <f t="shared" si="12"/>
        <v>2.1468953808297653</v>
      </c>
      <c r="AE81" s="56">
        <f t="shared" si="12"/>
        <v>2.3706016644569332</v>
      </c>
      <c r="AF81" s="56">
        <f t="shared" si="12"/>
        <v>2.591616849729014</v>
      </c>
      <c r="AG81" s="56">
        <f t="shared" si="12"/>
        <v>2.8093460451550296</v>
      </c>
      <c r="AH81" s="56">
        <f t="shared" si="12"/>
        <v>3.0232552918766613</v>
      </c>
      <c r="AI81" s="56">
        <f t="shared" si="12"/>
        <v>3.2666838756119962</v>
      </c>
      <c r="AJ81" s="56">
        <f t="shared" si="12"/>
        <v>3.5026701967520428</v>
      </c>
      <c r="AK81" s="56">
        <f t="shared" si="12"/>
        <v>3.7310595965427318</v>
      </c>
      <c r="AL81" s="56">
        <f t="shared" si="12"/>
        <v>3.9517238558924301</v>
      </c>
      <c r="AM81" s="56">
        <f t="shared" si="12"/>
        <v>4.1645594626076496</v>
      </c>
      <c r="AN81" s="56">
        <f t="shared" si="12"/>
        <v>4.3749670818174806</v>
      </c>
      <c r="AO81" s="56">
        <f t="shared" si="12"/>
        <v>4.5828908830494761</v>
      </c>
      <c r="AP81" s="56">
        <f t="shared" si="12"/>
        <v>4.788297058304523</v>
      </c>
      <c r="AQ81" s="56">
        <f t="shared" si="12"/>
        <v>4.9911558760945134</v>
      </c>
      <c r="AR81" s="56">
        <f t="shared" si="12"/>
        <v>5.1914414726562379</v>
      </c>
      <c r="AS81" s="56">
        <f t="shared" si="12"/>
        <v>5.3891464988991062</v>
      </c>
      <c r="AT81" s="56">
        <f t="shared" si="12"/>
        <v>5.5842225405780868</v>
      </c>
      <c r="AU81" s="56">
        <f t="shared" si="12"/>
        <v>5.776669016820537</v>
      </c>
      <c r="AV81" s="56">
        <f t="shared" si="12"/>
        <v>5.9664736161046035</v>
      </c>
      <c r="AW81" s="56">
        <f t="shared" si="12"/>
        <v>6.1536137834466622</v>
      </c>
      <c r="AX81" s="56">
        <f t="shared" si="12"/>
        <v>6.3081152022155136</v>
      </c>
      <c r="AY81" s="56">
        <f t="shared" si="12"/>
        <v>6.4661120351416903</v>
      </c>
      <c r="AZ81" s="56">
        <f t="shared" si="12"/>
        <v>6.6258157848260826</v>
      </c>
      <c r="BA81" s="56">
        <f t="shared" si="12"/>
        <v>6.7763291463910464</v>
      </c>
      <c r="BB81" s="56">
        <f t="shared" si="12"/>
        <v>6.918143416031449</v>
      </c>
      <c r="BC81" s="56">
        <f t="shared" si="12"/>
        <v>7.051726404676522</v>
      </c>
      <c r="BD81" s="56">
        <f t="shared" si="12"/>
        <v>7.1775234668309231</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7"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7"/>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7"/>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7"/>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60" x14ac:dyDescent="0.3">
      <c r="A90" s="207"/>
      <c r="B90" s="167" t="s">
        <v>328</v>
      </c>
      <c r="C90" s="168" t="s">
        <v>413</v>
      </c>
      <c r="D90" s="167" t="s">
        <v>88</v>
      </c>
      <c r="E90" s="169"/>
      <c r="F90" s="169">
        <f>'Option 1'!F90</f>
        <v>1127.4544221167503</v>
      </c>
      <c r="G90" s="169">
        <f>'Option 1'!G90</f>
        <v>2187.9774819840004</v>
      </c>
      <c r="H90" s="169">
        <f>'Option 1'!H90</f>
        <v>2121.0461197345007</v>
      </c>
      <c r="I90" s="169">
        <f>'Option 1'!I90</f>
        <v>2054.1147574850006</v>
      </c>
      <c r="J90" s="169">
        <f>'Option 1'!J90</f>
        <v>1987.1833952355007</v>
      </c>
      <c r="K90" s="169">
        <f>'Option 1'!K90</f>
        <v>1920.2520329860006</v>
      </c>
      <c r="L90" s="169">
        <f>'Option 1'!L90</f>
        <v>1853.3206707365007</v>
      </c>
      <c r="M90" s="169">
        <f>'Option 1'!M90</f>
        <v>1786.3893084870008</v>
      </c>
      <c r="N90" s="169">
        <f>'Option 1'!N90</f>
        <v>1719.4579462375007</v>
      </c>
      <c r="O90" s="169">
        <f>'Option 1'!O90</f>
        <v>1652.5265839880008</v>
      </c>
      <c r="P90" s="169">
        <f>'Option 1'!P90</f>
        <v>1585.5952217385009</v>
      </c>
      <c r="Q90" s="169">
        <f>'Option 1'!Q90</f>
        <v>1518.6638594890007</v>
      </c>
      <c r="R90" s="169">
        <f>'Option 1'!R90</f>
        <v>1451.7324972395008</v>
      </c>
      <c r="S90" s="169">
        <f>'Option 1'!S90</f>
        <v>1384.8011349900009</v>
      </c>
      <c r="T90" s="169">
        <f>'Option 1'!T90</f>
        <v>1317.8697727405008</v>
      </c>
      <c r="U90" s="169">
        <f>'Option 1'!U90</f>
        <v>1250.9384104910009</v>
      </c>
      <c r="V90" s="169">
        <f>'Option 1'!V90</f>
        <v>1184.007048241501</v>
      </c>
      <c r="W90" s="169">
        <f>'Option 1'!W90</f>
        <v>1117.0756859920011</v>
      </c>
      <c r="X90" s="169">
        <f>'Option 1'!X90</f>
        <v>1050.144323742501</v>
      </c>
      <c r="Y90" s="169">
        <f>'Option 1'!Y90</f>
        <v>983.2129614930011</v>
      </c>
      <c r="Z90" s="169">
        <f>'Option 1'!Z90</f>
        <v>916.28159924350109</v>
      </c>
      <c r="AA90" s="169">
        <f>'Option 1'!AA90</f>
        <v>849.35023699400119</v>
      </c>
      <c r="AB90" s="169">
        <f>'Option 1'!AB90</f>
        <v>782.41887474450118</v>
      </c>
      <c r="AC90" s="169">
        <f>'Option 1'!AC90</f>
        <v>715.48751249500117</v>
      </c>
      <c r="AD90" s="169">
        <f>'Option 1'!AD90</f>
        <v>648.55615024550127</v>
      </c>
      <c r="AE90" s="169">
        <f>'Option 1'!AE90</f>
        <v>581.62478799600126</v>
      </c>
      <c r="AF90" s="169">
        <f>'Option 1'!AF90</f>
        <v>514.69342574650125</v>
      </c>
      <c r="AG90" s="169">
        <f>'Option 1'!AG90</f>
        <v>447.76206349700118</v>
      </c>
      <c r="AH90" s="169">
        <f>'Option 1'!AH90</f>
        <v>380.83070124750117</v>
      </c>
      <c r="AI90" s="169">
        <f>'Option 1'!AI90</f>
        <v>313.8993389980011</v>
      </c>
      <c r="AJ90" s="169">
        <f>'Option 1'!AJ90</f>
        <v>246.96797674850112</v>
      </c>
      <c r="AK90" s="169">
        <f>'Option 1'!AK90</f>
        <v>180.0366144990011</v>
      </c>
      <c r="AL90" s="169">
        <f>'Option 1'!AL90</f>
        <v>113.10525224950112</v>
      </c>
      <c r="AM90" s="169">
        <f>'Option 1'!AM90</f>
        <v>46.17389</v>
      </c>
      <c r="AN90" s="169">
        <f>'Option 1'!AN90</f>
        <v>46.17389</v>
      </c>
      <c r="AO90" s="169">
        <f>'Option 1'!AO90</f>
        <v>46.17389</v>
      </c>
      <c r="AP90" s="169">
        <f>'Option 1'!AP90</f>
        <v>46.17389</v>
      </c>
      <c r="AQ90" s="169">
        <f>'Option 1'!AQ90</f>
        <v>46.17389</v>
      </c>
      <c r="AR90" s="169">
        <f>'Option 1'!AR90</f>
        <v>46.17389</v>
      </c>
      <c r="AS90" s="169">
        <f>'Option 1'!AS90</f>
        <v>46.17389</v>
      </c>
      <c r="AT90" s="169">
        <f>'Option 1'!AT90</f>
        <v>46.17389</v>
      </c>
      <c r="AU90" s="169">
        <f>'Option 1'!AU90</f>
        <v>46.17389</v>
      </c>
      <c r="AV90" s="169">
        <f>'Option 1'!AV90</f>
        <v>46.17389</v>
      </c>
      <c r="AW90" s="169">
        <f>'Option 1'!AW90</f>
        <v>46.17389</v>
      </c>
      <c r="AX90" s="169"/>
      <c r="AY90" s="169"/>
      <c r="AZ90" s="169"/>
      <c r="BA90" s="169"/>
      <c r="BB90" s="169"/>
      <c r="BC90" s="169"/>
      <c r="BD90" s="169"/>
    </row>
    <row r="91" spans="1:56" ht="16.5" x14ac:dyDescent="0.3">
      <c r="A91" s="207"/>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7"/>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7"/>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eecedeb9-13b3-4e62-b003-046c92e1668a"/>
    <ds:schemaRef ds:uri="http://schemas.microsoft.com/office/2006/documentManagement/types"/>
    <ds:schemaRef ds:uri="http://purl.org/dc/elements/1.1/"/>
    <ds:schemaRef ds:uri="http://purl.org/dc/terms/"/>
    <ds:schemaRef ds:uri="http://purl.org/dc/dcmitype/"/>
    <ds:schemaRef ds:uri="http://schemas.microsoft.com/sharepoint/v3/fields"/>
    <ds:schemaRef ds:uri="http://schemas.microsoft.com/office/2006/metadata/properties"/>
    <ds:schemaRef ds:uri="http://schemas.openxmlformats.org/package/2006/metadata/core-properties"/>
    <ds:schemaRef ds:uri="efb98dbe-6680-48eb-ac67-85b3a61e7855"/>
    <ds:schemaRef ds:uri="http://www.w3.org/XML/1998/namespac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2013-06-26T14:23:18Z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