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90" yWindow="4185" windowWidth="17895" windowHeight="757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2)" sheetId="34" r:id="rId10"/>
  </sheets>
  <calcPr calcId="145621"/>
</workbook>
</file>

<file path=xl/calcChain.xml><?xml version="1.0" encoding="utf-8"?>
<calcChain xmlns="http://schemas.openxmlformats.org/spreadsheetml/2006/main">
  <c r="C30" i="29" l="1"/>
  <c r="G19" i="33"/>
  <c r="H19" i="33"/>
  <c r="F19" i="33"/>
  <c r="F25" i="33" s="1"/>
  <c r="BD87" i="33"/>
  <c r="BD66" i="33" s="1"/>
  <c r="BC87" i="33"/>
  <c r="BB87" i="33"/>
  <c r="BB66" i="33" s="1"/>
  <c r="BA87" i="33"/>
  <c r="AZ87" i="33"/>
  <c r="AZ66" i="33" s="1"/>
  <c r="AZ76" i="33" s="1"/>
  <c r="AY87" i="33"/>
  <c r="AX87" i="33"/>
  <c r="AX66" i="33" s="1"/>
  <c r="AW87" i="33"/>
  <c r="AV87" i="33"/>
  <c r="AV66" i="33" s="1"/>
  <c r="AU87" i="33"/>
  <c r="AT87" i="33"/>
  <c r="AT66" i="33" s="1"/>
  <c r="AS87" i="33"/>
  <c r="AR87" i="33"/>
  <c r="AR66" i="33" s="1"/>
  <c r="AQ87" i="33"/>
  <c r="AP87" i="33"/>
  <c r="AP66" i="33" s="1"/>
  <c r="AO87" i="33"/>
  <c r="AN87" i="33"/>
  <c r="AN66" i="33" s="1"/>
  <c r="AM87" i="33"/>
  <c r="AL87" i="33"/>
  <c r="AL66" i="33" s="1"/>
  <c r="AK87" i="33"/>
  <c r="AJ87" i="33"/>
  <c r="AJ66" i="33" s="1"/>
  <c r="AI87" i="33"/>
  <c r="AH87" i="33"/>
  <c r="AH66" i="33" s="1"/>
  <c r="AG87" i="33"/>
  <c r="AF87" i="33"/>
  <c r="AF66" i="33" s="1"/>
  <c r="AE87" i="33"/>
  <c r="AD87" i="33"/>
  <c r="AD66" i="33" s="1"/>
  <c r="AC87" i="33"/>
  <c r="AB87" i="33"/>
  <c r="AB66" i="33" s="1"/>
  <c r="AA87" i="33"/>
  <c r="Z87" i="33"/>
  <c r="Z66" i="33" s="1"/>
  <c r="Y87" i="33"/>
  <c r="X87" i="33"/>
  <c r="X66" i="33" s="1"/>
  <c r="W87" i="33"/>
  <c r="V87" i="33"/>
  <c r="V66" i="33" s="1"/>
  <c r="U87" i="33"/>
  <c r="T87" i="33"/>
  <c r="T66" i="33" s="1"/>
  <c r="T76" i="33" s="1"/>
  <c r="S87" i="33"/>
  <c r="R87" i="33"/>
  <c r="R66" i="33" s="1"/>
  <c r="Q87" i="33"/>
  <c r="P87" i="33"/>
  <c r="P66" i="33" s="1"/>
  <c r="O87" i="33"/>
  <c r="N87" i="33"/>
  <c r="N66" i="33" s="1"/>
  <c r="M87" i="33"/>
  <c r="L87" i="33"/>
  <c r="L66" i="33" s="1"/>
  <c r="K87" i="33"/>
  <c r="J87" i="33"/>
  <c r="J66" i="33" s="1"/>
  <c r="I87" i="33"/>
  <c r="H87" i="33"/>
  <c r="H66" i="33" s="1"/>
  <c r="G87" i="33"/>
  <c r="F87" i="33"/>
  <c r="F66" i="33" s="1"/>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BA66" i="33"/>
  <c r="AY66" i="33"/>
  <c r="AW66" i="33"/>
  <c r="AU66" i="33"/>
  <c r="AS66" i="33"/>
  <c r="AQ66" i="33"/>
  <c r="AO66" i="33"/>
  <c r="AM66" i="33"/>
  <c r="AK66" i="33"/>
  <c r="AI66" i="33"/>
  <c r="AG66" i="33"/>
  <c r="AE66" i="33"/>
  <c r="AC66" i="33"/>
  <c r="AA66" i="33"/>
  <c r="Y66" i="33"/>
  <c r="W66" i="33"/>
  <c r="U66" i="33"/>
  <c r="S66" i="33"/>
  <c r="Q66" i="33"/>
  <c r="O66" i="33"/>
  <c r="M66" i="33"/>
  <c r="K66" i="33"/>
  <c r="I66" i="33"/>
  <c r="G66" i="33"/>
  <c r="E66" i="33"/>
  <c r="BD65" i="33"/>
  <c r="BC65" i="33"/>
  <c r="BC76" i="33" s="1"/>
  <c r="BB65" i="33"/>
  <c r="BA65" i="33"/>
  <c r="BA76" i="33" s="1"/>
  <c r="AZ65" i="33"/>
  <c r="AY65" i="33"/>
  <c r="AY76" i="33" s="1"/>
  <c r="AX65" i="33"/>
  <c r="AW65" i="33"/>
  <c r="AW76" i="33" s="1"/>
  <c r="AV65" i="33"/>
  <c r="AU65" i="33"/>
  <c r="AU76" i="33" s="1"/>
  <c r="AT65" i="33"/>
  <c r="AS65" i="33"/>
  <c r="AS76" i="33" s="1"/>
  <c r="AR65" i="33"/>
  <c r="AQ65" i="33"/>
  <c r="AQ76" i="33" s="1"/>
  <c r="AP65" i="33"/>
  <c r="AO65" i="33"/>
  <c r="AO76" i="33" s="1"/>
  <c r="AN65" i="33"/>
  <c r="AM65" i="33"/>
  <c r="AM76" i="33" s="1"/>
  <c r="AL65" i="33"/>
  <c r="AK65" i="33"/>
  <c r="AK76" i="33" s="1"/>
  <c r="AJ65" i="33"/>
  <c r="AJ76" i="33" s="1"/>
  <c r="AI65" i="33"/>
  <c r="AI76" i="33" s="1"/>
  <c r="AH65" i="33"/>
  <c r="AG65" i="33"/>
  <c r="AG76" i="33" s="1"/>
  <c r="AF65" i="33"/>
  <c r="AE65" i="33"/>
  <c r="AE76" i="33" s="1"/>
  <c r="AD65" i="33"/>
  <c r="AC65" i="33"/>
  <c r="AC76" i="33" s="1"/>
  <c r="AB65" i="33"/>
  <c r="AA65" i="33"/>
  <c r="AA76" i="33" s="1"/>
  <c r="Z65" i="33"/>
  <c r="Y65" i="33"/>
  <c r="Y76" i="33" s="1"/>
  <c r="X65" i="33"/>
  <c r="W65" i="33"/>
  <c r="W76" i="33" s="1"/>
  <c r="V65" i="33"/>
  <c r="U65" i="33"/>
  <c r="U76" i="33" s="1"/>
  <c r="T65" i="33"/>
  <c r="S65" i="33"/>
  <c r="S76" i="33" s="1"/>
  <c r="R65" i="33"/>
  <c r="Q65" i="33"/>
  <c r="Q76" i="33" s="1"/>
  <c r="P65" i="33"/>
  <c r="O65" i="33"/>
  <c r="O76" i="33" s="1"/>
  <c r="N65" i="33"/>
  <c r="M65" i="33"/>
  <c r="M76" i="33" s="1"/>
  <c r="L65" i="33"/>
  <c r="K65" i="33"/>
  <c r="K76" i="33" s="1"/>
  <c r="J65" i="33"/>
  <c r="I65" i="33"/>
  <c r="I76" i="33" s="1"/>
  <c r="H65" i="33"/>
  <c r="G65" i="33"/>
  <c r="G76" i="33" s="1"/>
  <c r="F65" i="33"/>
  <c r="E65" i="33"/>
  <c r="E76" i="33" s="1"/>
  <c r="E60" i="33"/>
  <c r="BD25" i="33"/>
  <c r="BD26" i="33" s="1"/>
  <c r="BC25" i="33"/>
  <c r="BC26" i="33" s="1"/>
  <c r="BB25" i="33"/>
  <c r="BB26" i="33" s="1"/>
  <c r="BA25" i="33"/>
  <c r="BA26" i="33" s="1"/>
  <c r="AZ25" i="33"/>
  <c r="AZ26" i="33" s="1"/>
  <c r="AY25" i="33"/>
  <c r="AY26" i="33" s="1"/>
  <c r="AX25" i="33"/>
  <c r="AX26" i="33" s="1"/>
  <c r="AW25" i="33"/>
  <c r="AV25" i="33"/>
  <c r="AV26" i="33" s="1"/>
  <c r="AU25" i="33"/>
  <c r="AT25" i="33"/>
  <c r="AS25" i="33"/>
  <c r="AR25" i="33"/>
  <c r="AR26" i="33" s="1"/>
  <c r="AQ25" i="33"/>
  <c r="AP25" i="33"/>
  <c r="AO25" i="33"/>
  <c r="AN25" i="33"/>
  <c r="AN26" i="33" s="1"/>
  <c r="AM25" i="33"/>
  <c r="AL25" i="33"/>
  <c r="AK25" i="33"/>
  <c r="AJ25" i="33"/>
  <c r="AJ26" i="33" s="1"/>
  <c r="AI25" i="33"/>
  <c r="AH25" i="33"/>
  <c r="AG25" i="33"/>
  <c r="AF25" i="33"/>
  <c r="AF26" i="33" s="1"/>
  <c r="AE25" i="33"/>
  <c r="AD25" i="33"/>
  <c r="AC25" i="33"/>
  <c r="AB25" i="33"/>
  <c r="AB26" i="33" s="1"/>
  <c r="AA25" i="33"/>
  <c r="Z25" i="33"/>
  <c r="Y25" i="33"/>
  <c r="X25" i="33"/>
  <c r="X26" i="33" s="1"/>
  <c r="W25" i="33"/>
  <c r="V25" i="33"/>
  <c r="U25" i="33"/>
  <c r="T25" i="33"/>
  <c r="T26" i="33" s="1"/>
  <c r="S25" i="33"/>
  <c r="R25" i="33"/>
  <c r="Q25" i="33"/>
  <c r="P25" i="33"/>
  <c r="P26" i="33" s="1"/>
  <c r="O25" i="33"/>
  <c r="N25" i="33"/>
  <c r="M25" i="33"/>
  <c r="L25" i="33"/>
  <c r="K25" i="33"/>
  <c r="J25" i="33"/>
  <c r="I25" i="33"/>
  <c r="H25" i="33"/>
  <c r="E25" i="33"/>
  <c r="G25" i="33"/>
  <c r="AW18" i="33"/>
  <c r="AW26" i="33" s="1"/>
  <c r="AV18" i="33"/>
  <c r="AU18" i="33"/>
  <c r="AU26" i="33" s="1"/>
  <c r="AT18" i="33"/>
  <c r="AT26" i="33" s="1"/>
  <c r="AS18" i="33"/>
  <c r="AS26" i="33" s="1"/>
  <c r="AR18" i="33"/>
  <c r="AQ18" i="33"/>
  <c r="AQ26" i="33" s="1"/>
  <c r="AP18" i="33"/>
  <c r="AP26" i="33" s="1"/>
  <c r="AO18" i="33"/>
  <c r="AO26" i="33" s="1"/>
  <c r="AN18" i="33"/>
  <c r="AM18" i="33"/>
  <c r="AM26" i="33" s="1"/>
  <c r="AL18" i="33"/>
  <c r="AL26" i="33" s="1"/>
  <c r="AK18" i="33"/>
  <c r="AK26" i="33" s="1"/>
  <c r="AJ18" i="33"/>
  <c r="AI18" i="33"/>
  <c r="AI26" i="33" s="1"/>
  <c r="AH18" i="33"/>
  <c r="AH26" i="33" s="1"/>
  <c r="AG18" i="33"/>
  <c r="AG26" i="33" s="1"/>
  <c r="AF18" i="33"/>
  <c r="AE18" i="33"/>
  <c r="AE26" i="33" s="1"/>
  <c r="AD18" i="33"/>
  <c r="AD26" i="33" s="1"/>
  <c r="AC18" i="33"/>
  <c r="AC26" i="33" s="1"/>
  <c r="AB18" i="33"/>
  <c r="AA18" i="33"/>
  <c r="AA26" i="33" s="1"/>
  <c r="Z18" i="33"/>
  <c r="Z26" i="33" s="1"/>
  <c r="Y18" i="33"/>
  <c r="Y26" i="33" s="1"/>
  <c r="X18" i="33"/>
  <c r="W18" i="33"/>
  <c r="W26" i="33" s="1"/>
  <c r="V18" i="33"/>
  <c r="V26" i="33" s="1"/>
  <c r="U18" i="33"/>
  <c r="U26" i="33" s="1"/>
  <c r="T18" i="33"/>
  <c r="S18" i="33"/>
  <c r="S26" i="33" s="1"/>
  <c r="R18" i="33"/>
  <c r="R26" i="33" s="1"/>
  <c r="Q18" i="33"/>
  <c r="Q26" i="33" s="1"/>
  <c r="P18" i="33"/>
  <c r="O18" i="33"/>
  <c r="O26" i="33" s="1"/>
  <c r="N18" i="33"/>
  <c r="N26" i="33" s="1"/>
  <c r="M18" i="33"/>
  <c r="M26" i="33" s="1"/>
  <c r="L18" i="33"/>
  <c r="K18" i="33"/>
  <c r="K26" i="33" s="1"/>
  <c r="J18" i="33"/>
  <c r="J26" i="33" s="1"/>
  <c r="I18" i="33"/>
  <c r="I26" i="33" s="1"/>
  <c r="H18" i="33"/>
  <c r="G18" i="33"/>
  <c r="F18" i="33"/>
  <c r="C9" i="33" s="1"/>
  <c r="E18" i="33"/>
  <c r="E26" i="33" s="1"/>
  <c r="G19" i="31"/>
  <c r="H19" i="31"/>
  <c r="F19" i="31"/>
  <c r="H26" i="33" l="1"/>
  <c r="L26" i="33"/>
  <c r="G26" i="33"/>
  <c r="F26" i="33"/>
  <c r="F28" i="33" s="1"/>
  <c r="F29" i="33" s="1"/>
  <c r="J28" i="33"/>
  <c r="J29" i="33" s="1"/>
  <c r="N29" i="33"/>
  <c r="N28" i="33"/>
  <c r="R29" i="33"/>
  <c r="R28" i="33"/>
  <c r="V29" i="33"/>
  <c r="V28" i="33"/>
  <c r="Z29" i="33"/>
  <c r="Z28" i="33"/>
  <c r="AD29" i="33"/>
  <c r="AD28" i="33"/>
  <c r="AH29" i="33"/>
  <c r="AH28" i="33"/>
  <c r="AL29" i="33"/>
  <c r="AL28" i="33"/>
  <c r="AP29" i="33"/>
  <c r="AP28" i="33"/>
  <c r="AT29" i="33"/>
  <c r="AT28" i="33"/>
  <c r="H28" i="33"/>
  <c r="H29" i="33" s="1"/>
  <c r="L28" i="33"/>
  <c r="L29" i="33" s="1"/>
  <c r="P29" i="33"/>
  <c r="P28" i="33"/>
  <c r="T29" i="33"/>
  <c r="T28" i="33"/>
  <c r="X29" i="33"/>
  <c r="X28" i="33"/>
  <c r="AB29" i="33"/>
  <c r="AB28" i="33"/>
  <c r="AF29" i="33"/>
  <c r="AF28" i="33"/>
  <c r="AJ29" i="33"/>
  <c r="AJ28" i="33"/>
  <c r="AN29" i="33"/>
  <c r="AN28" i="33"/>
  <c r="AR29" i="33"/>
  <c r="AR28" i="33"/>
  <c r="AV29" i="33"/>
  <c r="AV28" i="33"/>
  <c r="K28" i="33"/>
  <c r="K29" i="33" s="1"/>
  <c r="S29" i="33"/>
  <c r="S28" i="33"/>
  <c r="AA29" i="33"/>
  <c r="AA28" i="33"/>
  <c r="AE29" i="33"/>
  <c r="AE28" i="33"/>
  <c r="AI29" i="33"/>
  <c r="AI28" i="33"/>
  <c r="AM29" i="33"/>
  <c r="AM28" i="33"/>
  <c r="AQ29" i="33"/>
  <c r="AQ28" i="33"/>
  <c r="AU29" i="33"/>
  <c r="AU28" i="33"/>
  <c r="G28" i="33"/>
  <c r="G29" i="33" s="1"/>
  <c r="O29" i="33"/>
  <c r="O28" i="33"/>
  <c r="W29" i="33"/>
  <c r="W28" i="33"/>
  <c r="E28" i="33"/>
  <c r="I28" i="33"/>
  <c r="I29" i="33" s="1"/>
  <c r="M28" i="33"/>
  <c r="Q28" i="33"/>
  <c r="Q29" i="33" s="1"/>
  <c r="U28" i="33"/>
  <c r="Y28" i="33"/>
  <c r="Y29" i="33" s="1"/>
  <c r="AC28" i="33"/>
  <c r="AG28" i="33"/>
  <c r="AG29" i="33" s="1"/>
  <c r="AK28" i="33"/>
  <c r="AO28" i="33"/>
  <c r="AO29" i="33" s="1"/>
  <c r="AS28" i="33"/>
  <c r="AW28" i="33"/>
  <c r="AW29" i="33" s="1"/>
  <c r="F76" i="33"/>
  <c r="J76" i="33"/>
  <c r="N76" i="33"/>
  <c r="R76" i="33"/>
  <c r="V76" i="33"/>
  <c r="Z76" i="33"/>
  <c r="AD76" i="33"/>
  <c r="AH76" i="33"/>
  <c r="AL76" i="33"/>
  <c r="AP76" i="33"/>
  <c r="AT76" i="33"/>
  <c r="AX76" i="33"/>
  <c r="BB76" i="33"/>
  <c r="H76" i="33"/>
  <c r="L76" i="33"/>
  <c r="P76" i="33"/>
  <c r="X76" i="33"/>
  <c r="AB76" i="33"/>
  <c r="AF76" i="33"/>
  <c r="AN76" i="33"/>
  <c r="AR76" i="33"/>
  <c r="AV76" i="33"/>
  <c r="BD76" i="33"/>
  <c r="C28" i="29"/>
  <c r="BD54" i="33" l="1"/>
  <c r="AZ54" i="33"/>
  <c r="AV54" i="33"/>
  <c r="AR54" i="33"/>
  <c r="AN54" i="33"/>
  <c r="AJ54" i="33"/>
  <c r="AF54" i="33"/>
  <c r="BB54" i="33"/>
  <c r="AX54" i="33"/>
  <c r="AT54" i="33"/>
  <c r="AP54" i="33"/>
  <c r="AL54" i="33"/>
  <c r="AH54" i="33"/>
  <c r="AD54" i="33"/>
  <c r="BA54" i="33"/>
  <c r="AS54" i="33"/>
  <c r="AK54" i="33"/>
  <c r="AW54" i="33"/>
  <c r="AO54" i="33"/>
  <c r="AG54" i="33"/>
  <c r="AU54" i="33"/>
  <c r="AE54" i="33"/>
  <c r="AQ54" i="33"/>
  <c r="BC54" i="33"/>
  <c r="AM54" i="33"/>
  <c r="AY54" i="33"/>
  <c r="AI54" i="33"/>
  <c r="BD46" i="33"/>
  <c r="AZ46" i="33"/>
  <c r="AV46" i="33"/>
  <c r="AR46" i="33"/>
  <c r="AN46" i="33"/>
  <c r="AJ46" i="33"/>
  <c r="AF46" i="33"/>
  <c r="AB46" i="33"/>
  <c r="X46" i="33"/>
  <c r="BB46" i="33"/>
  <c r="AX46" i="33"/>
  <c r="AT46" i="33"/>
  <c r="AP46" i="33"/>
  <c r="AL46" i="33"/>
  <c r="AH46" i="33"/>
  <c r="AD46" i="33"/>
  <c r="Z46" i="33"/>
  <c r="V46" i="33"/>
  <c r="AW46" i="33"/>
  <c r="AO46" i="33"/>
  <c r="AG46" i="33"/>
  <c r="Y46" i="33"/>
  <c r="BA46" i="33"/>
  <c r="AS46" i="33"/>
  <c r="AK46" i="33"/>
  <c r="AC46" i="33"/>
  <c r="AY46" i="33"/>
  <c r="AI46" i="33"/>
  <c r="AU46" i="33"/>
  <c r="AE46" i="33"/>
  <c r="AQ46" i="33"/>
  <c r="AA46" i="33"/>
  <c r="BC46" i="33"/>
  <c r="AM46" i="33"/>
  <c r="W46" i="33"/>
  <c r="BD38" i="33"/>
  <c r="AZ38" i="33"/>
  <c r="AV38" i="33"/>
  <c r="AR38" i="33"/>
  <c r="AN38" i="33"/>
  <c r="AJ38" i="33"/>
  <c r="AF38" i="33"/>
  <c r="AB38" i="33"/>
  <c r="X38" i="33"/>
  <c r="T38" i="33"/>
  <c r="P38" i="33"/>
  <c r="BB38" i="33"/>
  <c r="AX38" i="33"/>
  <c r="AT38" i="33"/>
  <c r="AP38" i="33"/>
  <c r="AL38" i="33"/>
  <c r="AH38" i="33"/>
  <c r="AD38" i="33"/>
  <c r="Z38" i="33"/>
  <c r="V38" i="33"/>
  <c r="R38" i="33"/>
  <c r="N38" i="33"/>
  <c r="AW38" i="33"/>
  <c r="AO38" i="33"/>
  <c r="AG38" i="33"/>
  <c r="Y38" i="33"/>
  <c r="Q38" i="33"/>
  <c r="BC38" i="33"/>
  <c r="AU38" i="33"/>
  <c r="AM38" i="33"/>
  <c r="AE38" i="33"/>
  <c r="W38" i="33"/>
  <c r="O38" i="33"/>
  <c r="BA38" i="33"/>
  <c r="AS38" i="33"/>
  <c r="AK38" i="33"/>
  <c r="AC38" i="33"/>
  <c r="U38" i="33"/>
  <c r="AY38" i="33"/>
  <c r="AQ38" i="33"/>
  <c r="AI38" i="33"/>
  <c r="AA38" i="33"/>
  <c r="S38" i="33"/>
  <c r="E62" i="33"/>
  <c r="AV30" i="33"/>
  <c r="AR30" i="33"/>
  <c r="AN30" i="33"/>
  <c r="AJ30" i="33"/>
  <c r="AF30" i="33"/>
  <c r="AB30" i="33"/>
  <c r="X30" i="33"/>
  <c r="T30" i="33"/>
  <c r="P30" i="33"/>
  <c r="L30" i="33"/>
  <c r="H30" i="33"/>
  <c r="AU30" i="33"/>
  <c r="AQ30" i="33"/>
  <c r="AM30" i="33"/>
  <c r="AI30" i="33"/>
  <c r="AE30" i="33"/>
  <c r="AA30" i="33"/>
  <c r="W30" i="33"/>
  <c r="S30" i="33"/>
  <c r="O30" i="33"/>
  <c r="K30" i="33"/>
  <c r="G30" i="33"/>
  <c r="AX30" i="33"/>
  <c r="AT30" i="33"/>
  <c r="AP30" i="33"/>
  <c r="AL30" i="33"/>
  <c r="AH30" i="33"/>
  <c r="AD30" i="33"/>
  <c r="Z30" i="33"/>
  <c r="V30" i="33"/>
  <c r="R30" i="33"/>
  <c r="N30" i="33"/>
  <c r="J30" i="33"/>
  <c r="F30" i="33"/>
  <c r="F60" i="33" s="1"/>
  <c r="AW30" i="33"/>
  <c r="AS30" i="33"/>
  <c r="AO30" i="33"/>
  <c r="AK30" i="33"/>
  <c r="AG30" i="33"/>
  <c r="AC30" i="33"/>
  <c r="Y30" i="33"/>
  <c r="U30" i="33"/>
  <c r="Q30" i="33"/>
  <c r="M30" i="33"/>
  <c r="I30" i="33"/>
  <c r="BA48" i="33"/>
  <c r="AW48" i="33"/>
  <c r="AS48" i="33"/>
  <c r="AO48" i="33"/>
  <c r="AK48" i="33"/>
  <c r="AG48" i="33"/>
  <c r="AC48" i="33"/>
  <c r="Y48" i="33"/>
  <c r="BC48" i="33"/>
  <c r="AY48" i="33"/>
  <c r="AU48" i="33"/>
  <c r="AQ48" i="33"/>
  <c r="AM48" i="33"/>
  <c r="AI48" i="33"/>
  <c r="AE48" i="33"/>
  <c r="AA48" i="33"/>
  <c r="BB48" i="33"/>
  <c r="AT48" i="33"/>
  <c r="AL48" i="33"/>
  <c r="AD48" i="33"/>
  <c r="AX48" i="33"/>
  <c r="AP48" i="33"/>
  <c r="AH48" i="33"/>
  <c r="Z48" i="33"/>
  <c r="AV48" i="33"/>
  <c r="AF48" i="33"/>
  <c r="AR48" i="33"/>
  <c r="AB48" i="33"/>
  <c r="BD48" i="33"/>
  <c r="AN48" i="33"/>
  <c r="X48" i="33"/>
  <c r="AZ48" i="33"/>
  <c r="AJ48" i="33"/>
  <c r="AZ32" i="33"/>
  <c r="AV32" i="33"/>
  <c r="AR32" i="33"/>
  <c r="AN32" i="33"/>
  <c r="AJ32" i="33"/>
  <c r="AF32" i="33"/>
  <c r="AB32" i="33"/>
  <c r="X32" i="33"/>
  <c r="T32" i="33"/>
  <c r="P32" i="33"/>
  <c r="L32" i="33"/>
  <c r="H32" i="33"/>
  <c r="AY32" i="33"/>
  <c r="AU32" i="33"/>
  <c r="AQ32" i="33"/>
  <c r="AM32" i="33"/>
  <c r="AI32" i="33"/>
  <c r="AE32" i="33"/>
  <c r="AA32" i="33"/>
  <c r="W32" i="33"/>
  <c r="S32" i="33"/>
  <c r="O32" i="33"/>
  <c r="K32" i="33"/>
  <c r="AX32" i="33"/>
  <c r="AT32" i="33"/>
  <c r="AP32" i="33"/>
  <c r="AL32" i="33"/>
  <c r="AH32" i="33"/>
  <c r="AD32" i="33"/>
  <c r="Z32" i="33"/>
  <c r="V32" i="33"/>
  <c r="R32" i="33"/>
  <c r="N32" i="33"/>
  <c r="J32" i="33"/>
  <c r="AW32" i="33"/>
  <c r="AS32" i="33"/>
  <c r="AO32" i="33"/>
  <c r="AK32" i="33"/>
  <c r="AG32" i="33"/>
  <c r="AC32" i="33"/>
  <c r="Y32" i="33"/>
  <c r="U32" i="33"/>
  <c r="Q32" i="33"/>
  <c r="M32" i="33"/>
  <c r="I32" i="33"/>
  <c r="BA56" i="33"/>
  <c r="AW56" i="33"/>
  <c r="AS56" i="33"/>
  <c r="AO56" i="33"/>
  <c r="AK56" i="33"/>
  <c r="AG56" i="33"/>
  <c r="BC56" i="33"/>
  <c r="AY56" i="33"/>
  <c r="AU56" i="33"/>
  <c r="AQ56" i="33"/>
  <c r="AM56" i="33"/>
  <c r="AI56" i="33"/>
  <c r="AX56" i="33"/>
  <c r="AP56" i="33"/>
  <c r="AH56" i="33"/>
  <c r="BB56" i="33"/>
  <c r="AT56" i="33"/>
  <c r="AL56" i="33"/>
  <c r="AR56" i="33"/>
  <c r="BD56" i="33"/>
  <c r="AN56" i="33"/>
  <c r="AZ56" i="33"/>
  <c r="AJ56" i="33"/>
  <c r="AV56" i="33"/>
  <c r="AF56" i="33"/>
  <c r="BC44" i="33"/>
  <c r="AY44" i="33"/>
  <c r="AU44" i="33"/>
  <c r="AQ44" i="33"/>
  <c r="AM44" i="33"/>
  <c r="AI44" i="33"/>
  <c r="AE44" i="33"/>
  <c r="AA44" i="33"/>
  <c r="W44" i="33"/>
  <c r="BA44" i="33"/>
  <c r="AW44" i="33"/>
  <c r="AS44" i="33"/>
  <c r="AO44" i="33"/>
  <c r="AK44" i="33"/>
  <c r="AG44" i="33"/>
  <c r="AC44" i="33"/>
  <c r="Y44" i="33"/>
  <c r="U44" i="33"/>
  <c r="BD44" i="33"/>
  <c r="AV44" i="33"/>
  <c r="AN44" i="33"/>
  <c r="AF44" i="33"/>
  <c r="X44" i="33"/>
  <c r="AZ44" i="33"/>
  <c r="AR44" i="33"/>
  <c r="AJ44" i="33"/>
  <c r="AB44" i="33"/>
  <c r="T44" i="33"/>
  <c r="AP44" i="33"/>
  <c r="Z44" i="33"/>
  <c r="BB44" i="33"/>
  <c r="AL44" i="33"/>
  <c r="V44" i="33"/>
  <c r="AX44" i="33"/>
  <c r="AH44" i="33"/>
  <c r="AT44" i="33"/>
  <c r="AD44" i="33"/>
  <c r="BC57" i="33"/>
  <c r="AY57" i="33"/>
  <c r="AU57" i="33"/>
  <c r="BD57" i="33"/>
  <c r="AX57" i="33"/>
  <c r="AS57" i="33"/>
  <c r="AO57" i="33"/>
  <c r="AK57" i="33"/>
  <c r="AG57" i="33"/>
  <c r="BA57" i="33"/>
  <c r="AV57" i="33"/>
  <c r="AQ57" i="33"/>
  <c r="AM57" i="33"/>
  <c r="AI57" i="33"/>
  <c r="AZ57" i="33"/>
  <c r="AP57" i="33"/>
  <c r="AH57" i="33"/>
  <c r="AT57" i="33"/>
  <c r="AL57" i="33"/>
  <c r="BB57" i="33"/>
  <c r="AJ57" i="33"/>
  <c r="AW57" i="33"/>
  <c r="AR57" i="33"/>
  <c r="AN57" i="33"/>
  <c r="BA49" i="33"/>
  <c r="AW49" i="33"/>
  <c r="AS49" i="33"/>
  <c r="AO49" i="33"/>
  <c r="AK49" i="33"/>
  <c r="AG49" i="33"/>
  <c r="AC49" i="33"/>
  <c r="Y49" i="33"/>
  <c r="BC49" i="33"/>
  <c r="AY49" i="33"/>
  <c r="AU49" i="33"/>
  <c r="AQ49" i="33"/>
  <c r="AM49" i="33"/>
  <c r="AI49" i="33"/>
  <c r="AE49" i="33"/>
  <c r="AA49" i="33"/>
  <c r="BB49" i="33"/>
  <c r="AT49" i="33"/>
  <c r="AL49" i="33"/>
  <c r="AD49" i="33"/>
  <c r="AX49" i="33"/>
  <c r="AP49" i="33"/>
  <c r="AH49" i="33"/>
  <c r="Z49" i="33"/>
  <c r="AV49" i="33"/>
  <c r="AF49" i="33"/>
  <c r="AR49" i="33"/>
  <c r="AB49" i="33"/>
  <c r="BD49" i="33"/>
  <c r="AN49" i="33"/>
  <c r="AZ49" i="33"/>
  <c r="AJ49" i="33"/>
  <c r="BA41" i="33"/>
  <c r="AW41" i="33"/>
  <c r="BC41" i="33"/>
  <c r="AY41" i="33"/>
  <c r="AX41" i="33"/>
  <c r="AS41" i="33"/>
  <c r="AO41" i="33"/>
  <c r="AK41" i="33"/>
  <c r="AG41" i="33"/>
  <c r="AC41" i="33"/>
  <c r="Y41" i="33"/>
  <c r="U41" i="33"/>
  <c r="Q41" i="33"/>
  <c r="BB41" i="33"/>
  <c r="AU41" i="33"/>
  <c r="AQ41" i="33"/>
  <c r="AM41" i="33"/>
  <c r="AI41" i="33"/>
  <c r="AE41" i="33"/>
  <c r="AA41" i="33"/>
  <c r="W41" i="33"/>
  <c r="S41" i="33"/>
  <c r="AT41" i="33"/>
  <c r="AL41" i="33"/>
  <c r="AD41" i="33"/>
  <c r="V41" i="33"/>
  <c r="BD41" i="33"/>
  <c r="AR41" i="33"/>
  <c r="AJ41" i="33"/>
  <c r="AB41" i="33"/>
  <c r="T41" i="33"/>
  <c r="AZ41" i="33"/>
  <c r="AP41" i="33"/>
  <c r="AH41" i="33"/>
  <c r="Z41" i="33"/>
  <c r="R41" i="33"/>
  <c r="AV41" i="33"/>
  <c r="AN41" i="33"/>
  <c r="AF41" i="33"/>
  <c r="X41" i="33"/>
  <c r="BA33" i="33"/>
  <c r="AZ33" i="33"/>
  <c r="AV33" i="33"/>
  <c r="AR33" i="33"/>
  <c r="AN33" i="33"/>
  <c r="AJ33" i="33"/>
  <c r="AF33" i="33"/>
  <c r="AB33" i="33"/>
  <c r="X33" i="33"/>
  <c r="T33" i="33"/>
  <c r="P33" i="33"/>
  <c r="L33" i="33"/>
  <c r="AY33" i="33"/>
  <c r="AU33" i="33"/>
  <c r="AQ33" i="33"/>
  <c r="AM33" i="33"/>
  <c r="AI33" i="33"/>
  <c r="AE33" i="33"/>
  <c r="AA33" i="33"/>
  <c r="W33" i="33"/>
  <c r="S33" i="33"/>
  <c r="O33" i="33"/>
  <c r="K33" i="33"/>
  <c r="AX33" i="33"/>
  <c r="AT33" i="33"/>
  <c r="AP33" i="33"/>
  <c r="AL33" i="33"/>
  <c r="AH33" i="33"/>
  <c r="AD33" i="33"/>
  <c r="Z33" i="33"/>
  <c r="V33" i="33"/>
  <c r="R33" i="33"/>
  <c r="N33" i="33"/>
  <c r="J33" i="33"/>
  <c r="AW33" i="33"/>
  <c r="AS33" i="33"/>
  <c r="AO33" i="33"/>
  <c r="AK33" i="33"/>
  <c r="AG33" i="33"/>
  <c r="AC33" i="33"/>
  <c r="Y33" i="33"/>
  <c r="U33" i="33"/>
  <c r="Q33" i="33"/>
  <c r="M33" i="33"/>
  <c r="I33" i="33"/>
  <c r="BB59" i="33"/>
  <c r="AX59" i="33"/>
  <c r="AT59" i="33"/>
  <c r="AP59" i="33"/>
  <c r="AL59" i="33"/>
  <c r="BD59" i="33"/>
  <c r="AZ59" i="33"/>
  <c r="AV59" i="33"/>
  <c r="AR59" i="33"/>
  <c r="AN59" i="33"/>
  <c r="AJ59" i="33"/>
  <c r="AW59" i="33"/>
  <c r="AO59" i="33"/>
  <c r="BA59" i="33"/>
  <c r="AS59" i="33"/>
  <c r="AK59" i="33"/>
  <c r="AY59" i="33"/>
  <c r="AI59" i="33"/>
  <c r="AQ59" i="33"/>
  <c r="AM59" i="33"/>
  <c r="BC59" i="33"/>
  <c r="AU59" i="33"/>
  <c r="BD51" i="33"/>
  <c r="AZ51" i="33"/>
  <c r="AV51" i="33"/>
  <c r="AR51" i="33"/>
  <c r="AN51" i="33"/>
  <c r="AJ51" i="33"/>
  <c r="AF51" i="33"/>
  <c r="AB51" i="33"/>
  <c r="BB51" i="33"/>
  <c r="AX51" i="33"/>
  <c r="AT51" i="33"/>
  <c r="AP51" i="33"/>
  <c r="AL51" i="33"/>
  <c r="AH51" i="33"/>
  <c r="AD51" i="33"/>
  <c r="AW51" i="33"/>
  <c r="AO51" i="33"/>
  <c r="AG51" i="33"/>
  <c r="BA51" i="33"/>
  <c r="AS51" i="33"/>
  <c r="AK51" i="33"/>
  <c r="AC51" i="33"/>
  <c r="AY51" i="33"/>
  <c r="AI51" i="33"/>
  <c r="AU51" i="33"/>
  <c r="AE51" i="33"/>
  <c r="AQ51" i="33"/>
  <c r="AA51" i="33"/>
  <c r="BC51" i="33"/>
  <c r="AM51" i="33"/>
  <c r="BD43" i="33"/>
  <c r="AZ43" i="33"/>
  <c r="AV43" i="33"/>
  <c r="AR43" i="33"/>
  <c r="AN43" i="33"/>
  <c r="AJ43" i="33"/>
  <c r="AF43" i="33"/>
  <c r="AB43" i="33"/>
  <c r="X43" i="33"/>
  <c r="T43" i="33"/>
  <c r="BB43" i="33"/>
  <c r="AX43" i="33"/>
  <c r="AT43" i="33"/>
  <c r="AP43" i="33"/>
  <c r="AL43" i="33"/>
  <c r="AH43" i="33"/>
  <c r="AD43" i="33"/>
  <c r="Z43" i="33"/>
  <c r="V43" i="33"/>
  <c r="BA43" i="33"/>
  <c r="AS43" i="33"/>
  <c r="AK43" i="33"/>
  <c r="AC43" i="33"/>
  <c r="U43" i="33"/>
  <c r="AW43" i="33"/>
  <c r="AO43" i="33"/>
  <c r="AG43" i="33"/>
  <c r="Y43" i="33"/>
  <c r="AU43" i="33"/>
  <c r="AE43" i="33"/>
  <c r="AQ43" i="33"/>
  <c r="AA43" i="33"/>
  <c r="BC43" i="33"/>
  <c r="AM43" i="33"/>
  <c r="W43" i="33"/>
  <c r="AY43" i="33"/>
  <c r="AI43" i="33"/>
  <c r="S43" i="33"/>
  <c r="BC35" i="33"/>
  <c r="AY35" i="33"/>
  <c r="AU35" i="33"/>
  <c r="AQ35" i="33"/>
  <c r="AM35" i="33"/>
  <c r="AI35" i="33"/>
  <c r="AE35" i="33"/>
  <c r="AA35" i="33"/>
  <c r="W35" i="33"/>
  <c r="S35" i="33"/>
  <c r="O35" i="33"/>
  <c r="K35" i="33"/>
  <c r="BA35" i="33"/>
  <c r="AW35" i="33"/>
  <c r="AS35" i="33"/>
  <c r="AO35" i="33"/>
  <c r="AK35" i="33"/>
  <c r="AG35" i="33"/>
  <c r="AC35" i="33"/>
  <c r="Y35" i="33"/>
  <c r="U35" i="33"/>
  <c r="Q35" i="33"/>
  <c r="M35" i="33"/>
  <c r="AZ35" i="33"/>
  <c r="AR35" i="33"/>
  <c r="AJ35" i="33"/>
  <c r="AB35" i="33"/>
  <c r="T35" i="33"/>
  <c r="L35" i="33"/>
  <c r="AX35" i="33"/>
  <c r="AP35" i="33"/>
  <c r="AH35" i="33"/>
  <c r="Z35" i="33"/>
  <c r="R35" i="33"/>
  <c r="AV35" i="33"/>
  <c r="AN35" i="33"/>
  <c r="AF35" i="33"/>
  <c r="X35" i="33"/>
  <c r="P35" i="33"/>
  <c r="BB35" i="33"/>
  <c r="AT35" i="33"/>
  <c r="AL35" i="33"/>
  <c r="AD35" i="33"/>
  <c r="V35" i="33"/>
  <c r="N35" i="33"/>
  <c r="BD58" i="33"/>
  <c r="AZ58" i="33"/>
  <c r="AV58" i="33"/>
  <c r="AR58" i="33"/>
  <c r="AN58" i="33"/>
  <c r="AJ58" i="33"/>
  <c r="BB58" i="33"/>
  <c r="AX58" i="33"/>
  <c r="AT58" i="33"/>
  <c r="AP58" i="33"/>
  <c r="AL58" i="33"/>
  <c r="BC58" i="33"/>
  <c r="AU58" i="33"/>
  <c r="AM58" i="33"/>
  <c r="AY58" i="33"/>
  <c r="AQ58" i="33"/>
  <c r="AI58" i="33"/>
  <c r="AO58" i="33"/>
  <c r="AW58" i="33"/>
  <c r="AH58" i="33"/>
  <c r="BA58" i="33"/>
  <c r="AS58" i="33"/>
  <c r="AK58" i="33"/>
  <c r="BB50" i="33"/>
  <c r="AX50" i="33"/>
  <c r="AT50" i="33"/>
  <c r="AP50" i="33"/>
  <c r="AL50" i="33"/>
  <c r="AH50" i="33"/>
  <c r="AD50" i="33"/>
  <c r="Z50" i="33"/>
  <c r="BD50" i="33"/>
  <c r="AZ50" i="33"/>
  <c r="AV50" i="33"/>
  <c r="AR50" i="33"/>
  <c r="AN50" i="33"/>
  <c r="AJ50" i="33"/>
  <c r="AF50" i="33"/>
  <c r="AB50" i="33"/>
  <c r="BC50" i="33"/>
  <c r="AU50" i="33"/>
  <c r="AM50" i="33"/>
  <c r="AE50" i="33"/>
  <c r="AY50" i="33"/>
  <c r="AQ50" i="33"/>
  <c r="AI50" i="33"/>
  <c r="AA50" i="33"/>
  <c r="AW50" i="33"/>
  <c r="AG50" i="33"/>
  <c r="AS50" i="33"/>
  <c r="AC50" i="33"/>
  <c r="AO50" i="33"/>
  <c r="BA50" i="33"/>
  <c r="AK50" i="33"/>
  <c r="BB42" i="33"/>
  <c r="AX42" i="33"/>
  <c r="AT42" i="33"/>
  <c r="AP42" i="33"/>
  <c r="AL42" i="33"/>
  <c r="AH42" i="33"/>
  <c r="AD42" i="33"/>
  <c r="Z42" i="33"/>
  <c r="V42" i="33"/>
  <c r="R42" i="33"/>
  <c r="BD42" i="33"/>
  <c r="AZ42" i="33"/>
  <c r="AV42" i="33"/>
  <c r="AR42" i="33"/>
  <c r="AN42" i="33"/>
  <c r="AJ42" i="33"/>
  <c r="AF42" i="33"/>
  <c r="AB42" i="33"/>
  <c r="X42" i="33"/>
  <c r="T42" i="33"/>
  <c r="AY42" i="33"/>
  <c r="AQ42" i="33"/>
  <c r="AI42" i="33"/>
  <c r="AA42" i="33"/>
  <c r="S42" i="33"/>
  <c r="BC42" i="33"/>
  <c r="AU42" i="33"/>
  <c r="AM42" i="33"/>
  <c r="AE42" i="33"/>
  <c r="W42" i="33"/>
  <c r="BA42" i="33"/>
  <c r="AK42" i="33"/>
  <c r="U42" i="33"/>
  <c r="AW42" i="33"/>
  <c r="AG42" i="33"/>
  <c r="AS42" i="33"/>
  <c r="AC42" i="33"/>
  <c r="AO42" i="33"/>
  <c r="Y42" i="33"/>
  <c r="AY34" i="33"/>
  <c r="AU34" i="33"/>
  <c r="AQ34" i="33"/>
  <c r="AM34" i="33"/>
  <c r="AI34" i="33"/>
  <c r="AE34" i="33"/>
  <c r="AA34" i="33"/>
  <c r="W34" i="33"/>
  <c r="S34" i="33"/>
  <c r="O34" i="33"/>
  <c r="K34" i="33"/>
  <c r="BA34" i="33"/>
  <c r="AW34" i="33"/>
  <c r="AS34" i="33"/>
  <c r="AO34" i="33"/>
  <c r="AK34" i="33"/>
  <c r="AG34" i="33"/>
  <c r="AC34" i="33"/>
  <c r="Y34" i="33"/>
  <c r="U34" i="33"/>
  <c r="Q34" i="33"/>
  <c r="M34" i="33"/>
  <c r="AV34" i="33"/>
  <c r="AN34" i="33"/>
  <c r="AF34" i="33"/>
  <c r="X34" i="33"/>
  <c r="P34" i="33"/>
  <c r="BB34" i="33"/>
  <c r="AT34" i="33"/>
  <c r="AL34" i="33"/>
  <c r="AD34" i="33"/>
  <c r="V34" i="33"/>
  <c r="N34" i="33"/>
  <c r="AZ34" i="33"/>
  <c r="AR34" i="33"/>
  <c r="AJ34" i="33"/>
  <c r="AB34" i="33"/>
  <c r="T34" i="33"/>
  <c r="L34" i="33"/>
  <c r="AX34" i="33"/>
  <c r="AP34" i="33"/>
  <c r="AH34" i="33"/>
  <c r="Z34" i="33"/>
  <c r="R34" i="33"/>
  <c r="J34" i="33"/>
  <c r="AS29" i="33"/>
  <c r="AK29" i="33"/>
  <c r="AC29" i="33"/>
  <c r="U29" i="33"/>
  <c r="M29" i="33"/>
  <c r="E29" i="33"/>
  <c r="BA40" i="33"/>
  <c r="AW40" i="33"/>
  <c r="AS40" i="33"/>
  <c r="AO40" i="33"/>
  <c r="AK40" i="33"/>
  <c r="AG40" i="33"/>
  <c r="AC40" i="33"/>
  <c r="Y40" i="33"/>
  <c r="U40" i="33"/>
  <c r="Q40" i="33"/>
  <c r="BC40" i="33"/>
  <c r="AY40" i="33"/>
  <c r="AU40" i="33"/>
  <c r="AQ40" i="33"/>
  <c r="AM40" i="33"/>
  <c r="AI40" i="33"/>
  <c r="AE40" i="33"/>
  <c r="AA40" i="33"/>
  <c r="W40" i="33"/>
  <c r="S40" i="33"/>
  <c r="BB40" i="33"/>
  <c r="AT40" i="33"/>
  <c r="AL40" i="33"/>
  <c r="AD40" i="33"/>
  <c r="V40" i="33"/>
  <c r="AZ40" i="33"/>
  <c r="AR40" i="33"/>
  <c r="AJ40" i="33"/>
  <c r="AB40" i="33"/>
  <c r="T40" i="33"/>
  <c r="AX40" i="33"/>
  <c r="AP40" i="33"/>
  <c r="AH40" i="33"/>
  <c r="Z40" i="33"/>
  <c r="R40" i="33"/>
  <c r="BD40" i="33"/>
  <c r="AV40" i="33"/>
  <c r="AN40" i="33"/>
  <c r="AF40" i="33"/>
  <c r="X40" i="33"/>
  <c r="P40" i="33"/>
  <c r="BC52" i="33"/>
  <c r="AY52" i="33"/>
  <c r="AU52" i="33"/>
  <c r="AQ52" i="33"/>
  <c r="AM52" i="33"/>
  <c r="AI52" i="33"/>
  <c r="AE52" i="33"/>
  <c r="BA52" i="33"/>
  <c r="AW52" i="33"/>
  <c r="AS52" i="33"/>
  <c r="AO52" i="33"/>
  <c r="AK52" i="33"/>
  <c r="AG52" i="33"/>
  <c r="AC52" i="33"/>
  <c r="AZ52" i="33"/>
  <c r="AR52" i="33"/>
  <c r="AJ52" i="33"/>
  <c r="AB52" i="33"/>
  <c r="BD52" i="33"/>
  <c r="AV52" i="33"/>
  <c r="AN52" i="33"/>
  <c r="AF52" i="33"/>
  <c r="BB52" i="33"/>
  <c r="AL52" i="33"/>
  <c r="AX52" i="33"/>
  <c r="AH52" i="33"/>
  <c r="AT52" i="33"/>
  <c r="AD52" i="33"/>
  <c r="AP52" i="33"/>
  <c r="BC36" i="33"/>
  <c r="AY36" i="33"/>
  <c r="AU36" i="33"/>
  <c r="AQ36" i="33"/>
  <c r="AM36" i="33"/>
  <c r="AI36" i="33"/>
  <c r="AE36" i="33"/>
  <c r="AA36" i="33"/>
  <c r="W36" i="33"/>
  <c r="S36" i="33"/>
  <c r="O36" i="33"/>
  <c r="BA36" i="33"/>
  <c r="AW36" i="33"/>
  <c r="AS36" i="33"/>
  <c r="AO36" i="33"/>
  <c r="AK36" i="33"/>
  <c r="AG36" i="33"/>
  <c r="AC36" i="33"/>
  <c r="Y36" i="33"/>
  <c r="U36" i="33"/>
  <c r="Q36" i="33"/>
  <c r="M36" i="33"/>
  <c r="BD36" i="33"/>
  <c r="AV36" i="33"/>
  <c r="AN36" i="33"/>
  <c r="AF36" i="33"/>
  <c r="X36" i="33"/>
  <c r="P36" i="33"/>
  <c r="BB36" i="33"/>
  <c r="AT36" i="33"/>
  <c r="AL36" i="33"/>
  <c r="AD36" i="33"/>
  <c r="V36" i="33"/>
  <c r="N36" i="33"/>
  <c r="AZ36" i="33"/>
  <c r="AR36" i="33"/>
  <c r="AJ36" i="33"/>
  <c r="AB36" i="33"/>
  <c r="T36" i="33"/>
  <c r="L36" i="33"/>
  <c r="AX36" i="33"/>
  <c r="AP36" i="33"/>
  <c r="AH36" i="33"/>
  <c r="Z36" i="33"/>
  <c r="R36" i="33"/>
  <c r="BC53" i="33"/>
  <c r="AY53" i="33"/>
  <c r="AU53" i="33"/>
  <c r="AQ53" i="33"/>
  <c r="AM53" i="33"/>
  <c r="AI53" i="33"/>
  <c r="AE53" i="33"/>
  <c r="BA53" i="33"/>
  <c r="AW53" i="33"/>
  <c r="AS53" i="33"/>
  <c r="AO53" i="33"/>
  <c r="AK53" i="33"/>
  <c r="AG53" i="33"/>
  <c r="AC53" i="33"/>
  <c r="BD53" i="33"/>
  <c r="AV53" i="33"/>
  <c r="AN53" i="33"/>
  <c r="AF53" i="33"/>
  <c r="AZ53" i="33"/>
  <c r="AR53" i="33"/>
  <c r="AJ53" i="33"/>
  <c r="AP53" i="33"/>
  <c r="BB53" i="33"/>
  <c r="AL53" i="33"/>
  <c r="AX53" i="33"/>
  <c r="AH53" i="33"/>
  <c r="AT53" i="33"/>
  <c r="AD53" i="33"/>
  <c r="BC45" i="33"/>
  <c r="AY45" i="33"/>
  <c r="AU45" i="33"/>
  <c r="AQ45" i="33"/>
  <c r="AM45" i="33"/>
  <c r="AI45" i="33"/>
  <c r="AE45" i="33"/>
  <c r="AA45" i="33"/>
  <c r="W45" i="33"/>
  <c r="BA45" i="33"/>
  <c r="AW45" i="33"/>
  <c r="AS45" i="33"/>
  <c r="AO45" i="33"/>
  <c r="AK45" i="33"/>
  <c r="AG45" i="33"/>
  <c r="AC45" i="33"/>
  <c r="Y45" i="33"/>
  <c r="U45" i="33"/>
  <c r="AZ45" i="33"/>
  <c r="AR45" i="33"/>
  <c r="AJ45" i="33"/>
  <c r="AB45" i="33"/>
  <c r="BD45" i="33"/>
  <c r="AV45" i="33"/>
  <c r="AN45" i="33"/>
  <c r="AF45" i="33"/>
  <c r="X45" i="33"/>
  <c r="BB45" i="33"/>
  <c r="AL45" i="33"/>
  <c r="V45" i="33"/>
  <c r="AX45" i="33"/>
  <c r="AH45" i="33"/>
  <c r="AT45" i="33"/>
  <c r="AD45" i="33"/>
  <c r="AP45" i="33"/>
  <c r="Z45" i="33"/>
  <c r="BC37" i="33"/>
  <c r="AY37" i="33"/>
  <c r="AU37" i="33"/>
  <c r="AQ37" i="33"/>
  <c r="AM37" i="33"/>
  <c r="AI37" i="33"/>
  <c r="AE37" i="33"/>
  <c r="AA37" i="33"/>
  <c r="W37" i="33"/>
  <c r="S37" i="33"/>
  <c r="O37" i="33"/>
  <c r="BA37" i="33"/>
  <c r="AW37" i="33"/>
  <c r="AS37" i="33"/>
  <c r="AO37" i="33"/>
  <c r="AK37" i="33"/>
  <c r="AG37" i="33"/>
  <c r="AC37" i="33"/>
  <c r="Y37" i="33"/>
  <c r="U37" i="33"/>
  <c r="Q37" i="33"/>
  <c r="M37" i="33"/>
  <c r="AZ37" i="33"/>
  <c r="AR37" i="33"/>
  <c r="AJ37" i="33"/>
  <c r="AB37" i="33"/>
  <c r="T37" i="33"/>
  <c r="AX37" i="33"/>
  <c r="AP37" i="33"/>
  <c r="AH37" i="33"/>
  <c r="Z37" i="33"/>
  <c r="R37" i="33"/>
  <c r="BD37" i="33"/>
  <c r="AV37" i="33"/>
  <c r="AN37" i="33"/>
  <c r="AF37" i="33"/>
  <c r="X37" i="33"/>
  <c r="P37" i="33"/>
  <c r="BB37" i="33"/>
  <c r="AT37" i="33"/>
  <c r="AL37" i="33"/>
  <c r="AD37" i="33"/>
  <c r="V37" i="33"/>
  <c r="N37" i="33"/>
  <c r="BB55" i="33"/>
  <c r="AX55" i="33"/>
  <c r="AT55" i="33"/>
  <c r="AP55" i="33"/>
  <c r="AL55" i="33"/>
  <c r="AH55" i="33"/>
  <c r="BD55" i="33"/>
  <c r="AZ55" i="33"/>
  <c r="AV55" i="33"/>
  <c r="AR55" i="33"/>
  <c r="AN55" i="33"/>
  <c r="AJ55" i="33"/>
  <c r="AF55" i="33"/>
  <c r="AY55" i="33"/>
  <c r="AQ55" i="33"/>
  <c r="AI55" i="33"/>
  <c r="BC55" i="33"/>
  <c r="AU55" i="33"/>
  <c r="AM55" i="33"/>
  <c r="AE55" i="33"/>
  <c r="BA55" i="33"/>
  <c r="AK55" i="33"/>
  <c r="AW55" i="33"/>
  <c r="AG55" i="33"/>
  <c r="AS55" i="33"/>
  <c r="AO55" i="33"/>
  <c r="BB47" i="33"/>
  <c r="AX47" i="33"/>
  <c r="AT47" i="33"/>
  <c r="AP47" i="33"/>
  <c r="AL47" i="33"/>
  <c r="AH47" i="33"/>
  <c r="AD47" i="33"/>
  <c r="Z47" i="33"/>
  <c r="BD47" i="33"/>
  <c r="AZ47" i="33"/>
  <c r="AV47" i="33"/>
  <c r="AR47" i="33"/>
  <c r="AN47" i="33"/>
  <c r="AJ47" i="33"/>
  <c r="AF47" i="33"/>
  <c r="AB47" i="33"/>
  <c r="X47" i="33"/>
  <c r="BC47" i="33"/>
  <c r="AU47" i="33"/>
  <c r="AM47" i="33"/>
  <c r="AE47" i="33"/>
  <c r="W47" i="33"/>
  <c r="AY47" i="33"/>
  <c r="AQ47" i="33"/>
  <c r="AI47" i="33"/>
  <c r="AA47" i="33"/>
  <c r="AW47" i="33"/>
  <c r="AG47" i="33"/>
  <c r="AS47" i="33"/>
  <c r="AC47" i="33"/>
  <c r="AO47" i="33"/>
  <c r="Y47" i="33"/>
  <c r="BA47" i="33"/>
  <c r="AK47" i="33"/>
  <c r="BB39" i="33"/>
  <c r="AX39" i="33"/>
  <c r="AT39" i="33"/>
  <c r="AP39" i="33"/>
  <c r="AL39" i="33"/>
  <c r="AH39" i="33"/>
  <c r="AD39" i="33"/>
  <c r="Z39" i="33"/>
  <c r="V39" i="33"/>
  <c r="R39" i="33"/>
  <c r="BD39" i="33"/>
  <c r="AZ39" i="33"/>
  <c r="AV39" i="33"/>
  <c r="AR39" i="33"/>
  <c r="AN39" i="33"/>
  <c r="AJ39" i="33"/>
  <c r="AF39" i="33"/>
  <c r="AB39" i="33"/>
  <c r="X39" i="33"/>
  <c r="T39" i="33"/>
  <c r="P39" i="33"/>
  <c r="BC39" i="33"/>
  <c r="AU39" i="33"/>
  <c r="AM39" i="33"/>
  <c r="AE39" i="33"/>
  <c r="W39" i="33"/>
  <c r="O39" i="33"/>
  <c r="BA39" i="33"/>
  <c r="AS39" i="33"/>
  <c r="AK39" i="33"/>
  <c r="AC39" i="33"/>
  <c r="U39" i="33"/>
  <c r="AY39" i="33"/>
  <c r="AQ39" i="33"/>
  <c r="AI39" i="33"/>
  <c r="AA39" i="33"/>
  <c r="S39" i="33"/>
  <c r="AW39" i="33"/>
  <c r="AO39" i="33"/>
  <c r="AG39" i="33"/>
  <c r="Y39" i="33"/>
  <c r="Q39" i="33"/>
  <c r="AV31" i="33"/>
  <c r="AR31" i="33"/>
  <c r="AN31" i="33"/>
  <c r="AJ31" i="33"/>
  <c r="AF31" i="33"/>
  <c r="AB31" i="33"/>
  <c r="X31" i="33"/>
  <c r="T31" i="33"/>
  <c r="P31" i="33"/>
  <c r="L31" i="33"/>
  <c r="H31" i="33"/>
  <c r="AY31" i="33"/>
  <c r="AY60" i="33" s="1"/>
  <c r="AU31" i="33"/>
  <c r="AQ31" i="33"/>
  <c r="AM31" i="33"/>
  <c r="AI31" i="33"/>
  <c r="AE31" i="33"/>
  <c r="AA31" i="33"/>
  <c r="W31" i="33"/>
  <c r="S31" i="33"/>
  <c r="O31" i="33"/>
  <c r="K31" i="33"/>
  <c r="G31" i="33"/>
  <c r="AX31" i="33"/>
  <c r="AT31" i="33"/>
  <c r="AP31" i="33"/>
  <c r="AL31" i="33"/>
  <c r="AH31" i="33"/>
  <c r="AD31" i="33"/>
  <c r="Z31" i="33"/>
  <c r="V31" i="33"/>
  <c r="R31" i="33"/>
  <c r="N31" i="33"/>
  <c r="J31" i="33"/>
  <c r="AW31" i="33"/>
  <c r="AS31" i="33"/>
  <c r="AO31" i="33"/>
  <c r="AK31" i="33"/>
  <c r="AG31" i="33"/>
  <c r="AC31" i="33"/>
  <c r="Y31" i="33"/>
  <c r="U31" i="33"/>
  <c r="Q31" i="33"/>
  <c r="M31" i="33"/>
  <c r="I31"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U26" i="31" s="1"/>
  <c r="AT18" i="31"/>
  <c r="AT26" i="31" s="1"/>
  <c r="AS18" i="31"/>
  <c r="AR18" i="31"/>
  <c r="AQ18" i="31"/>
  <c r="AQ26" i="31" s="1"/>
  <c r="AP18" i="31"/>
  <c r="AP26" i="31" s="1"/>
  <c r="AO18" i="31"/>
  <c r="AN18" i="31"/>
  <c r="AM18" i="31"/>
  <c r="AM26" i="31" s="1"/>
  <c r="AL18" i="31"/>
  <c r="AL26" i="31" s="1"/>
  <c r="AK18" i="31"/>
  <c r="AJ18" i="31"/>
  <c r="AI18" i="31"/>
  <c r="AI26" i="31" s="1"/>
  <c r="AH18" i="31"/>
  <c r="AH26" i="31" s="1"/>
  <c r="AG18" i="31"/>
  <c r="AF18" i="31"/>
  <c r="AE18" i="31"/>
  <c r="AE26" i="31" s="1"/>
  <c r="AD18" i="31"/>
  <c r="AD26" i="31" s="1"/>
  <c r="AC18" i="31"/>
  <c r="AB18" i="31"/>
  <c r="AA18" i="31"/>
  <c r="AA26" i="31" s="1"/>
  <c r="Z18" i="31"/>
  <c r="Z26" i="31" s="1"/>
  <c r="Y18" i="31"/>
  <c r="X18" i="31"/>
  <c r="W18" i="31"/>
  <c r="W26" i="31" s="1"/>
  <c r="V18" i="31"/>
  <c r="V26" i="31" s="1"/>
  <c r="U18" i="31"/>
  <c r="T18" i="31"/>
  <c r="S18" i="31"/>
  <c r="S26" i="31" s="1"/>
  <c r="R18" i="31"/>
  <c r="R26" i="31" s="1"/>
  <c r="Q18" i="31"/>
  <c r="P18" i="31"/>
  <c r="O18" i="31"/>
  <c r="O26" i="31" s="1"/>
  <c r="N18" i="31"/>
  <c r="N26" i="31" s="1"/>
  <c r="M18" i="31"/>
  <c r="L18" i="31"/>
  <c r="K18" i="31"/>
  <c r="K26" i="31" s="1"/>
  <c r="J18" i="31"/>
  <c r="J26" i="31" s="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60" i="33" l="1"/>
  <c r="M60" i="33"/>
  <c r="AC60" i="33"/>
  <c r="AS60" i="33"/>
  <c r="N60" i="33"/>
  <c r="AD60" i="33"/>
  <c r="AT60" i="33"/>
  <c r="O60" i="33"/>
  <c r="AE60" i="33"/>
  <c r="AU60" i="33"/>
  <c r="T60" i="33"/>
  <c r="AJ60" i="33"/>
  <c r="E63" i="33"/>
  <c r="F61" i="33"/>
  <c r="BD60" i="33"/>
  <c r="Q60" i="33"/>
  <c r="AG60" i="33"/>
  <c r="AW60" i="33"/>
  <c r="R60" i="33"/>
  <c r="AH60" i="33"/>
  <c r="AX60" i="33"/>
  <c r="S60" i="33"/>
  <c r="AI60" i="33"/>
  <c r="H60" i="33"/>
  <c r="X60" i="33"/>
  <c r="AN60" i="33"/>
  <c r="BC60" i="33"/>
  <c r="U60" i="33"/>
  <c r="AK60" i="33"/>
  <c r="V60" i="33"/>
  <c r="AL60" i="33"/>
  <c r="W60" i="33"/>
  <c r="AM60" i="33"/>
  <c r="L60" i="33"/>
  <c r="AB60" i="33"/>
  <c r="AR60" i="33"/>
  <c r="E64" i="33"/>
  <c r="E77" i="33" s="1"/>
  <c r="E80" i="33" s="1"/>
  <c r="E81" i="33" s="1"/>
  <c r="BB60" i="33"/>
  <c r="BA60" i="33"/>
  <c r="AZ60" i="33"/>
  <c r="I60" i="33"/>
  <c r="Y60" i="33"/>
  <c r="AO60" i="33"/>
  <c r="J60" i="33"/>
  <c r="Z60" i="33"/>
  <c r="AP60" i="33"/>
  <c r="K60" i="33"/>
  <c r="AA60" i="33"/>
  <c r="AQ60" i="33"/>
  <c r="P60" i="33"/>
  <c r="AF60" i="33"/>
  <c r="AV60" i="33"/>
  <c r="L26" i="31"/>
  <c r="L28" i="31" s="1"/>
  <c r="L29" i="31" s="1"/>
  <c r="P26" i="31"/>
  <c r="T26" i="31"/>
  <c r="T28" i="31" s="1"/>
  <c r="T29" i="31" s="1"/>
  <c r="X26" i="31"/>
  <c r="AB26" i="31"/>
  <c r="AB28" i="31" s="1"/>
  <c r="AB29" i="31" s="1"/>
  <c r="AF26" i="31"/>
  <c r="AJ26" i="31"/>
  <c r="AJ28" i="31" s="1"/>
  <c r="AJ29" i="31" s="1"/>
  <c r="AN26" i="31"/>
  <c r="AR26" i="31"/>
  <c r="AR28" i="31" s="1"/>
  <c r="AR29" i="31" s="1"/>
  <c r="AV26" i="31"/>
  <c r="H26" i="31"/>
  <c r="H28" i="31" s="1"/>
  <c r="H29" i="31" s="1"/>
  <c r="G26" i="31"/>
  <c r="G28" i="31" s="1"/>
  <c r="G29" i="31" s="1"/>
  <c r="C9" i="31"/>
  <c r="I26" i="31"/>
  <c r="I28" i="31" s="1"/>
  <c r="I29" i="31" s="1"/>
  <c r="M26" i="31"/>
  <c r="M28" i="31" s="1"/>
  <c r="M29" i="31" s="1"/>
  <c r="Q26" i="31"/>
  <c r="Q28" i="31" s="1"/>
  <c r="Q29" i="31" s="1"/>
  <c r="U26" i="3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J28" i="31"/>
  <c r="J29" i="31" s="1"/>
  <c r="N28" i="31"/>
  <c r="N29" i="31" s="1"/>
  <c r="P28" i="31"/>
  <c r="P29" i="31" s="1"/>
  <c r="R28" i="31"/>
  <c r="R29" i="31" s="1"/>
  <c r="V28" i="31"/>
  <c r="V29" i="31" s="1"/>
  <c r="X28" i="31"/>
  <c r="X29" i="31" s="1"/>
  <c r="Z28" i="31"/>
  <c r="Z29" i="31" s="1"/>
  <c r="AD28" i="31"/>
  <c r="AD29" i="31" s="1"/>
  <c r="AF28" i="31"/>
  <c r="AF29" i="31" s="1"/>
  <c r="AH28" i="31"/>
  <c r="AH29" i="31" s="1"/>
  <c r="AL28" i="31"/>
  <c r="AL29" i="31" s="1"/>
  <c r="AN28" i="31"/>
  <c r="AN29" i="31" s="1"/>
  <c r="AP28" i="31"/>
  <c r="AP29" i="31" s="1"/>
  <c r="AT28" i="31"/>
  <c r="AT29" i="31" s="1"/>
  <c r="AV28" i="31"/>
  <c r="AV29" i="31" s="1"/>
  <c r="K28" i="31"/>
  <c r="K29" i="31" s="1"/>
  <c r="O28" i="31"/>
  <c r="O29" i="31" s="1"/>
  <c r="S28" i="31"/>
  <c r="S29" i="31" s="1"/>
  <c r="U28" i="31"/>
  <c r="U29" i="31" s="1"/>
  <c r="W28" i="31"/>
  <c r="W29" i="31" s="1"/>
  <c r="AA28" i="31"/>
  <c r="AA29" i="31" s="1"/>
  <c r="AE28" i="31"/>
  <c r="AE29" i="31" s="1"/>
  <c r="AG28" i="31"/>
  <c r="AG29" i="31" s="1"/>
  <c r="AI28" i="31"/>
  <c r="AI29" i="31" s="1"/>
  <c r="AM28" i="31"/>
  <c r="AM29" i="31" s="1"/>
  <c r="AQ28" i="31"/>
  <c r="AQ29" i="31" s="1"/>
  <c r="AS28" i="31"/>
  <c r="AU28" i="31"/>
  <c r="AU29" i="31" s="1"/>
  <c r="F62" i="33" l="1"/>
  <c r="G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G62" i="33" l="1"/>
  <c r="H61" i="33" s="1"/>
  <c r="F63" i="33"/>
  <c r="F64" i="33" s="1"/>
  <c r="F77" i="33" s="1"/>
  <c r="F80" i="33" s="1"/>
  <c r="F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G63" i="33" l="1"/>
  <c r="G64" i="33" s="1"/>
  <c r="G77" i="33" s="1"/>
  <c r="G80" i="33" s="1"/>
  <c r="G81" i="33" s="1"/>
  <c r="H62" i="33"/>
  <c r="I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62" i="33" l="1"/>
  <c r="J61" i="33" s="1"/>
  <c r="H63" i="33"/>
  <c r="H64" i="33" s="1"/>
  <c r="H77" i="33" s="1"/>
  <c r="H80" i="33" s="1"/>
  <c r="H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I63" i="33" l="1"/>
  <c r="I64" i="33" s="1"/>
  <c r="I77" i="33" s="1"/>
  <c r="I80" i="33" s="1"/>
  <c r="I81" i="33" s="1"/>
  <c r="J62" i="33"/>
  <c r="K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62" i="33" l="1"/>
  <c r="L61" i="33" s="1"/>
  <c r="J63" i="33"/>
  <c r="J64" i="33" s="1"/>
  <c r="J77" i="33" s="1"/>
  <c r="J80" i="33" s="1"/>
  <c r="J8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K63" i="33" l="1"/>
  <c r="K64" i="33" s="1"/>
  <c r="K77" i="33" s="1"/>
  <c r="K80" i="33" s="1"/>
  <c r="K81" i="33" s="1"/>
  <c r="L62" i="33"/>
  <c r="M61" i="33" s="1"/>
  <c r="H81" i="31"/>
  <c r="D46" i="20"/>
  <c r="M12" i="20"/>
  <c r="K63" i="31"/>
  <c r="K64" i="31" s="1"/>
  <c r="I87" i="31"/>
  <c r="I66" i="31" s="1"/>
  <c r="I76" i="31" s="1"/>
  <c r="I77" i="31" s="1"/>
  <c r="I80" i="31" s="1"/>
  <c r="I30" i="10"/>
  <c r="I14" i="10" s="1"/>
  <c r="I24" i="10" s="1"/>
  <c r="L62" i="31"/>
  <c r="M61" i="31" s="1"/>
  <c r="M62" i="33" l="1"/>
  <c r="N61" i="33" s="1"/>
  <c r="L63" i="33"/>
  <c r="L64" i="33" s="1"/>
  <c r="L77" i="33" s="1"/>
  <c r="L80" i="33" s="1"/>
  <c r="L81" i="33" s="1"/>
  <c r="I81" i="31"/>
  <c r="D47" i="20"/>
  <c r="N12" i="20"/>
  <c r="J30" i="10"/>
  <c r="J14" i="10" s="1"/>
  <c r="J24" i="10" s="1"/>
  <c r="J87" i="31"/>
  <c r="J66" i="31" s="1"/>
  <c r="J76" i="31" s="1"/>
  <c r="J77" i="31" s="1"/>
  <c r="J80" i="31" s="1"/>
  <c r="L63" i="31"/>
  <c r="L64" i="31" s="1"/>
  <c r="M62" i="31"/>
  <c r="N61" i="31" s="1"/>
  <c r="N62" i="33" l="1"/>
  <c r="O61" i="33" s="1"/>
  <c r="M63" i="33"/>
  <c r="M64" i="33" s="1"/>
  <c r="M77" i="33" s="1"/>
  <c r="M80" i="33" s="1"/>
  <c r="M81" i="33" s="1"/>
  <c r="J81" i="31"/>
  <c r="K87" i="31"/>
  <c r="K66" i="31" s="1"/>
  <c r="K76" i="31" s="1"/>
  <c r="K77" i="31" s="1"/>
  <c r="K80" i="31" s="1"/>
  <c r="K30" i="10"/>
  <c r="K14" i="10" s="1"/>
  <c r="K24" i="10" s="1"/>
  <c r="D48" i="20"/>
  <c r="O12" i="20"/>
  <c r="M63" i="31"/>
  <c r="M64" i="31" s="1"/>
  <c r="N62" i="31"/>
  <c r="O61" i="31" s="1"/>
  <c r="O62" i="33" l="1"/>
  <c r="P61" i="33" s="1"/>
  <c r="N63" i="33"/>
  <c r="N64" i="33" s="1"/>
  <c r="N77" i="33" s="1"/>
  <c r="N80" i="33" s="1"/>
  <c r="N81" i="33" s="1"/>
  <c r="K81" i="31"/>
  <c r="D49" i="20"/>
  <c r="P12" i="20"/>
  <c r="L30" i="10"/>
  <c r="L14" i="10" s="1"/>
  <c r="L24" i="10" s="1"/>
  <c r="L87" i="31"/>
  <c r="L66" i="31" s="1"/>
  <c r="L76" i="31" s="1"/>
  <c r="L77" i="31" s="1"/>
  <c r="L80" i="31" s="1"/>
  <c r="O62" i="31"/>
  <c r="P61" i="31" s="1"/>
  <c r="N63" i="31"/>
  <c r="N64" i="31" s="1"/>
  <c r="O63" i="33" l="1"/>
  <c r="O64" i="33" s="1"/>
  <c r="O77" i="33" s="1"/>
  <c r="O80" i="33" s="1"/>
  <c r="O81" i="33" s="1"/>
  <c r="P62" i="33"/>
  <c r="Q61" i="33" s="1"/>
  <c r="L81" i="31"/>
  <c r="D50" i="20"/>
  <c r="Q12" i="20"/>
  <c r="M87" i="31"/>
  <c r="M66" i="31" s="1"/>
  <c r="M76" i="31" s="1"/>
  <c r="M77" i="31" s="1"/>
  <c r="M80" i="31" s="1"/>
  <c r="M30" i="10"/>
  <c r="M14" i="10" s="1"/>
  <c r="M24" i="10" s="1"/>
  <c r="P62" i="31"/>
  <c r="Q61" i="31" s="1"/>
  <c r="O63" i="31"/>
  <c r="O64" i="31" s="1"/>
  <c r="P63" i="33" l="1"/>
  <c r="P64" i="33" s="1"/>
  <c r="P77" i="33" s="1"/>
  <c r="P80" i="33" s="1"/>
  <c r="P81" i="33" s="1"/>
  <c r="Q62" i="33"/>
  <c r="R61" i="33" s="1"/>
  <c r="M81" i="31"/>
  <c r="R12" i="20"/>
  <c r="D51" i="20"/>
  <c r="N30" i="10"/>
  <c r="N14" i="10" s="1"/>
  <c r="N24" i="10" s="1"/>
  <c r="N87" i="31"/>
  <c r="N66" i="31" s="1"/>
  <c r="N76" i="31" s="1"/>
  <c r="N77" i="31" s="1"/>
  <c r="N80" i="31" s="1"/>
  <c r="Q62" i="31"/>
  <c r="R61" i="31" s="1"/>
  <c r="P63" i="31"/>
  <c r="P64" i="31" s="1"/>
  <c r="Q63" i="33" l="1"/>
  <c r="Q64" i="33" s="1"/>
  <c r="Q77" i="33" s="1"/>
  <c r="Q80" i="33" s="1"/>
  <c r="Q81" i="33" s="1"/>
  <c r="R62" i="33"/>
  <c r="S61" i="33" s="1"/>
  <c r="N81" i="31"/>
  <c r="O87" i="31"/>
  <c r="O66" i="31" s="1"/>
  <c r="O76" i="31" s="1"/>
  <c r="O77" i="31" s="1"/>
  <c r="O80" i="31" s="1"/>
  <c r="O30" i="10"/>
  <c r="O14" i="10" s="1"/>
  <c r="O24" i="10" s="1"/>
  <c r="D52" i="20"/>
  <c r="S12" i="20"/>
  <c r="R62" i="31"/>
  <c r="S61" i="31" s="1"/>
  <c r="Q63" i="31"/>
  <c r="Q64" i="31" s="1"/>
  <c r="R63" i="33" l="1"/>
  <c r="R64" i="33" s="1"/>
  <c r="R77" i="33" s="1"/>
  <c r="R80" i="33" s="1"/>
  <c r="R81" i="33" s="1"/>
  <c r="S62" i="33"/>
  <c r="T61" i="33" s="1"/>
  <c r="O81" i="31"/>
  <c r="P30" i="10"/>
  <c r="P14" i="10" s="1"/>
  <c r="P24" i="10" s="1"/>
  <c r="P87" i="31"/>
  <c r="P66" i="31" s="1"/>
  <c r="P76" i="31" s="1"/>
  <c r="P77" i="31" s="1"/>
  <c r="P80" i="31" s="1"/>
  <c r="D53" i="20"/>
  <c r="T12" i="20"/>
  <c r="S62" i="31"/>
  <c r="T61" i="31" s="1"/>
  <c r="R63" i="31"/>
  <c r="R64" i="31" s="1"/>
  <c r="S63" i="33" l="1"/>
  <c r="S64" i="33" s="1"/>
  <c r="S77" i="33" s="1"/>
  <c r="S80" i="33" s="1"/>
  <c r="S81" i="33" s="1"/>
  <c r="T62" i="33"/>
  <c r="U61" i="33" s="1"/>
  <c r="P81" i="31"/>
  <c r="Q87" i="31"/>
  <c r="Q66" i="31" s="1"/>
  <c r="Q76" i="31" s="1"/>
  <c r="Q77" i="31" s="1"/>
  <c r="Q80" i="31" s="1"/>
  <c r="Q30" i="10"/>
  <c r="Q14" i="10" s="1"/>
  <c r="Q24" i="10" s="1"/>
  <c r="D54" i="20"/>
  <c r="U12" i="20"/>
  <c r="T62" i="31"/>
  <c r="U61" i="31" s="1"/>
  <c r="S63" i="31"/>
  <c r="S64" i="31" s="1"/>
  <c r="T63" i="33" l="1"/>
  <c r="T64" i="33" s="1"/>
  <c r="T77" i="33" s="1"/>
  <c r="T80" i="33" s="1"/>
  <c r="T81" i="33" s="1"/>
  <c r="U62" i="33"/>
  <c r="V61" i="33" s="1"/>
  <c r="Q81" i="31"/>
  <c r="R30" i="10"/>
  <c r="R14" i="10" s="1"/>
  <c r="R24" i="10" s="1"/>
  <c r="R87" i="31"/>
  <c r="R66" i="31" s="1"/>
  <c r="R76" i="31" s="1"/>
  <c r="R77" i="31" s="1"/>
  <c r="R80" i="31" s="1"/>
  <c r="D55" i="20"/>
  <c r="V12" i="20"/>
  <c r="U62" i="31"/>
  <c r="V61" i="31" s="1"/>
  <c r="T63" i="31"/>
  <c r="T64" i="31" s="1"/>
  <c r="V62" i="33" l="1"/>
  <c r="W61" i="33" s="1"/>
  <c r="U63" i="33"/>
  <c r="U64" i="33" s="1"/>
  <c r="U77" i="33" s="1"/>
  <c r="U80" i="33" s="1"/>
  <c r="U81" i="33" s="1"/>
  <c r="R81" i="31"/>
  <c r="S87" i="31"/>
  <c r="S66" i="31" s="1"/>
  <c r="S76" i="31" s="1"/>
  <c r="S77" i="31" s="1"/>
  <c r="S80" i="31" s="1"/>
  <c r="S30" i="10"/>
  <c r="S14" i="10" s="1"/>
  <c r="S24" i="10" s="1"/>
  <c r="D56" i="20"/>
  <c r="W12" i="20"/>
  <c r="V62" i="31"/>
  <c r="W61" i="31" s="1"/>
  <c r="U63" i="31"/>
  <c r="U64" i="31" s="1"/>
  <c r="W62" i="33" l="1"/>
  <c r="X61" i="33" s="1"/>
  <c r="C4" i="33"/>
  <c r="G30" i="29" s="1"/>
  <c r="V63" i="33"/>
  <c r="V64" i="33" s="1"/>
  <c r="V77" i="33" s="1"/>
  <c r="V80" i="33" s="1"/>
  <c r="V81" i="33" s="1"/>
  <c r="S81" i="31"/>
  <c r="T30" i="10"/>
  <c r="T14" i="10" s="1"/>
  <c r="T24" i="10" s="1"/>
  <c r="T87" i="31"/>
  <c r="T66" i="31" s="1"/>
  <c r="T76" i="31" s="1"/>
  <c r="T77" i="31" s="1"/>
  <c r="T80" i="31" s="1"/>
  <c r="D57" i="20"/>
  <c r="X12" i="20"/>
  <c r="W62" i="31"/>
  <c r="X61" i="31" s="1"/>
  <c r="V63" i="31"/>
  <c r="V64" i="31" s="1"/>
  <c r="X62" i="33" l="1"/>
  <c r="Y61" i="33" s="1"/>
  <c r="W63" i="33"/>
  <c r="W64" i="33" s="1"/>
  <c r="W77" i="33" s="1"/>
  <c r="W80" i="33" s="1"/>
  <c r="W81" i="33" s="1"/>
  <c r="T81" i="31"/>
  <c r="U87" i="31"/>
  <c r="U66" i="31" s="1"/>
  <c r="U76" i="31" s="1"/>
  <c r="U77" i="31" s="1"/>
  <c r="U80" i="31" s="1"/>
  <c r="U30" i="10"/>
  <c r="U14" i="10" s="1"/>
  <c r="U24" i="10" s="1"/>
  <c r="D58" i="20"/>
  <c r="Y12" i="20"/>
  <c r="X62" i="31"/>
  <c r="Y61" i="31" s="1"/>
  <c r="W63" i="31"/>
  <c r="W64" i="31" s="1"/>
  <c r="Y62" i="33" l="1"/>
  <c r="Z61" i="33" s="1"/>
  <c r="X63" i="33"/>
  <c r="X64" i="33" s="1"/>
  <c r="X77" i="33" s="1"/>
  <c r="X80" i="33" s="1"/>
  <c r="X81" i="33" s="1"/>
  <c r="U81" i="31"/>
  <c r="D59" i="20"/>
  <c r="Z12" i="20"/>
  <c r="V30" i="10"/>
  <c r="V14" i="10" s="1"/>
  <c r="V24" i="10" s="1"/>
  <c r="V87" i="31"/>
  <c r="V66" i="31" s="1"/>
  <c r="V76" i="31" s="1"/>
  <c r="V77" i="31" s="1"/>
  <c r="V80" i="31" s="1"/>
  <c r="Y62" i="31"/>
  <c r="Z61" i="31" s="1"/>
  <c r="X63" i="31"/>
  <c r="X64" i="31" s="1"/>
  <c r="Y63" i="33" l="1"/>
  <c r="Y64" i="33" s="1"/>
  <c r="Y77" i="33" s="1"/>
  <c r="Y80" i="33" s="1"/>
  <c r="Y81" i="33" s="1"/>
  <c r="Z62" i="33"/>
  <c r="AA61" i="33" s="1"/>
  <c r="V81" i="31"/>
  <c r="D60" i="20"/>
  <c r="AA12" i="20"/>
  <c r="W87" i="31"/>
  <c r="W66" i="31" s="1"/>
  <c r="W76" i="31" s="1"/>
  <c r="W77" i="31" s="1"/>
  <c r="W80" i="31" s="1"/>
  <c r="W30" i="10"/>
  <c r="W14" i="10" s="1"/>
  <c r="W24" i="10" s="1"/>
  <c r="Z62" i="31"/>
  <c r="AA61" i="31" s="1"/>
  <c r="Y63" i="31"/>
  <c r="Y64" i="31" s="1"/>
  <c r="AA62" i="33" l="1"/>
  <c r="AB61" i="33" s="1"/>
  <c r="Z63" i="33"/>
  <c r="Z64" i="33" s="1"/>
  <c r="Z77" i="33" s="1"/>
  <c r="Z80" i="33" s="1"/>
  <c r="Z81" i="33" s="1"/>
  <c r="W81" i="31"/>
  <c r="D61" i="20"/>
  <c r="AB12" i="20"/>
  <c r="X30" i="10"/>
  <c r="X14" i="10" s="1"/>
  <c r="X24" i="10" s="1"/>
  <c r="X87" i="31"/>
  <c r="X66" i="31" s="1"/>
  <c r="X76" i="31" s="1"/>
  <c r="X77" i="31" s="1"/>
  <c r="X80" i="31" s="1"/>
  <c r="AA62" i="31"/>
  <c r="AB61" i="31" s="1"/>
  <c r="Z63" i="31"/>
  <c r="Z64" i="31" s="1"/>
  <c r="AB62" i="33" l="1"/>
  <c r="AC61" i="33" s="1"/>
  <c r="AA63" i="33"/>
  <c r="AA64" i="33" s="1"/>
  <c r="AA77" i="33" s="1"/>
  <c r="AA80" i="33" s="1"/>
  <c r="AA81" i="33" s="1"/>
  <c r="X81" i="31"/>
  <c r="D62" i="20"/>
  <c r="AC12" i="20"/>
  <c r="Y87" i="31"/>
  <c r="Y66" i="31" s="1"/>
  <c r="Y76" i="31" s="1"/>
  <c r="Y77" i="31" s="1"/>
  <c r="Y80" i="31" s="1"/>
  <c r="Y30" i="10"/>
  <c r="Y14" i="10" s="1"/>
  <c r="Y24" i="10" s="1"/>
  <c r="AB62" i="31"/>
  <c r="AC61" i="31" s="1"/>
  <c r="AA63" i="31"/>
  <c r="AA64" i="31" s="1"/>
  <c r="AB63" i="33" l="1"/>
  <c r="AB64" i="33" s="1"/>
  <c r="AB77" i="33" s="1"/>
  <c r="AB80" i="33" s="1"/>
  <c r="AB81" i="33" s="1"/>
  <c r="AC62" i="33"/>
  <c r="AD61" i="33" s="1"/>
  <c r="Y81" i="31"/>
  <c r="D63" i="20"/>
  <c r="AD12" i="20"/>
  <c r="Z30" i="10"/>
  <c r="Z14" i="10" s="1"/>
  <c r="Z24" i="10" s="1"/>
  <c r="Z87" i="31"/>
  <c r="Z66" i="31" s="1"/>
  <c r="Z76" i="31" s="1"/>
  <c r="Z77" i="31" s="1"/>
  <c r="Z80" i="31" s="1"/>
  <c r="Z81" i="31" s="1"/>
  <c r="AC62" i="31"/>
  <c r="AD61" i="31" s="1"/>
  <c r="AB63" i="31"/>
  <c r="AB64" i="31" s="1"/>
  <c r="AD62" i="33" l="1"/>
  <c r="AE61" i="33" s="1"/>
  <c r="AC63" i="33"/>
  <c r="AC64" i="33" s="1"/>
  <c r="AC77" i="33" s="1"/>
  <c r="AC80" i="33" s="1"/>
  <c r="AC81" i="33" s="1"/>
  <c r="D64" i="20"/>
  <c r="AE12" i="20"/>
  <c r="AA87" i="31"/>
  <c r="AA66" i="31" s="1"/>
  <c r="AA76" i="31" s="1"/>
  <c r="AA77" i="31" s="1"/>
  <c r="AA80" i="31" s="1"/>
  <c r="AA81" i="31" s="1"/>
  <c r="C4" i="31" s="1"/>
  <c r="G29" i="29" s="1"/>
  <c r="AA30" i="10"/>
  <c r="AA14" i="10" s="1"/>
  <c r="AA24" i="10" s="1"/>
  <c r="AC63" i="31"/>
  <c r="AC64" i="31" s="1"/>
  <c r="AD62" i="31"/>
  <c r="AE61" i="31" s="1"/>
  <c r="C5" i="33" l="1"/>
  <c r="H30" i="29" s="1"/>
  <c r="AE62" i="33"/>
  <c r="AF61" i="33" s="1"/>
  <c r="AD63" i="33"/>
  <c r="AD64" i="33" s="1"/>
  <c r="AD77" i="33" s="1"/>
  <c r="AD80" i="33" s="1"/>
  <c r="AD81" i="33" s="1"/>
  <c r="D65" i="20"/>
  <c r="AF12" i="20"/>
  <c r="AB30" i="10"/>
  <c r="AB14" i="10" s="1"/>
  <c r="AB24" i="10" s="1"/>
  <c r="AB87" i="31"/>
  <c r="AB66" i="31" s="1"/>
  <c r="AB76" i="31" s="1"/>
  <c r="AB77" i="31" s="1"/>
  <c r="AB80" i="31" s="1"/>
  <c r="AB81" i="31" s="1"/>
  <c r="AE62" i="31"/>
  <c r="AF61" i="31" s="1"/>
  <c r="AD63" i="31"/>
  <c r="AD64" i="31" s="1"/>
  <c r="AE63" i="33" l="1"/>
  <c r="AE64" i="33" s="1"/>
  <c r="AE77" i="33" s="1"/>
  <c r="AE80" i="33" s="1"/>
  <c r="AE81" i="33" s="1"/>
  <c r="AF62" i="33"/>
  <c r="AG61" i="33" s="1"/>
  <c r="D66" i="20"/>
  <c r="AG12" i="20"/>
  <c r="AC87" i="31"/>
  <c r="AC66" i="31" s="1"/>
  <c r="AC76" i="31" s="1"/>
  <c r="AC77" i="31" s="1"/>
  <c r="AC80" i="31" s="1"/>
  <c r="AC81" i="31" s="1"/>
  <c r="AC30" i="10"/>
  <c r="AC14" i="10" s="1"/>
  <c r="AC24" i="10" s="1"/>
  <c r="AF62" i="31"/>
  <c r="AG61" i="31" s="1"/>
  <c r="AE63" i="31"/>
  <c r="AE64" i="31" s="1"/>
  <c r="AG62" i="33" l="1"/>
  <c r="AH61" i="33" s="1"/>
  <c r="AF63" i="33"/>
  <c r="AF64" i="33" s="1"/>
  <c r="AF77" i="33" s="1"/>
  <c r="AF80" i="33" s="1"/>
  <c r="AF81" i="33" s="1"/>
  <c r="D67" i="20"/>
  <c r="AH12" i="20"/>
  <c r="AD30" i="10"/>
  <c r="AD14" i="10" s="1"/>
  <c r="AD24" i="10" s="1"/>
  <c r="AD87" i="31"/>
  <c r="AD66" i="31" s="1"/>
  <c r="AD76" i="31" s="1"/>
  <c r="AD77" i="31" s="1"/>
  <c r="AD80" i="31" s="1"/>
  <c r="AD81" i="31" s="1"/>
  <c r="AG62" i="31"/>
  <c r="AH61" i="31" s="1"/>
  <c r="AF63" i="31"/>
  <c r="AF64" i="31" s="1"/>
  <c r="AH62" i="33" l="1"/>
  <c r="AI61" i="33" s="1"/>
  <c r="AG63" i="33"/>
  <c r="AG64" i="33" s="1"/>
  <c r="AG77" i="33" s="1"/>
  <c r="AG80" i="33" s="1"/>
  <c r="AG81" i="33" s="1"/>
  <c r="D68" i="20"/>
  <c r="AI12" i="20"/>
  <c r="AE87" i="31"/>
  <c r="AE66" i="31" s="1"/>
  <c r="AE76" i="31" s="1"/>
  <c r="AE77" i="31" s="1"/>
  <c r="AE80" i="31" s="1"/>
  <c r="AE81" i="31" s="1"/>
  <c r="AE30" i="10"/>
  <c r="AE14" i="10" s="1"/>
  <c r="AE24" i="10" s="1"/>
  <c r="AH62" i="31"/>
  <c r="AI61" i="31" s="1"/>
  <c r="AG63" i="31"/>
  <c r="AG64" i="31" s="1"/>
  <c r="AI62" i="33" l="1"/>
  <c r="AJ61" i="33" s="1"/>
  <c r="AH63" i="33"/>
  <c r="AH64" i="33" s="1"/>
  <c r="AH77" i="33" s="1"/>
  <c r="AH80" i="33" s="1"/>
  <c r="AH81" i="33" s="1"/>
  <c r="D69" i="20"/>
  <c r="AJ12" i="20"/>
  <c r="AF30" i="10"/>
  <c r="AF14" i="10" s="1"/>
  <c r="AF24" i="10" s="1"/>
  <c r="AF87" i="31"/>
  <c r="AF66" i="31" s="1"/>
  <c r="AF76" i="31" s="1"/>
  <c r="AF77" i="31" s="1"/>
  <c r="AF80" i="31" s="1"/>
  <c r="AF81" i="31" s="1"/>
  <c r="AI62" i="31"/>
  <c r="AJ61" i="31" s="1"/>
  <c r="AH63" i="31"/>
  <c r="AH64" i="31" s="1"/>
  <c r="AJ62" i="33" l="1"/>
  <c r="AK61" i="33" s="1"/>
  <c r="AI63" i="33"/>
  <c r="AI64" i="33" s="1"/>
  <c r="AI77" i="33" s="1"/>
  <c r="AI80" i="33" s="1"/>
  <c r="AI81" i="33" s="1"/>
  <c r="D70" i="20"/>
  <c r="AK12" i="20"/>
  <c r="AG87" i="31"/>
  <c r="AG66" i="31" s="1"/>
  <c r="AG76" i="31" s="1"/>
  <c r="AG77" i="31" s="1"/>
  <c r="AG80" i="31" s="1"/>
  <c r="AG81" i="31" s="1"/>
  <c r="AG30" i="10"/>
  <c r="AG14" i="10" s="1"/>
  <c r="AG24" i="10" s="1"/>
  <c r="AJ62" i="31"/>
  <c r="AK61" i="31" s="1"/>
  <c r="AI63" i="31"/>
  <c r="AI64" i="31" s="1"/>
  <c r="AK62" i="33" l="1"/>
  <c r="AL61" i="33" s="1"/>
  <c r="AJ63" i="33"/>
  <c r="AJ64" i="33" s="1"/>
  <c r="AJ77" i="33" s="1"/>
  <c r="AJ80" i="33" s="1"/>
  <c r="AJ81" i="33" s="1"/>
  <c r="D71" i="20"/>
  <c r="AL12" i="20"/>
  <c r="AH30" i="10"/>
  <c r="AH14" i="10" s="1"/>
  <c r="AH24" i="10" s="1"/>
  <c r="AH87" i="31"/>
  <c r="AH66" i="31" s="1"/>
  <c r="AH76" i="31" s="1"/>
  <c r="AH77" i="31" s="1"/>
  <c r="AH80" i="31" s="1"/>
  <c r="AH81" i="31" s="1"/>
  <c r="AK62" i="31"/>
  <c r="AL61" i="31" s="1"/>
  <c r="AJ63" i="31"/>
  <c r="AJ64" i="31" s="1"/>
  <c r="AL62" i="33" l="1"/>
  <c r="AM61" i="33" s="1"/>
  <c r="AK63" i="33"/>
  <c r="AK64" i="33" s="1"/>
  <c r="AK77" i="33" s="1"/>
  <c r="AK80" i="33" s="1"/>
  <c r="AK81" i="33" s="1"/>
  <c r="D72" i="20"/>
  <c r="AM12" i="20"/>
  <c r="AI87" i="31"/>
  <c r="AI66" i="31" s="1"/>
  <c r="AI76" i="31" s="1"/>
  <c r="AI77" i="31" s="1"/>
  <c r="AI80" i="31" s="1"/>
  <c r="AI81" i="31" s="1"/>
  <c r="C5" i="31" s="1"/>
  <c r="H29" i="29" s="1"/>
  <c r="AI30" i="10"/>
  <c r="AI14" i="10" s="1"/>
  <c r="AI24" i="10" s="1"/>
  <c r="AK63" i="31"/>
  <c r="AK64" i="31" s="1"/>
  <c r="AL62" i="31"/>
  <c r="AM61" i="31" s="1"/>
  <c r="C6" i="33" l="1"/>
  <c r="I30" i="29" s="1"/>
  <c r="AM62" i="33"/>
  <c r="AN61" i="33" s="1"/>
  <c r="AL63" i="33"/>
  <c r="AL64" i="33" s="1"/>
  <c r="AL77" i="33" s="1"/>
  <c r="AL80" i="33" s="1"/>
  <c r="AL81" i="33" s="1"/>
  <c r="D73" i="20"/>
  <c r="AN12" i="20"/>
  <c r="AJ30" i="10"/>
  <c r="AJ14" i="10" s="1"/>
  <c r="AJ24" i="10" s="1"/>
  <c r="AJ87" i="31"/>
  <c r="AJ66" i="31" s="1"/>
  <c r="AJ76" i="31" s="1"/>
  <c r="AJ77" i="31" s="1"/>
  <c r="AJ80" i="31" s="1"/>
  <c r="AJ81" i="31" s="1"/>
  <c r="AM62" i="31"/>
  <c r="AN61" i="31" s="1"/>
  <c r="AL63" i="31"/>
  <c r="AL64" i="31" s="1"/>
  <c r="AM63" i="33" l="1"/>
  <c r="AM64" i="33" s="1"/>
  <c r="AM77" i="33" s="1"/>
  <c r="AM80" i="33" s="1"/>
  <c r="AM81" i="33" s="1"/>
  <c r="AN62" i="33"/>
  <c r="AO61" i="33" s="1"/>
  <c r="D75" i="20"/>
  <c r="AO12" i="20"/>
  <c r="AK87" i="31"/>
  <c r="AK66" i="31" s="1"/>
  <c r="AK76" i="31" s="1"/>
  <c r="AK77" i="31" s="1"/>
  <c r="AK80" i="31" s="1"/>
  <c r="AK81" i="31" s="1"/>
  <c r="AK30" i="10"/>
  <c r="AK14" i="10" s="1"/>
  <c r="AK24" i="10" s="1"/>
  <c r="AN62" i="31"/>
  <c r="AO61" i="31" s="1"/>
  <c r="AM63" i="31"/>
  <c r="AM64" i="31" s="1"/>
  <c r="AM77" i="31" s="1"/>
  <c r="AM80" i="31" s="1"/>
  <c r="AO62" i="33" l="1"/>
  <c r="AP61" i="33" s="1"/>
  <c r="AN63" i="33"/>
  <c r="AN64" i="33" s="1"/>
  <c r="AN77" i="33" s="1"/>
  <c r="AN80" i="33" s="1"/>
  <c r="AN81" i="33" s="1"/>
  <c r="AL30" i="10"/>
  <c r="AL14" i="10" s="1"/>
  <c r="AL24" i="10" s="1"/>
  <c r="AL87" i="31"/>
  <c r="AL66" i="31" s="1"/>
  <c r="AL76" i="31" s="1"/>
  <c r="AL77" i="31" s="1"/>
  <c r="AL80" i="31" s="1"/>
  <c r="AL81" i="31" s="1"/>
  <c r="AM81" i="31" s="1"/>
  <c r="AO62" i="31"/>
  <c r="AP61" i="31" s="1"/>
  <c r="AN63" i="31"/>
  <c r="AN64" i="31" s="1"/>
  <c r="AN77" i="31" s="1"/>
  <c r="AN80" i="31" s="1"/>
  <c r="AP62" i="33" l="1"/>
  <c r="AQ61" i="33" s="1"/>
  <c r="AO63" i="33"/>
  <c r="AO64" i="33" s="1"/>
  <c r="AO77" i="33" s="1"/>
  <c r="AO80" i="33" s="1"/>
  <c r="AO81" i="33" s="1"/>
  <c r="AN81" i="31"/>
  <c r="AP62" i="31"/>
  <c r="AQ61" i="31" s="1"/>
  <c r="AO63" i="31"/>
  <c r="AO64" i="31" s="1"/>
  <c r="AO77" i="31" s="1"/>
  <c r="AO80" i="31" s="1"/>
  <c r="AQ62" i="33" l="1"/>
  <c r="AR61" i="33" s="1"/>
  <c r="AP63" i="33"/>
  <c r="AP64" i="33" s="1"/>
  <c r="AP77" i="33" s="1"/>
  <c r="AP80" i="33" s="1"/>
  <c r="AP81" i="33" s="1"/>
  <c r="AO81" i="31"/>
  <c r="AQ62" i="31"/>
  <c r="AR61" i="31" s="1"/>
  <c r="AP63" i="31"/>
  <c r="AP64" i="31" s="1"/>
  <c r="AP77" i="31" s="1"/>
  <c r="AP80" i="31" s="1"/>
  <c r="AR62" i="33" l="1"/>
  <c r="AS61" i="33" s="1"/>
  <c r="AQ63" i="33"/>
  <c r="AQ64" i="33" s="1"/>
  <c r="AQ77" i="33" s="1"/>
  <c r="AQ80" i="33" s="1"/>
  <c r="AQ81" i="33" s="1"/>
  <c r="AP81" i="31"/>
  <c r="AR62" i="31"/>
  <c r="AS61" i="31" s="1"/>
  <c r="AQ63" i="31"/>
  <c r="AQ64" i="31" s="1"/>
  <c r="AQ77" i="31" s="1"/>
  <c r="AQ80" i="31" s="1"/>
  <c r="AS62" i="33" l="1"/>
  <c r="AT61" i="33" s="1"/>
  <c r="AR63" i="33"/>
  <c r="AR64" i="33" s="1"/>
  <c r="AR77" i="33" s="1"/>
  <c r="AR80" i="33" s="1"/>
  <c r="AR81" i="33" s="1"/>
  <c r="AQ81" i="31"/>
  <c r="C6" i="31"/>
  <c r="I29" i="29" s="1"/>
  <c r="AS62" i="31"/>
  <c r="AT61" i="31" s="1"/>
  <c r="AR63" i="31"/>
  <c r="AR64" i="31" s="1"/>
  <c r="AR77" i="31" s="1"/>
  <c r="AR80" i="31" s="1"/>
  <c r="AS63" i="33" l="1"/>
  <c r="AS64" i="33" s="1"/>
  <c r="AS77" i="33" s="1"/>
  <c r="AS80" i="33" s="1"/>
  <c r="AS81" i="33" s="1"/>
  <c r="AT62" i="33"/>
  <c r="AU61" i="33" s="1"/>
  <c r="AR81" i="31"/>
  <c r="AS63" i="31"/>
  <c r="AS64" i="31" s="1"/>
  <c r="AS77" i="31" s="1"/>
  <c r="AS80" i="31" s="1"/>
  <c r="AT62" i="31"/>
  <c r="AU61" i="31" s="1"/>
  <c r="AT63" i="33" l="1"/>
  <c r="AT64" i="33" s="1"/>
  <c r="AT77" i="33" s="1"/>
  <c r="AT80" i="33" s="1"/>
  <c r="AT81" i="33" s="1"/>
  <c r="AU62" i="33"/>
  <c r="AV61" i="33" s="1"/>
  <c r="AS81" i="31"/>
  <c r="AU62" i="31"/>
  <c r="AV61" i="31" s="1"/>
  <c r="AT63" i="31"/>
  <c r="AT64" i="31" s="1"/>
  <c r="AT77" i="31" s="1"/>
  <c r="AT80" i="31" s="1"/>
  <c r="AV62" i="33" l="1"/>
  <c r="AW61" i="33" s="1"/>
  <c r="AU63" i="33"/>
  <c r="AU64" i="33" s="1"/>
  <c r="AU77" i="33" s="1"/>
  <c r="AU80" i="33" s="1"/>
  <c r="AU81" i="33" s="1"/>
  <c r="AT81" i="31"/>
  <c r="AV62" i="31"/>
  <c r="AW61" i="31" s="1"/>
  <c r="AU63" i="31"/>
  <c r="AU64" i="31" s="1"/>
  <c r="AU77" i="31" s="1"/>
  <c r="AU80" i="31" s="1"/>
  <c r="AW62" i="33" l="1"/>
  <c r="AX61" i="33" s="1"/>
  <c r="AV63" i="33"/>
  <c r="AV64" i="33" s="1"/>
  <c r="AV77" i="33" s="1"/>
  <c r="AV80" i="33" s="1"/>
  <c r="AV81" i="33" s="1"/>
  <c r="AU81" i="31"/>
  <c r="AW62" i="31"/>
  <c r="AX61" i="31" s="1"/>
  <c r="AV63" i="31"/>
  <c r="AV64" i="31" s="1"/>
  <c r="AV77" i="31" s="1"/>
  <c r="AV80" i="31" s="1"/>
  <c r="AX62" i="33" l="1"/>
  <c r="AY61" i="33" s="1"/>
  <c r="AW63" i="33"/>
  <c r="AW64" i="33" s="1"/>
  <c r="AW77" i="33" s="1"/>
  <c r="AW80" i="33" s="1"/>
  <c r="AW81" i="33" s="1"/>
  <c r="AV81" i="31"/>
  <c r="AX62" i="31"/>
  <c r="AY61" i="31" s="1"/>
  <c r="AW63" i="31"/>
  <c r="AW64" i="31" s="1"/>
  <c r="AW77" i="31" s="1"/>
  <c r="AW80" i="31" s="1"/>
  <c r="AY62" i="33" l="1"/>
  <c r="AZ61" i="33" s="1"/>
  <c r="AX63" i="33"/>
  <c r="AX64" i="33" s="1"/>
  <c r="AX77" i="33" s="1"/>
  <c r="AX80" i="33" s="1"/>
  <c r="AX81" i="33" s="1"/>
  <c r="AW81" i="31"/>
  <c r="AY62" i="31"/>
  <c r="AZ61" i="31" s="1"/>
  <c r="AX63" i="31"/>
  <c r="AX64" i="31" s="1"/>
  <c r="AX77" i="31" s="1"/>
  <c r="AX80" i="31" s="1"/>
  <c r="AY63" i="33" l="1"/>
  <c r="AY64" i="33" s="1"/>
  <c r="AY77" i="33" s="1"/>
  <c r="AY80" i="33" s="1"/>
  <c r="AY81" i="33" s="1"/>
  <c r="C7" i="33"/>
  <c r="J30" i="29" s="1"/>
  <c r="AZ62" i="33"/>
  <c r="BA61" i="33" s="1"/>
  <c r="AX81" i="31"/>
  <c r="AZ62" i="31"/>
  <c r="BA61" i="31" s="1"/>
  <c r="AY63" i="31"/>
  <c r="AY64" i="31" s="1"/>
  <c r="AY77" i="31" s="1"/>
  <c r="AY80" i="31" s="1"/>
  <c r="BA62" i="33" l="1"/>
  <c r="BB61" i="33" s="1"/>
  <c r="AZ63" i="33"/>
  <c r="AZ64" i="33" s="1"/>
  <c r="AZ77" i="33" s="1"/>
  <c r="AZ80" i="33" s="1"/>
  <c r="AZ81" i="33" s="1"/>
  <c r="AY81" i="31"/>
  <c r="BA62" i="31"/>
  <c r="BB61" i="31" s="1"/>
  <c r="AZ63" i="31"/>
  <c r="AZ64" i="31" s="1"/>
  <c r="AZ77" i="31" s="1"/>
  <c r="AZ80" i="31" s="1"/>
  <c r="BB62" i="33" l="1"/>
  <c r="BC61" i="33" s="1"/>
  <c r="BA63" i="33"/>
  <c r="BA64" i="33" s="1"/>
  <c r="BA77" i="33" s="1"/>
  <c r="BA80" i="33" s="1"/>
  <c r="BA81" i="33" s="1"/>
  <c r="AZ81" i="31"/>
  <c r="BB62" i="31"/>
  <c r="BC61" i="31" s="1"/>
  <c r="BA63" i="31"/>
  <c r="BA64" i="31" s="1"/>
  <c r="BA77" i="31" s="1"/>
  <c r="BA80" i="31" s="1"/>
  <c r="BB63" i="33" l="1"/>
  <c r="BB64" i="33" s="1"/>
  <c r="BB77" i="33" s="1"/>
  <c r="BB80" i="33" s="1"/>
  <c r="BB81" i="33" s="1"/>
  <c r="BC62" i="33"/>
  <c r="BD61" i="33" s="1"/>
  <c r="BA81" i="31"/>
  <c r="BC62" i="31"/>
  <c r="BD61" i="31" s="1"/>
  <c r="BB63" i="31"/>
  <c r="BB64" i="31" s="1"/>
  <c r="BB77" i="31" s="1"/>
  <c r="BB80" i="31" s="1"/>
  <c r="BD62" i="33" l="1"/>
  <c r="BD63" i="33" s="1"/>
  <c r="BD64" i="33" s="1"/>
  <c r="BD77" i="33" s="1"/>
  <c r="BD80" i="33" s="1"/>
  <c r="BC63" i="33"/>
  <c r="BC64" i="33" s="1"/>
  <c r="BC77" i="33" s="1"/>
  <c r="BC80" i="33" s="1"/>
  <c r="BC81" i="33" s="1"/>
  <c r="BB81" i="31"/>
  <c r="BD62" i="31"/>
  <c r="BD63" i="31" s="1"/>
  <c r="BD64" i="31" s="1"/>
  <c r="BD77" i="31" s="1"/>
  <c r="BD80" i="31" s="1"/>
  <c r="BC63" i="31"/>
  <c r="BC64" i="31" s="1"/>
  <c r="BC77" i="31" s="1"/>
  <c r="BC80" i="31" s="1"/>
  <c r="BD81" i="33" l="1"/>
  <c r="BC81" i="31"/>
  <c r="BD81" i="31" s="1"/>
  <c r="C7" i="31" s="1"/>
  <c r="J29" i="29" s="1"/>
</calcChain>
</file>

<file path=xl/sharedStrings.xml><?xml version="1.0" encoding="utf-8"?>
<sst xmlns="http://schemas.openxmlformats.org/spreadsheetml/2006/main" count="829" uniqueCount="358">
  <si>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</si>
  <si>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</si>
  <si>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</si>
  <si>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</si>
  <si>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</si>
  <si>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</si>
  <si>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</si>
  <si>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</si>
  <si>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</si>
  <si>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</si>
  <si>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</si>
  <si>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</si>
  <si>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</si>
  <si>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</si>
  <si>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</si>
  <si>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</si>
  <si>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</si>
  <si>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</si>
  <si>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</si>
  <si>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</si>
  <si>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</si>
  <si>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</si>
  <si>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</si>
  <si>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</si>
  <si>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</si>
  <si>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</si>
  <si>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</si>
  <si>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</si>
  <si>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</si>
  <si>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</si>
  <si>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</si>
  <si>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</si>
  <si>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</si>
  <si>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</si>
  <si>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</si>
  <si>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</si>
  <si>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</si>
  <si>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</si>
  <si>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</si>
  <si>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</si>
  <si>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</si>
  <si>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</si>
  <si>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</si>
  <si>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</si>
  <si>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</si>
  <si>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</si>
  <si>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</si>
  <si>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</si>
  <si>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</si>
  <si>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</si>
  <si>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</si>
  <si>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</si>
  <si>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</si>
  <si>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</si>
  <si>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</si>
  <si>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</si>
  <si>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</si>
  <si>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</si>
  <si>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</si>
  <si>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</si>
  <si>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</si>
  <si>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</si>
  <si>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</si>
  <si>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</si>
  <si>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</si>
  <si>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</si>
  <si>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</si>
  <si>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</si>
  <si>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</si>
  <si>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</si>
  <si>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</si>
  <si>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</si>
  <si>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</si>
  <si>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</si>
  <si>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</si>
  <si>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</si>
  <si>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</si>
  <si>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</si>
  <si>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</si>
  <si>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</si>
  <si>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</si>
  <si>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</si>
  <si>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</si>
  <si>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</si>
  <si>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</si>
  <si>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</si>
  <si>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</si>
  <si>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</si>
  <si>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</si>
  <si>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</si>
  <si>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</si>
  <si>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</si>
  <si>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</si>
  <si>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</si>
  <si>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</si>
  <si>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</si>
  <si>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</si>
  <si>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</si>
  <si>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</si>
  <si>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</si>
  <si>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</si>
  <si>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</si>
  <si>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</si>
  <si>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</si>
  <si>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</si>
  <si>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</si>
  <si>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</si>
  <si>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</si>
  <si>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</si>
  <si>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</si>
  <si>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</si>
  <si>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</si>
  <si>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</si>
  <si>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</si>
  <si>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</si>
  <si>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</si>
  <si>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</si>
  <si>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</si>
  <si>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</si>
  <si>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</si>
  <si>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</si>
  <si>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</si>
  <si>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</si>
  <si>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</si>
  <si>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</si>
  <si>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</si>
  <si>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</si>
  <si>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</si>
  <si>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</si>
  <si>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</si>
  <si>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</si>
  <si>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</si>
  <si>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</si>
  <si>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</si>
  <si>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</si>
  <si>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</si>
  <si>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</si>
  <si>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</si>
  <si>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</si>
  <si>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</si>
  <si>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</si>
  <si>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</si>
  <si>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</si>
  <si>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</si>
  <si>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</si>
  <si>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</si>
  <si>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</si>
  <si>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</si>
  <si>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</si>
  <si>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</si>
  <si>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</si>
  <si>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</si>
  <si>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</si>
  <si>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</si>
  <si>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</si>
  <si>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</si>
  <si>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</si>
  <si>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</si>
  <si>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</si>
  <si>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</si>
  <si>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</si>
  <si>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</si>
  <si>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</si>
  <si>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</si>
  <si>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</si>
  <si>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</si>
  <si>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</si>
  <si>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</si>
  <si>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</si>
  <si>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</si>
  <si>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</si>
  <si>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</si>
  <si>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</si>
  <si>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</si>
  <si>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</si>
  <si>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</si>
  <si>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</si>
  <si>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</si>
  <si>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</si>
  <si>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</si>
  <si>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</si>
  <si>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</si>
  <si>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</si>
  <si>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</si>
  <si>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</si>
  <si>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</si>
  <si>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</si>
  <si>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</si>
  <si>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</si>
  <si>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</si>
  <si>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</si>
  <si>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</si>
  <si>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</si>
  <si>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</si>
  <si>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</si>
  <si>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</si>
  <si>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</si>
  <si>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</si>
  <si>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</si>
  <si>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</si>
  <si>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</si>
  <si>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</si>
  <si>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</si>
  <si>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</si>
  <si>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</si>
  <si>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</si>
  <si>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</si>
  <si>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</si>
  <si>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</si>
  <si>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</si>
  <si>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</si>
  <si>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</si>
  <si>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</si>
  <si>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</si>
  <si>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</si>
  <si>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</si>
  <si>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</si>
  <si>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</si>
  <si>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</si>
  <si>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</si>
  <si>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</si>
  <si>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</si>
  <si>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</si>
  <si>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</si>
  <si>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</si>
  <si>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</si>
  <si>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</si>
  <si>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</si>
  <si>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</si>
  <si>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</si>
  <si>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</si>
  <si>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</si>
  <si>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</si>
  <si>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</si>
  <si>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</si>
  <si>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</si>
  <si>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</si>
  <si>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</si>
  <si>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</si>
  <si>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</si>
  <si>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</si>
  <si>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</si>
  <si>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</si>
  <si>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</si>
  <si>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</si>
  <si>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</si>
  <si>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</si>
  <si>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</si>
  <si>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</si>
  <si>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</si>
  <si>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</si>
  <si>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</si>
  <si>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</si>
  <si>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</si>
  <si>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</si>
  <si>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</si>
  <si>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</si>
  <si>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</si>
  <si>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</si>
  <si>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</si>
  <si>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</si>
  <si>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</si>
  <si>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</si>
  <si>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</si>
  <si>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</si>
  <si>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</si>
  <si>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</si>
  <si>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</si>
  <si>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</si>
  <si>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</si>
  <si>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</si>
  <si>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</si>
  <si>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</si>
  <si>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</si>
  <si>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</si>
  <si>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</si>
  <si>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</si>
  <si>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</si>
  <si>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</si>
  <si>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</si>
  <si>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</si>
  <si>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</si>
  <si>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</si>
  <si>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</si>
  <si>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</si>
  <si>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</si>
  <si>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</si>
  <si>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</si>
  <si>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</si>
  <si>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</si>
  <si>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</si>
  <si>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</si>
  <si>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</si>
  <si>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</si>
  <si>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</si>
  <si>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</si>
  <si>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</si>
  <si>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</si>
  <si>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</si>
  <si>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</si>
  <si>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</si>
  <si>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</si>
  <si>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</si>
  <si>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</si>
  <si>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</si>
  <si>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</si>
  <si>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</si>
  <si>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</si>
  <si>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</si>
  <si>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</si>
  <si>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</si>
  <si>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</si>
  <si>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</si>
  <si>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</si>
  <si>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</si>
  <si>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</si>
  <si>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</si>
  <si>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</si>
  <si>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</si>
  <si>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</si>
  <si>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</si>
  <si>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</si>
  <si>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</si>
  <si>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</si>
  <si>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</si>
  <si>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</si>
  <si>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</si>
  <si>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</si>
  <si>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</si>
  <si>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</si>
  <si>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</si>
  <si>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</si>
  <si>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</si>
  <si>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</si>
  <si>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</si>
  <si>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</si>
  <si>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</si>
  <si>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</si>
  <si>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</si>
  <si>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Baseline</t>
  </si>
  <si>
    <t>Network configuration to remain unchanged - Preferred running arrangements.</t>
  </si>
  <si>
    <t>Network configuration to be altered.  Running with Abham/Exeter Main interconnectors open.</t>
  </si>
  <si>
    <t>All 132kV feeder circuit breakers to be replaced for equipment with upgraded fault rating.</t>
  </si>
  <si>
    <t>Reduce fault levels by running with Abham - Exeter Main interconnectors normally open. Overlay 2 x Milehouse to Plymouth 132kV circuits (approx. 10km).</t>
  </si>
  <si>
    <t>Replace all 132kV feeder circuit breakers to improve fault level capability at Exeter Main GSP.</t>
  </si>
  <si>
    <t>CBA Option - Baseline Scenario</t>
  </si>
  <si>
    <t xml:space="preserve">CBA Option 1 </t>
  </si>
  <si>
    <t>Overlay Milehouse - Plymouth 132kV circuits (approx. 10km).</t>
  </si>
  <si>
    <r>
      <t xml:space="preserve">Workings / assumptions used for costing </t>
    </r>
    <r>
      <rPr>
        <b/>
        <sz val="14"/>
        <color rgb="FF0070C0"/>
        <rFont val="Calibri"/>
        <family val="2"/>
        <scheme val="minor"/>
      </rPr>
      <t>option 1(i)</t>
    </r>
  </si>
  <si>
    <t xml:space="preserve">Same as option 1, but with a consideration of the costs for the baseline solution increasing by around 10%. This is reflected by increasing the avoided DNO costs (baseline costs)  by 10% (both the capital costs and I&amp;M costs) </t>
  </si>
  <si>
    <t>1(i)</t>
  </si>
  <si>
    <t>Sensitivity Analysis of the adopted Baseline option (Replacement of all 132kV CBs at Exeter Main GSP) in the event that its implementation costs (and related I&amp;M costs) increased by around 10%</t>
  </si>
  <si>
    <t>Option 1(i)</t>
  </si>
  <si>
    <t>The baseline option is still the optimum solution even with a 10% increment in costs</t>
  </si>
  <si>
    <t xml:space="preserve">This is the most cost effective solution in addressing the overstressed switchgear at Exeter Main GSP </t>
  </si>
  <si>
    <t>Reduce fault levels by running with Abham - Exeter Main interconnectors normally open</t>
  </si>
  <si>
    <t>CBA Option 1(i)</t>
  </si>
  <si>
    <t>To address 132kV fault level issues at Exeter Main GSP where equipment will be beyond its rating.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</si>
</sst>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10" fontId="4" fillId="5" borderId="3" xfId="1" applyNumberFormat="1" applyFont="1" applyFill="1" applyBorder="1" applyProtection="1">
      <protection locked="0"/>
    </xf>
    <xf numFmtId="0" fontId="0" fillId="0" borderId="0" xfId="0" applyAlignment="1">
      <alignment horizontal="center"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0" t="s">
        <v>231</v>
      </c>
      <c r="C2" s="100" t="s">
        <v>239</v>
      </c>
      <c r="D2" s="100" t="s">
        <v>238</v>
      </c>
      <c r="E2" s="100" t="s">
        <v>232</v>
      </c>
    </row>
    <row r="3" spans="2:5" s="99" customFormat="1" ht="62.25" customHeight="1">
      <c r="B3" s="101" t="s">
        <v>233</v>
      </c>
      <c r="C3" s="101" t="s">
        <v>236</v>
      </c>
      <c r="D3" s="101"/>
      <c r="E3" s="102" t="s">
        <v>237</v>
      </c>
    </row>
    <row r="4" spans="2:5" s="99" customFormat="1" ht="62.25" customHeight="1">
      <c r="B4" s="101" t="s">
        <v>234</v>
      </c>
      <c r="C4" s="101" t="s">
        <v>240</v>
      </c>
      <c r="D4" s="103">
        <v>41352</v>
      </c>
      <c r="E4" s="101" t="s">
        <v>241</v>
      </c>
    </row>
    <row r="5" spans="2:5" s="99" customFormat="1" ht="84" customHeight="1">
      <c r="B5" s="101" t="s">
        <v>235</v>
      </c>
      <c r="C5" s="101" t="s">
        <v>246</v>
      </c>
      <c r="D5" s="103" t="s">
        <v>242</v>
      </c>
      <c r="E5" s="101" t="s">
        <v>243</v>
      </c>
    </row>
    <row r="6" spans="2:5" ht="111" customHeight="1">
      <c r="B6" s="104" t="s">
        <v>244</v>
      </c>
      <c r="C6" s="104" t="s">
        <v>245</v>
      </c>
      <c r="D6" s="105">
        <v>41380</v>
      </c>
      <c r="E6" s="104"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7" sqref="B7"/>
    </sheetView>
  </sheetViews>
  <sheetFormatPr defaultRowHeight="15"/>
  <cols>
    <col min="1" max="1" width="5.85546875" style="140" customWidth="1"/>
    <col min="2" max="2" width="64.85546875" style="140" customWidth="1"/>
    <col min="3" max="16384" width="9.140625" style="140"/>
  </cols>
  <sheetData>
    <row r="1" spans="1:4" ht="18.75">
      <c r="A1" s="1" t="s">
        <v>348</v>
      </c>
    </row>
    <row r="2" spans="1:4">
      <c r="A2" s="140" t="s">
        <v>78</v>
      </c>
    </row>
    <row r="3" spans="1:4" ht="50.25" customHeight="1">
      <c r="A3" s="143">
        <v>1</v>
      </c>
      <c r="B3" s="168" t="s">
        <v>349</v>
      </c>
      <c r="C3" s="169"/>
      <c r="D3" s="170"/>
    </row>
    <row r="5" spans="1:4">
      <c r="B5" s="141"/>
    </row>
    <row r="6" spans="1:4">
      <c r="B6" s="134"/>
    </row>
    <row r="7" spans="1:4">
      <c r="B7" s="141"/>
    </row>
    <row r="10" spans="1:4">
      <c r="B10" s="136"/>
    </row>
    <row r="15" spans="1:4">
      <c r="B15" s="136"/>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topLeftCell="A4" zoomScaleNormal="100" workbookViewId="0">
      <selection activeCell="C25" sqref="C25"/>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8" t="s">
        <v>79</v>
      </c>
    </row>
    <row r="2" spans="2:3">
      <c r="B2" s="25"/>
    </row>
    <row r="3" spans="2:3">
      <c r="B3" s="25"/>
    </row>
    <row r="4" spans="2:3">
      <c r="B4" s="88" t="s">
        <v>14</v>
      </c>
      <c r="C4" s="88" t="s">
        <v>26</v>
      </c>
    </row>
    <row r="5" spans="2:3" ht="45">
      <c r="B5" s="95" t="s">
        <v>39</v>
      </c>
      <c r="C5" s="31" t="s">
        <v>98</v>
      </c>
    </row>
    <row r="6" spans="2:3">
      <c r="B6" s="95" t="s">
        <v>220</v>
      </c>
      <c r="C6" s="31" t="s">
        <v>221</v>
      </c>
    </row>
    <row r="7" spans="2:3" ht="56.25" customHeight="1">
      <c r="B7" s="96" t="s">
        <v>303</v>
      </c>
      <c r="C7" s="31" t="s">
        <v>337</v>
      </c>
    </row>
    <row r="8" spans="2:3">
      <c r="B8" s="97" t="s">
        <v>304</v>
      </c>
      <c r="C8" s="31" t="s">
        <v>305</v>
      </c>
    </row>
    <row r="9" spans="2:3" ht="30">
      <c r="B9" s="96" t="s">
        <v>227</v>
      </c>
      <c r="C9" s="31" t="s">
        <v>336</v>
      </c>
    </row>
    <row r="10" spans="2:3">
      <c r="B10" s="97" t="s">
        <v>218</v>
      </c>
      <c r="C10" s="31" t="s">
        <v>219</v>
      </c>
    </row>
    <row r="12" spans="2:3">
      <c r="B12" s="25" t="s">
        <v>24</v>
      </c>
    </row>
    <row r="13" spans="2:3">
      <c r="B13" s="92" t="s">
        <v>25</v>
      </c>
    </row>
    <row r="14" spans="2:3">
      <c r="B14" s="93" t="s">
        <v>220</v>
      </c>
    </row>
    <row r="15" spans="2:3">
      <c r="B15" s="87" t="s">
        <v>226</v>
      </c>
    </row>
    <row r="16" spans="2:3">
      <c r="B16" s="94" t="s">
        <v>222</v>
      </c>
    </row>
    <row r="17" spans="2:4">
      <c r="B17" s="25"/>
    </row>
    <row r="18" spans="2:4">
      <c r="B18" s="2" t="s">
        <v>66</v>
      </c>
    </row>
    <row r="19" spans="2:4" ht="19.5" customHeight="1">
      <c r="B19" s="2" t="s">
        <v>223</v>
      </c>
    </row>
    <row r="20" spans="2:4">
      <c r="B20" s="90" t="s">
        <v>228</v>
      </c>
    </row>
    <row r="21" spans="2:4">
      <c r="B21" s="90" t="s">
        <v>229</v>
      </c>
    </row>
    <row r="22" spans="2:4" ht="25.5" customHeight="1">
      <c r="B22" s="89" t="s">
        <v>100</v>
      </c>
    </row>
    <row r="23" spans="2:4" ht="10.5" customHeight="1"/>
    <row r="24" spans="2:4" ht="24.75" customHeight="1">
      <c r="B24" s="90" t="s">
        <v>224</v>
      </c>
      <c r="C24" s="90"/>
      <c r="D24" s="90"/>
    </row>
    <row r="25" spans="2:4" ht="26.25" customHeight="1">
      <c r="B25" s="90" t="s">
        <v>315</v>
      </c>
      <c r="C25" s="90"/>
      <c r="D25" s="90"/>
    </row>
    <row r="26" spans="2:4" ht="32.25" customHeight="1">
      <c r="B26" s="148" t="s">
        <v>225</v>
      </c>
      <c r="C26" s="148"/>
      <c r="D26" s="148"/>
    </row>
    <row r="28" spans="2:4">
      <c r="B28" s="2" t="s">
        <v>99</v>
      </c>
    </row>
    <row r="32" spans="2:4">
      <c r="B32" s="25"/>
    </row>
    <row r="33" spans="2:2">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G9" sqref="G9"/>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60" t="s">
        <v>357</v>
      </c>
      <c r="C2" s="161"/>
      <c r="D2" s="161"/>
      <c r="E2" s="161"/>
      <c r="F2" s="162"/>
      <c r="Z2" s="26" t="s">
        <v>81</v>
      </c>
    </row>
    <row r="3" spans="2:26" ht="24.75" customHeight="1">
      <c r="B3" s="163"/>
      <c r="C3" s="164"/>
      <c r="D3" s="164"/>
      <c r="E3" s="164"/>
      <c r="F3" s="165"/>
    </row>
    <row r="4" spans="2:26" ht="18" customHeight="1">
      <c r="B4" s="25" t="s">
        <v>80</v>
      </c>
      <c r="C4" s="27"/>
      <c r="D4" s="27"/>
      <c r="E4" s="27"/>
      <c r="F4" s="27"/>
    </row>
    <row r="5" spans="2:26" ht="24.75" customHeight="1">
      <c r="B5" s="156"/>
      <c r="C5" s="157"/>
      <c r="D5" s="157"/>
      <c r="E5" s="157"/>
      <c r="F5" s="158"/>
    </row>
    <row r="6" spans="2:26" ht="13.5" customHeight="1">
      <c r="B6" s="27"/>
      <c r="C6" s="27"/>
      <c r="D6" s="27"/>
      <c r="E6" s="27"/>
      <c r="F6" s="27"/>
    </row>
    <row r="7" spans="2:26">
      <c r="B7" s="25" t="s">
        <v>50</v>
      </c>
    </row>
    <row r="8" spans="2:26">
      <c r="B8" s="174" t="s">
        <v>27</v>
      </c>
      <c r="C8" s="175"/>
      <c r="D8" s="166" t="s">
        <v>30</v>
      </c>
      <c r="E8" s="166"/>
      <c r="F8" s="166"/>
    </row>
    <row r="9" spans="2:26" ht="56.25" customHeight="1">
      <c r="B9" s="176" t="s">
        <v>339</v>
      </c>
      <c r="C9" s="177"/>
      <c r="D9" s="167" t="s">
        <v>344</v>
      </c>
      <c r="E9" s="167"/>
      <c r="F9" s="167"/>
    </row>
    <row r="10" spans="2:26" ht="42" customHeight="1">
      <c r="B10" s="176" t="s">
        <v>227</v>
      </c>
      <c r="C10" s="177"/>
      <c r="D10" s="168" t="s">
        <v>343</v>
      </c>
      <c r="E10" s="169"/>
      <c r="F10" s="170"/>
    </row>
    <row r="11" spans="2:26" ht="45.75" customHeight="1">
      <c r="B11" s="176" t="s">
        <v>352</v>
      </c>
      <c r="C11" s="177"/>
      <c r="D11" s="171" t="s">
        <v>351</v>
      </c>
      <c r="E11" s="172"/>
      <c r="F11" s="173"/>
    </row>
    <row r="12" spans="2:26" ht="22.5" customHeight="1">
      <c r="B12" s="154"/>
      <c r="C12" s="155"/>
      <c r="D12" s="159"/>
      <c r="E12" s="159"/>
      <c r="F12" s="159"/>
    </row>
    <row r="13" spans="2:26" ht="22.5" customHeight="1">
      <c r="B13" s="154"/>
      <c r="C13" s="155"/>
      <c r="D13" s="159"/>
      <c r="E13" s="159"/>
      <c r="F13" s="159"/>
    </row>
    <row r="14" spans="2:26" ht="22.5" customHeight="1">
      <c r="B14" s="154"/>
      <c r="C14" s="155"/>
      <c r="D14" s="159"/>
      <c r="E14" s="159"/>
      <c r="F14" s="159"/>
    </row>
    <row r="15" spans="2:26" ht="22.5" customHeight="1">
      <c r="B15" s="154"/>
      <c r="C15" s="155"/>
      <c r="D15" s="159"/>
      <c r="E15" s="159"/>
      <c r="F15" s="159"/>
    </row>
    <row r="16" spans="2:26" ht="22.5" customHeight="1">
      <c r="B16" s="154"/>
      <c r="C16" s="155"/>
      <c r="D16" s="159"/>
      <c r="E16" s="159"/>
      <c r="F16" s="159"/>
    </row>
    <row r="17" spans="2:11" ht="22.5" customHeight="1">
      <c r="B17" s="154"/>
      <c r="C17" s="155"/>
      <c r="D17" s="159"/>
      <c r="E17" s="159"/>
      <c r="F17" s="159"/>
    </row>
    <row r="18" spans="2:11" ht="22.5" customHeight="1">
      <c r="B18" s="154"/>
      <c r="C18" s="155"/>
      <c r="D18" s="159"/>
      <c r="E18" s="159"/>
      <c r="F18" s="159"/>
    </row>
    <row r="19" spans="2:11" ht="22.5" customHeight="1">
      <c r="B19" s="154"/>
      <c r="C19" s="155"/>
      <c r="D19" s="159"/>
      <c r="E19" s="159"/>
      <c r="F19" s="159"/>
    </row>
    <row r="20" spans="2:11" ht="22.5" customHeight="1">
      <c r="B20" s="154"/>
      <c r="C20" s="155"/>
      <c r="D20" s="159"/>
      <c r="E20" s="159"/>
      <c r="F20" s="159"/>
    </row>
    <row r="21" spans="2:11" ht="22.5" customHeight="1">
      <c r="B21" s="154"/>
      <c r="C21" s="155"/>
      <c r="D21" s="159"/>
      <c r="E21" s="159"/>
      <c r="F21" s="159"/>
    </row>
    <row r="22" spans="2:11" ht="22.5" customHeight="1">
      <c r="B22" s="154"/>
      <c r="C22" s="155"/>
      <c r="D22" s="159"/>
      <c r="E22" s="159"/>
      <c r="F22" s="159"/>
    </row>
    <row r="23" spans="2:11" ht="22.5" customHeight="1">
      <c r="B23" s="154"/>
      <c r="C23" s="155"/>
      <c r="D23" s="159"/>
      <c r="E23" s="159"/>
      <c r="F23" s="159"/>
    </row>
    <row r="24" spans="2:11" ht="12.75" customHeight="1">
      <c r="B24" s="28"/>
      <c r="C24" s="28"/>
      <c r="D24" s="29"/>
      <c r="E24" s="29"/>
      <c r="F24" s="29"/>
    </row>
    <row r="25" spans="2:11">
      <c r="B25" s="25" t="s">
        <v>51</v>
      </c>
    </row>
    <row r="26" spans="2:11" ht="38.25" customHeight="1">
      <c r="B26" s="150" t="s">
        <v>48</v>
      </c>
      <c r="C26" s="152" t="s">
        <v>27</v>
      </c>
      <c r="D26" s="152" t="s">
        <v>28</v>
      </c>
      <c r="E26" s="152" t="s">
        <v>30</v>
      </c>
      <c r="F26" s="150" t="s">
        <v>31</v>
      </c>
      <c r="G26" s="149" t="s">
        <v>102</v>
      </c>
      <c r="H26" s="149"/>
      <c r="I26" s="149"/>
      <c r="J26" s="149"/>
      <c r="K26" s="149"/>
    </row>
    <row r="27" spans="2:11">
      <c r="B27" s="151"/>
      <c r="C27" s="153"/>
      <c r="D27" s="153"/>
      <c r="E27" s="153"/>
      <c r="F27" s="151"/>
      <c r="G27" s="64" t="s">
        <v>103</v>
      </c>
      <c r="H27" s="64" t="s">
        <v>104</v>
      </c>
      <c r="I27" s="64" t="s">
        <v>105</v>
      </c>
      <c r="J27" s="64" t="s">
        <v>106</v>
      </c>
      <c r="K27" s="64" t="s">
        <v>107</v>
      </c>
    </row>
    <row r="28" spans="2:11" ht="45">
      <c r="B28" s="145" t="s">
        <v>339</v>
      </c>
      <c r="C28" s="146" t="str">
        <f>D9</f>
        <v>Replace all 132kV feeder circuit breakers to improve fault level capability at Exeter Main GSP.</v>
      </c>
      <c r="D28" s="144" t="s">
        <v>29</v>
      </c>
      <c r="E28" s="146" t="s">
        <v>354</v>
      </c>
      <c r="F28" s="144" t="s">
        <v>159</v>
      </c>
      <c r="G28" s="147"/>
      <c r="H28" s="147"/>
      <c r="I28" s="147"/>
      <c r="J28" s="147"/>
      <c r="K28" s="30"/>
    </row>
    <row r="29" spans="2:11" ht="27.75" customHeight="1">
      <c r="B29" s="145">
        <v>1</v>
      </c>
      <c r="C29" s="146" t="s">
        <v>227</v>
      </c>
      <c r="D29" s="144" t="s">
        <v>81</v>
      </c>
      <c r="E29" s="146" t="s">
        <v>338</v>
      </c>
      <c r="F29" s="144"/>
      <c r="G29" s="147">
        <f>'Option 1'!$C$4</f>
        <v>-3.7146588617634513</v>
      </c>
      <c r="H29" s="147">
        <f>'Option 1'!$C$5</f>
        <v>-4.5348403904299364</v>
      </c>
      <c r="I29" s="147">
        <f>'Option 1'!$C$6</f>
        <v>-5.0809387435362146</v>
      </c>
      <c r="J29" s="147">
        <f>'Option 1'!C7</f>
        <v>-5.6104954018551449</v>
      </c>
      <c r="K29" s="65"/>
    </row>
    <row r="30" spans="2:11" ht="90">
      <c r="B30" s="145" t="s">
        <v>350</v>
      </c>
      <c r="C30" s="146" t="str">
        <f>D11</f>
        <v>Sensitivity Analysis of the adopted Baseline option (Replacement of all 132kV CBs at Exeter Main GSP) in the event that its implementation costs (and related I&amp;M costs) increased by around 10%</v>
      </c>
      <c r="D30" s="144" t="s">
        <v>81</v>
      </c>
      <c r="E30" s="146" t="s">
        <v>353</v>
      </c>
      <c r="F30" s="144"/>
      <c r="G30" s="147">
        <f>'Option 1 (i)'!$C4</f>
        <v>-3.5695694007194603</v>
      </c>
      <c r="H30" s="147">
        <f>'Option 1 (i)'!$C5</f>
        <v>-4.3562136819908108</v>
      </c>
      <c r="I30" s="147">
        <f>'Option 1 (i)'!$C6</f>
        <v>-4.8799336768333186</v>
      </c>
      <c r="J30" s="147">
        <f>'Option 1 (i)'!$C7</f>
        <v>-5.3876953116665334</v>
      </c>
      <c r="K30" s="30"/>
    </row>
    <row r="31" spans="2:11" ht="27.75" customHeight="1">
      <c r="B31" s="145">
        <v>2</v>
      </c>
      <c r="C31" s="144"/>
      <c r="D31" s="144"/>
      <c r="E31" s="146"/>
      <c r="F31" s="144"/>
      <c r="G31" s="147"/>
      <c r="H31" s="147"/>
      <c r="I31" s="147"/>
      <c r="J31" s="147"/>
      <c r="K31" s="30"/>
    </row>
    <row r="32" spans="2:11" ht="27.75" customHeight="1">
      <c r="B32" s="145">
        <v>3</v>
      </c>
      <c r="C32" s="144"/>
      <c r="D32" s="144"/>
      <c r="E32" s="146"/>
      <c r="F32" s="144"/>
      <c r="G32" s="147"/>
      <c r="H32" s="147"/>
      <c r="I32" s="147"/>
      <c r="J32" s="147"/>
      <c r="K32" s="30"/>
    </row>
    <row r="37" spans="2:2">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9:F29 B31:K32 B30:D30 F30:K30">
    <cfRule type="expression" dxfId="5" priority="12">
      <formula>$D29="adopted"</formula>
    </cfRule>
  </conditionalFormatting>
  <conditionalFormatting sqref="G29:K29">
    <cfRule type="expression" dxfId="4" priority="9">
      <formula>$D29="adopted"</formula>
    </cfRule>
  </conditionalFormatting>
  <conditionalFormatting sqref="G31:J31">
    <cfRule type="expression" dxfId="3" priority="6">
      <formula>$D31="adopted"</formula>
    </cfRule>
  </conditionalFormatting>
  <conditionalFormatting sqref="G32:J32">
    <cfRule type="expression" dxfId="2" priority="5">
      <formula>$D32="adopted"</formula>
    </cfRule>
  </conditionalFormatting>
  <conditionalFormatting sqref="B28:K28">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2">
        <v>4.8300000000000003E-2</v>
      </c>
      <c r="D3" s="110" t="s">
        <v>297</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c r="A13" s="21"/>
      <c r="B13" s="178" t="s">
        <v>75</v>
      </c>
      <c r="C13" s="179"/>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80"/>
      <c r="C14" s="181"/>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2" t="s">
        <v>328</v>
      </c>
      <c r="C15" s="41" t="s">
        <v>321</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2"/>
      <c r="C16" s="41" t="s">
        <v>322</v>
      </c>
      <c r="D16" s="126">
        <v>1.3004251926654264</v>
      </c>
      <c r="E16" s="82"/>
      <c r="F16" s="70" t="s">
        <v>157</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2"/>
      <c r="C17" s="41" t="s">
        <v>323</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c r="A18" s="21"/>
      <c r="B18" s="182"/>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2"/>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2"/>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2"/>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2"/>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2"/>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2"/>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6" t="s">
        <v>316</v>
      </c>
    </row>
    <row r="28" spans="1:59">
      <c r="B28" s="20" t="s">
        <v>250</v>
      </c>
      <c r="E28" s="73"/>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2"/>
    </row>
    <row r="33" spans="2:5" ht="47.25" customHeight="1">
      <c r="D33" s="107" t="s">
        <v>293</v>
      </c>
    </row>
    <row r="34" spans="2:5">
      <c r="B34" s="112" t="s">
        <v>247</v>
      </c>
      <c r="C34" s="20" t="s">
        <v>253</v>
      </c>
      <c r="D34" s="20">
        <f>0.58982*1000</f>
        <v>589.82000000000005</v>
      </c>
      <c r="E34" s="20" t="s">
        <v>294</v>
      </c>
    </row>
    <row r="35" spans="2:5">
      <c r="B35" s="112" t="s">
        <v>248</v>
      </c>
      <c r="C35" s="20" t="s">
        <v>254</v>
      </c>
      <c r="D35" s="72">
        <f>D34-$D$78</f>
        <v>575.32450000000006</v>
      </c>
    </row>
    <row r="36" spans="2:5">
      <c r="B36" s="112" t="s">
        <v>249</v>
      </c>
      <c r="C36" s="20" t="s">
        <v>74</v>
      </c>
      <c r="D36" s="72">
        <f t="shared" ref="D36:D73" si="2">D35-$D$78</f>
        <v>560.82900000000006</v>
      </c>
    </row>
    <row r="37" spans="2:5">
      <c r="C37" s="20" t="s">
        <v>109</v>
      </c>
      <c r="D37" s="72">
        <f t="shared" si="2"/>
        <v>546.33350000000007</v>
      </c>
    </row>
    <row r="38" spans="2:5">
      <c r="C38" s="20" t="s">
        <v>255</v>
      </c>
      <c r="D38" s="72">
        <f t="shared" si="2"/>
        <v>531.83800000000008</v>
      </c>
    </row>
    <row r="39" spans="2:5">
      <c r="C39" s="20" t="s">
        <v>256</v>
      </c>
      <c r="D39" s="72">
        <f t="shared" si="2"/>
        <v>517.34250000000009</v>
      </c>
    </row>
    <row r="40" spans="2:5">
      <c r="C40" s="20" t="s">
        <v>257</v>
      </c>
      <c r="D40" s="72">
        <f t="shared" si="2"/>
        <v>502.84700000000009</v>
      </c>
    </row>
    <row r="41" spans="2:5">
      <c r="C41" s="20" t="s">
        <v>258</v>
      </c>
      <c r="D41" s="72">
        <f t="shared" si="2"/>
        <v>488.3515000000001</v>
      </c>
    </row>
    <row r="42" spans="2:5">
      <c r="C42" s="20" t="s">
        <v>259</v>
      </c>
      <c r="D42" s="72">
        <f t="shared" si="2"/>
        <v>473.85600000000011</v>
      </c>
    </row>
    <row r="43" spans="2:5">
      <c r="C43" s="20" t="s">
        <v>260</v>
      </c>
      <c r="D43" s="72">
        <f t="shared" si="2"/>
        <v>459.36050000000012</v>
      </c>
    </row>
    <row r="44" spans="2:5">
      <c r="C44" s="20" t="s">
        <v>261</v>
      </c>
      <c r="D44" s="72">
        <f t="shared" si="2"/>
        <v>444.86500000000012</v>
      </c>
    </row>
    <row r="45" spans="2:5">
      <c r="C45" s="20" t="s">
        <v>262</v>
      </c>
      <c r="D45" s="72">
        <f t="shared" si="2"/>
        <v>430.36950000000013</v>
      </c>
    </row>
    <row r="46" spans="2:5">
      <c r="C46" s="20" t="s">
        <v>263</v>
      </c>
      <c r="D46" s="72">
        <f t="shared" si="2"/>
        <v>415.87400000000014</v>
      </c>
    </row>
    <row r="47" spans="2:5">
      <c r="C47" s="20" t="s">
        <v>264</v>
      </c>
      <c r="D47" s="72">
        <f t="shared" si="2"/>
        <v>401.37850000000014</v>
      </c>
    </row>
    <row r="48" spans="2:5">
      <c r="C48" s="20" t="s">
        <v>265</v>
      </c>
      <c r="D48" s="72">
        <f t="shared" si="2"/>
        <v>386.88300000000015</v>
      </c>
    </row>
    <row r="49" spans="3:4">
      <c r="C49" s="20" t="s">
        <v>266</v>
      </c>
      <c r="D49" s="72">
        <f t="shared" si="2"/>
        <v>372.38750000000016</v>
      </c>
    </row>
    <row r="50" spans="3:4">
      <c r="C50" s="20" t="s">
        <v>267</v>
      </c>
      <c r="D50" s="72">
        <f t="shared" si="2"/>
        <v>357.89200000000017</v>
      </c>
    </row>
    <row r="51" spans="3:4">
      <c r="C51" s="20" t="s">
        <v>268</v>
      </c>
      <c r="D51" s="72">
        <f t="shared" si="2"/>
        <v>343.39650000000017</v>
      </c>
    </row>
    <row r="52" spans="3:4">
      <c r="C52" s="20" t="s">
        <v>269</v>
      </c>
      <c r="D52" s="72">
        <f t="shared" si="2"/>
        <v>328.90100000000018</v>
      </c>
    </row>
    <row r="53" spans="3:4">
      <c r="C53" s="20" t="s">
        <v>270</v>
      </c>
      <c r="D53" s="72">
        <f t="shared" si="2"/>
        <v>314.40550000000019</v>
      </c>
    </row>
    <row r="54" spans="3:4">
      <c r="C54" s="20" t="s">
        <v>271</v>
      </c>
      <c r="D54" s="72">
        <f t="shared" si="2"/>
        <v>299.9100000000002</v>
      </c>
    </row>
    <row r="55" spans="3:4">
      <c r="C55" s="20" t="s">
        <v>272</v>
      </c>
      <c r="D55" s="72">
        <f t="shared" si="2"/>
        <v>285.4145000000002</v>
      </c>
    </row>
    <row r="56" spans="3:4">
      <c r="C56" s="20" t="s">
        <v>273</v>
      </c>
      <c r="D56" s="72">
        <f t="shared" si="2"/>
        <v>270.91900000000021</v>
      </c>
    </row>
    <row r="57" spans="3:4">
      <c r="C57" s="20" t="s">
        <v>274</v>
      </c>
      <c r="D57" s="72">
        <f t="shared" si="2"/>
        <v>256.42350000000022</v>
      </c>
    </row>
    <row r="58" spans="3:4">
      <c r="C58" s="20" t="s">
        <v>275</v>
      </c>
      <c r="D58" s="72">
        <f t="shared" si="2"/>
        <v>241.92800000000022</v>
      </c>
    </row>
    <row r="59" spans="3:4">
      <c r="C59" s="20" t="s">
        <v>276</v>
      </c>
      <c r="D59" s="72">
        <f t="shared" si="2"/>
        <v>227.43250000000023</v>
      </c>
    </row>
    <row r="60" spans="3:4">
      <c r="C60" s="20" t="s">
        <v>277</v>
      </c>
      <c r="D60" s="72">
        <f t="shared" si="2"/>
        <v>212.93700000000024</v>
      </c>
    </row>
    <row r="61" spans="3:4">
      <c r="C61" s="20" t="s">
        <v>278</v>
      </c>
      <c r="D61" s="72">
        <f t="shared" si="2"/>
        <v>198.44150000000025</v>
      </c>
    </row>
    <row r="62" spans="3:4">
      <c r="C62" s="20" t="s">
        <v>279</v>
      </c>
      <c r="D62" s="72">
        <f t="shared" si="2"/>
        <v>183.94600000000025</v>
      </c>
    </row>
    <row r="63" spans="3:4">
      <c r="C63" s="20" t="s">
        <v>280</v>
      </c>
      <c r="D63" s="72">
        <f t="shared" si="2"/>
        <v>169.45050000000026</v>
      </c>
    </row>
    <row r="64" spans="3:4">
      <c r="C64" s="20" t="s">
        <v>281</v>
      </c>
      <c r="D64" s="72">
        <f t="shared" si="2"/>
        <v>154.95500000000027</v>
      </c>
    </row>
    <row r="65" spans="3:5">
      <c r="C65" s="20" t="s">
        <v>282</v>
      </c>
      <c r="D65" s="72">
        <f t="shared" si="2"/>
        <v>140.45950000000028</v>
      </c>
    </row>
    <row r="66" spans="3:5">
      <c r="C66" s="20" t="s">
        <v>283</v>
      </c>
      <c r="D66" s="72">
        <f t="shared" si="2"/>
        <v>125.96400000000027</v>
      </c>
    </row>
    <row r="67" spans="3:5">
      <c r="C67" s="20" t="s">
        <v>284</v>
      </c>
      <c r="D67" s="72">
        <f t="shared" si="2"/>
        <v>111.46850000000026</v>
      </c>
    </row>
    <row r="68" spans="3:5">
      <c r="C68" s="20" t="s">
        <v>285</v>
      </c>
      <c r="D68" s="72">
        <f t="shared" si="2"/>
        <v>96.973000000000255</v>
      </c>
    </row>
    <row r="69" spans="3:5">
      <c r="C69" s="20" t="s">
        <v>286</v>
      </c>
      <c r="D69" s="72">
        <f t="shared" si="2"/>
        <v>82.477500000000248</v>
      </c>
    </row>
    <row r="70" spans="3:5">
      <c r="C70" s="20" t="s">
        <v>287</v>
      </c>
      <c r="D70" s="72">
        <f t="shared" si="2"/>
        <v>67.982000000000241</v>
      </c>
    </row>
    <row r="71" spans="3:5">
      <c r="C71" s="20" t="s">
        <v>288</v>
      </c>
      <c r="D71" s="72">
        <f t="shared" si="2"/>
        <v>53.486500000000241</v>
      </c>
    </row>
    <row r="72" spans="3:5">
      <c r="C72" s="20" t="s">
        <v>289</v>
      </c>
      <c r="D72" s="72">
        <f t="shared" si="2"/>
        <v>38.991000000000241</v>
      </c>
    </row>
    <row r="73" spans="3:5">
      <c r="C73" s="20" t="s">
        <v>290</v>
      </c>
      <c r="D73" s="72">
        <f t="shared" si="2"/>
        <v>24.495500000000241</v>
      </c>
    </row>
    <row r="74" spans="3:5">
      <c r="C74" s="20" t="s">
        <v>291</v>
      </c>
      <c r="D74" s="72">
        <v>10</v>
      </c>
    </row>
    <row r="75" spans="3:5">
      <c r="C75" s="20" t="s">
        <v>292</v>
      </c>
      <c r="D75" s="72">
        <f>D73-D78</f>
        <v>10.00000000000024</v>
      </c>
      <c r="E75" s="20" t="s">
        <v>295</v>
      </c>
    </row>
    <row r="78" spans="3:5">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345</v>
      </c>
      <c r="C1" s="3"/>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7" t="s">
        <v>11</v>
      </c>
      <c r="B7" s="61" t="s">
        <v>159</v>
      </c>
      <c r="C7" s="60"/>
      <c r="D7" s="61" t="s">
        <v>40</v>
      </c>
      <c r="E7" s="62">
        <v>0</v>
      </c>
      <c r="F7" s="62">
        <v>-0.28743158028169008</v>
      </c>
      <c r="G7" s="62">
        <v>-0.93194716993479532</v>
      </c>
      <c r="H7" s="62">
        <v>-0.8974368223425</v>
      </c>
      <c r="I7" s="62">
        <v>0</v>
      </c>
      <c r="J7" s="62">
        <v>0</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88"/>
      <c r="B8" s="61" t="s">
        <v>176</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c r="A9" s="188"/>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88"/>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88"/>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89"/>
      <c r="B12" s="124" t="s">
        <v>197</v>
      </c>
      <c r="C12" s="58"/>
      <c r="D12" s="125" t="s">
        <v>40</v>
      </c>
      <c r="E12" s="59">
        <f>SUM(E7:E11)</f>
        <v>0</v>
      </c>
      <c r="F12" s="59">
        <f t="shared" ref="F12:AW12" si="0">SUM(F7:F11)</f>
        <v>-0.28743158028169008</v>
      </c>
      <c r="G12" s="59">
        <f t="shared" si="0"/>
        <v>-0.93194716993479532</v>
      </c>
      <c r="H12" s="59">
        <f t="shared" si="0"/>
        <v>-0.8974368223425</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c r="A13" s="183"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84"/>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84"/>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c r="A16" s="184"/>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c r="A17" s="184"/>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84"/>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84"/>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84"/>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84"/>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84"/>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84"/>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85"/>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4"/>
      <c r="B25" s="14"/>
    </row>
    <row r="26" spans="1:56">
      <c r="A26" s="74"/>
    </row>
    <row r="27" spans="1:56">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c r="A29" s="186" t="s">
        <v>306</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186"/>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86"/>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186"/>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186"/>
      <c r="B33" s="4" t="s">
        <v>330</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186"/>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186"/>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186"/>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c r="C37" s="36"/>
    </row>
    <row r="38" spans="1:56" ht="16.5">
      <c r="A38" s="85"/>
      <c r="C38" s="36"/>
    </row>
    <row r="39" spans="1:56" ht="16.5">
      <c r="A39" s="85">
        <v>1</v>
      </c>
      <c r="B39" s="4" t="s">
        <v>333</v>
      </c>
    </row>
    <row r="40" spans="1:56">
      <c r="B40" s="129" t="s">
        <v>155</v>
      </c>
    </row>
    <row r="41" spans="1:56">
      <c r="B41" s="4" t="s">
        <v>317</v>
      </c>
    </row>
    <row r="42" spans="1:56">
      <c r="B42" s="4" t="s">
        <v>334</v>
      </c>
    </row>
    <row r="43" spans="1:56" ht="16.5">
      <c r="A43" s="85">
        <v>2</v>
      </c>
      <c r="B43" s="69" t="s">
        <v>154</v>
      </c>
    </row>
    <row r="48" spans="1:56">
      <c r="C48" s="36"/>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9"/>
  <sheetViews>
    <sheetView workbookViewId="0">
      <selection activeCell="C15" sqref="C15"/>
    </sheetView>
  </sheetViews>
  <sheetFormatPr defaultRowHeight="15"/>
  <cols>
    <col min="1" max="1" width="5.85546875" customWidth="1"/>
    <col min="2" max="2" width="64.85546875" customWidth="1"/>
  </cols>
  <sheetData>
    <row r="1" spans="1:3" ht="18.75">
      <c r="A1" s="1" t="s">
        <v>302</v>
      </c>
    </row>
    <row r="2" spans="1:3">
      <c r="A2" t="s">
        <v>78</v>
      </c>
    </row>
    <row r="3" spans="1:3">
      <c r="A3">
        <v>1</v>
      </c>
      <c r="B3" t="s">
        <v>340</v>
      </c>
    </row>
    <row r="4" spans="1:3">
      <c r="A4">
        <v>2</v>
      </c>
      <c r="B4" t="s">
        <v>342</v>
      </c>
    </row>
    <row r="5" spans="1:3">
      <c r="B5" s="141"/>
      <c r="C5" s="135"/>
    </row>
    <row r="6" spans="1:3">
      <c r="B6" s="134"/>
      <c r="C6" s="133"/>
    </row>
    <row r="7" spans="1:3">
      <c r="B7" s="132"/>
      <c r="C7" s="131"/>
    </row>
    <row r="8" spans="1:3">
      <c r="B8" s="134"/>
      <c r="C8" s="138"/>
    </row>
    <row r="9" spans="1:3" s="140" customFormat="1">
      <c r="B9" s="134"/>
      <c r="C9" s="138"/>
    </row>
    <row r="10" spans="1:3">
      <c r="B10" s="139"/>
      <c r="C10" s="138"/>
    </row>
    <row r="11" spans="1:3">
      <c r="B11" s="132"/>
      <c r="C11" s="131"/>
    </row>
    <row r="12" spans="1:3" s="140" customFormat="1">
      <c r="B12" s="134"/>
      <c r="C12" s="138"/>
    </row>
    <row r="13" spans="1:3">
      <c r="B13" s="134"/>
      <c r="C13" s="138"/>
    </row>
    <row r="14" spans="1:3">
      <c r="B14" s="134"/>
      <c r="C14" s="138"/>
    </row>
    <row r="15" spans="1:3">
      <c r="B15" s="139"/>
      <c r="C15" s="139"/>
    </row>
    <row r="16" spans="1:3">
      <c r="B16" s="132"/>
      <c r="C16" s="131"/>
    </row>
    <row r="17" spans="2:4">
      <c r="B17" s="134"/>
      <c r="C17" s="137"/>
    </row>
    <row r="18" spans="2:4">
      <c r="B18" s="134"/>
      <c r="C18" s="137"/>
    </row>
    <row r="19" spans="2:4">
      <c r="B19" s="134"/>
      <c r="C19" s="137"/>
      <c r="D19" s="140"/>
    </row>
    <row r="22" spans="2:4">
      <c r="B22" s="136"/>
    </row>
    <row r="27" spans="2:4">
      <c r="B27" s="136"/>
    </row>
    <row r="29" spans="2:4">
      <c r="B29" s="14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 sqref="C2"/>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346</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-3.7146588617634513</v>
      </c>
      <c r="D4" s="9"/>
      <c r="E4" s="9"/>
      <c r="F4" s="86"/>
      <c r="G4" s="9"/>
      <c r="I4" s="40"/>
      <c r="AQ4" s="22"/>
      <c r="AR4" s="22"/>
      <c r="AS4" s="22"/>
      <c r="AT4" s="22"/>
      <c r="AU4" s="22"/>
      <c r="AV4" s="22"/>
      <c r="AW4" s="22"/>
      <c r="AX4" s="22"/>
      <c r="AY4" s="22"/>
      <c r="AZ4" s="22"/>
      <c r="BA4" s="22"/>
      <c r="BB4" s="22"/>
      <c r="BC4" s="22"/>
      <c r="BD4" s="22"/>
    </row>
    <row r="5" spans="1:56">
      <c r="B5" s="48">
        <v>24</v>
      </c>
      <c r="C5" s="44">
        <f>INDEX($E$81:$BD$81,1,$C$9+$B5-1)</f>
        <v>-4.5348403904299364</v>
      </c>
      <c r="D5" s="18"/>
      <c r="E5" s="63"/>
      <c r="F5" s="9"/>
      <c r="G5" s="9"/>
      <c r="AQ5" s="22"/>
      <c r="AR5" s="22"/>
      <c r="AS5" s="22"/>
      <c r="AT5" s="22"/>
      <c r="AU5" s="22"/>
      <c r="AV5" s="22"/>
      <c r="AW5" s="22"/>
      <c r="AX5" s="22"/>
      <c r="AY5" s="22"/>
      <c r="AZ5" s="22"/>
      <c r="BA5" s="22"/>
      <c r="BB5" s="22"/>
      <c r="BC5" s="22"/>
      <c r="BD5" s="22"/>
    </row>
    <row r="6" spans="1:56">
      <c r="B6" s="48">
        <v>32</v>
      </c>
      <c r="C6" s="44">
        <f>INDEX($E$81:$BD$81,1,$C$9+$B6-1)</f>
        <v>-5.0809387435362146</v>
      </c>
      <c r="D6" s="9"/>
      <c r="E6" s="9"/>
      <c r="F6" s="9"/>
      <c r="G6" s="9"/>
      <c r="AQ6" s="22"/>
      <c r="AR6" s="22"/>
      <c r="AS6" s="22"/>
      <c r="AT6" s="22"/>
      <c r="AU6" s="22"/>
      <c r="AV6" s="22"/>
      <c r="AW6" s="22"/>
      <c r="AX6" s="22"/>
      <c r="AY6" s="22"/>
      <c r="AZ6" s="22"/>
      <c r="BA6" s="22"/>
      <c r="BB6" s="22"/>
      <c r="BC6" s="22"/>
      <c r="BD6" s="22"/>
    </row>
    <row r="7" spans="1:56">
      <c r="B7" s="48">
        <v>45</v>
      </c>
      <c r="C7" s="44">
        <f>INDEX($E$81:$BD$81,1,$C$9+$B7-1)</f>
        <v>-5.6104954018551449</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7" t="s">
        <v>11</v>
      </c>
      <c r="B13" s="61" t="s">
        <v>159</v>
      </c>
      <c r="C13" s="60"/>
      <c r="D13" s="61" t="s">
        <v>40</v>
      </c>
      <c r="E13" s="62">
        <v>0</v>
      </c>
      <c r="F13" s="62">
        <v>-2.775201464788732</v>
      </c>
      <c r="G13" s="62">
        <v>-2.329867924836988</v>
      </c>
      <c r="H13" s="62">
        <v>-2.2435920558562499</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8"/>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9"/>
      <c r="B18" s="124" t="s">
        <v>197</v>
      </c>
      <c r="C18" s="130"/>
      <c r="D18" s="125" t="s">
        <v>40</v>
      </c>
      <c r="E18" s="59">
        <f>SUM(E13:E17)</f>
        <v>0</v>
      </c>
      <c r="F18" s="59">
        <f t="shared" ref="F18:AW18" si="0">SUM(F13:F17)</f>
        <v>-2.775201464788732</v>
      </c>
      <c r="G18" s="59">
        <f t="shared" si="0"/>
        <v>-2.329867924836988</v>
      </c>
      <c r="H18" s="59">
        <f t="shared" si="0"/>
        <v>-2.2435920558562499</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0" t="s">
        <v>301</v>
      </c>
      <c r="B19" s="61" t="s">
        <v>159</v>
      </c>
      <c r="C19" s="8"/>
      <c r="D19" s="9" t="s">
        <v>40</v>
      </c>
      <c r="E19" s="33"/>
      <c r="F19" s="33">
        <f>'Baseline scenario'!F7*-1</f>
        <v>0.28743158028169008</v>
      </c>
      <c r="G19" s="33">
        <f>'Baseline scenario'!G7*-1</f>
        <v>0.93194716993479532</v>
      </c>
      <c r="H19" s="33">
        <f>'Baseline scenario'!H7*-1</f>
        <v>0.8974368223425</v>
      </c>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0"/>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1"/>
      <c r="B25" s="61" t="s">
        <v>319</v>
      </c>
      <c r="C25" s="8"/>
      <c r="D25" s="9" t="s">
        <v>40</v>
      </c>
      <c r="E25" s="67">
        <f>SUM(E19:E24)</f>
        <v>0</v>
      </c>
      <c r="F25" s="67">
        <f t="shared" ref="F25:BD25" si="1">SUM(F19:F24)</f>
        <v>0.28743158028169008</v>
      </c>
      <c r="G25" s="67">
        <f t="shared" si="1"/>
        <v>0.93194716993479532</v>
      </c>
      <c r="H25" s="67">
        <f t="shared" si="1"/>
        <v>0.8974368223425</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-2.487769884507042</v>
      </c>
      <c r="G26" s="59">
        <f t="shared" si="2"/>
        <v>-1.3979207549021928</v>
      </c>
      <c r="H26" s="59">
        <f t="shared" si="2"/>
        <v>-1.3461552335137499</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-1.9902159076056336</v>
      </c>
      <c r="G28" s="34">
        <f t="shared" si="3"/>
        <v>-1.1183366039217544</v>
      </c>
      <c r="H28" s="34">
        <f t="shared" si="3"/>
        <v>-1.076924186811</v>
      </c>
      <c r="I28" s="34">
        <f t="shared" si="3"/>
        <v>0</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-0.49755397690140835</v>
      </c>
      <c r="G29" s="34">
        <f t="shared" si="4"/>
        <v>-0.27958415098043843</v>
      </c>
      <c r="H29" s="34">
        <f t="shared" si="4"/>
        <v>-0.26923104670274989</v>
      </c>
      <c r="I29" s="34">
        <f t="shared" si="4"/>
        <v>0</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-4.4227020169014079E-2</v>
      </c>
      <c r="H31" s="34">
        <f>$F$28/'Fixed data'!$C$7</f>
        <v>-4.4227020169014079E-2</v>
      </c>
      <c r="I31" s="34">
        <f>$F$28/'Fixed data'!$C$7</f>
        <v>-4.4227020169014079E-2</v>
      </c>
      <c r="J31" s="34">
        <f>$F$28/'Fixed data'!$C$7</f>
        <v>-4.4227020169014079E-2</v>
      </c>
      <c r="K31" s="34">
        <f>$F$28/'Fixed data'!$C$7</f>
        <v>-4.4227020169014079E-2</v>
      </c>
      <c r="L31" s="34">
        <f>$F$28/'Fixed data'!$C$7</f>
        <v>-4.4227020169014079E-2</v>
      </c>
      <c r="M31" s="34">
        <f>$F$28/'Fixed data'!$C$7</f>
        <v>-4.4227020169014079E-2</v>
      </c>
      <c r="N31" s="34">
        <f>$F$28/'Fixed data'!$C$7</f>
        <v>-4.4227020169014079E-2</v>
      </c>
      <c r="O31" s="34">
        <f>$F$28/'Fixed data'!$C$7</f>
        <v>-4.4227020169014079E-2</v>
      </c>
      <c r="P31" s="34">
        <f>$F$28/'Fixed data'!$C$7</f>
        <v>-4.4227020169014079E-2</v>
      </c>
      <c r="Q31" s="34">
        <f>$F$28/'Fixed data'!$C$7</f>
        <v>-4.4227020169014079E-2</v>
      </c>
      <c r="R31" s="34">
        <f>$F$28/'Fixed data'!$C$7</f>
        <v>-4.4227020169014079E-2</v>
      </c>
      <c r="S31" s="34">
        <f>$F$28/'Fixed data'!$C$7</f>
        <v>-4.4227020169014079E-2</v>
      </c>
      <c r="T31" s="34">
        <f>$F$28/'Fixed data'!$C$7</f>
        <v>-4.4227020169014079E-2</v>
      </c>
      <c r="U31" s="34">
        <f>$F$28/'Fixed data'!$C$7</f>
        <v>-4.4227020169014079E-2</v>
      </c>
      <c r="V31" s="34">
        <f>$F$28/'Fixed data'!$C$7</f>
        <v>-4.4227020169014079E-2</v>
      </c>
      <c r="W31" s="34">
        <f>$F$28/'Fixed data'!$C$7</f>
        <v>-4.4227020169014079E-2</v>
      </c>
      <c r="X31" s="34">
        <f>$F$28/'Fixed data'!$C$7</f>
        <v>-4.4227020169014079E-2</v>
      </c>
      <c r="Y31" s="34">
        <f>$F$28/'Fixed data'!$C$7</f>
        <v>-4.4227020169014079E-2</v>
      </c>
      <c r="Z31" s="34">
        <f>$F$28/'Fixed data'!$C$7</f>
        <v>-4.4227020169014079E-2</v>
      </c>
      <c r="AA31" s="34">
        <f>$F$28/'Fixed data'!$C$7</f>
        <v>-4.4227020169014079E-2</v>
      </c>
      <c r="AB31" s="34">
        <f>$F$28/'Fixed data'!$C$7</f>
        <v>-4.4227020169014079E-2</v>
      </c>
      <c r="AC31" s="34">
        <f>$F$28/'Fixed data'!$C$7</f>
        <v>-4.4227020169014079E-2</v>
      </c>
      <c r="AD31" s="34">
        <f>$F$28/'Fixed data'!$C$7</f>
        <v>-4.4227020169014079E-2</v>
      </c>
      <c r="AE31" s="34">
        <f>$F$28/'Fixed data'!$C$7</f>
        <v>-4.4227020169014079E-2</v>
      </c>
      <c r="AF31" s="34">
        <f>$F$28/'Fixed data'!$C$7</f>
        <v>-4.4227020169014079E-2</v>
      </c>
      <c r="AG31" s="34">
        <f>$F$28/'Fixed data'!$C$7</f>
        <v>-4.4227020169014079E-2</v>
      </c>
      <c r="AH31" s="34">
        <f>$F$28/'Fixed data'!$C$7</f>
        <v>-4.4227020169014079E-2</v>
      </c>
      <c r="AI31" s="34">
        <f>$F$28/'Fixed data'!$C$7</f>
        <v>-4.4227020169014079E-2</v>
      </c>
      <c r="AJ31" s="34">
        <f>$F$28/'Fixed data'!$C$7</f>
        <v>-4.4227020169014079E-2</v>
      </c>
      <c r="AK31" s="34">
        <f>$F$28/'Fixed data'!$C$7</f>
        <v>-4.4227020169014079E-2</v>
      </c>
      <c r="AL31" s="34">
        <f>$F$28/'Fixed data'!$C$7</f>
        <v>-4.4227020169014079E-2</v>
      </c>
      <c r="AM31" s="34">
        <f>$F$28/'Fixed data'!$C$7</f>
        <v>-4.4227020169014079E-2</v>
      </c>
      <c r="AN31" s="34">
        <f>$F$28/'Fixed data'!$C$7</f>
        <v>-4.4227020169014079E-2</v>
      </c>
      <c r="AO31" s="34">
        <f>$F$28/'Fixed data'!$C$7</f>
        <v>-4.4227020169014079E-2</v>
      </c>
      <c r="AP31" s="34">
        <f>$F$28/'Fixed data'!$C$7</f>
        <v>-4.4227020169014079E-2</v>
      </c>
      <c r="AQ31" s="34">
        <f>$F$28/'Fixed data'!$C$7</f>
        <v>-4.4227020169014079E-2</v>
      </c>
      <c r="AR31" s="34">
        <f>$F$28/'Fixed data'!$C$7</f>
        <v>-4.4227020169014079E-2</v>
      </c>
      <c r="AS31" s="34">
        <f>$F$28/'Fixed data'!$C$7</f>
        <v>-4.4227020169014079E-2</v>
      </c>
      <c r="AT31" s="34">
        <f>$F$28/'Fixed data'!$C$7</f>
        <v>-4.4227020169014079E-2</v>
      </c>
      <c r="AU31" s="34">
        <f>$F$28/'Fixed data'!$C$7</f>
        <v>-4.4227020169014079E-2</v>
      </c>
      <c r="AV31" s="34">
        <f>$F$28/'Fixed data'!$C$7</f>
        <v>-4.4227020169014079E-2</v>
      </c>
      <c r="AW31" s="34">
        <f>$F$28/'Fixed data'!$C$7</f>
        <v>-4.4227020169014079E-2</v>
      </c>
      <c r="AX31" s="34">
        <f>$F$28/'Fixed data'!$C$7</f>
        <v>-4.4227020169014079E-2</v>
      </c>
      <c r="AY31" s="34">
        <f>$F$28/'Fixed data'!$C$7</f>
        <v>-4.4227020169014079E-2</v>
      </c>
      <c r="AZ31" s="34"/>
      <c r="BA31" s="34"/>
      <c r="BB31" s="34"/>
      <c r="BC31" s="34"/>
      <c r="BD31" s="34"/>
    </row>
    <row r="32" spans="1:56" ht="16.5" hidden="1" customHeight="1" outlineLevel="1">
      <c r="A32" s="115"/>
      <c r="B32" s="9" t="s">
        <v>3</v>
      </c>
      <c r="C32" s="11" t="s">
        <v>55</v>
      </c>
      <c r="D32" s="9" t="s">
        <v>40</v>
      </c>
      <c r="F32" s="34"/>
      <c r="G32" s="34"/>
      <c r="H32" s="34">
        <f>$G$28/'Fixed data'!$C$7</f>
        <v>-2.485192453159454E-2</v>
      </c>
      <c r="I32" s="34">
        <f>$G$28/'Fixed data'!$C$7</f>
        <v>-2.485192453159454E-2</v>
      </c>
      <c r="J32" s="34">
        <f>$G$28/'Fixed data'!$C$7</f>
        <v>-2.485192453159454E-2</v>
      </c>
      <c r="K32" s="34">
        <f>$G$28/'Fixed data'!$C$7</f>
        <v>-2.485192453159454E-2</v>
      </c>
      <c r="L32" s="34">
        <f>$G$28/'Fixed data'!$C$7</f>
        <v>-2.485192453159454E-2</v>
      </c>
      <c r="M32" s="34">
        <f>$G$28/'Fixed data'!$C$7</f>
        <v>-2.485192453159454E-2</v>
      </c>
      <c r="N32" s="34">
        <f>$G$28/'Fixed data'!$C$7</f>
        <v>-2.485192453159454E-2</v>
      </c>
      <c r="O32" s="34">
        <f>$G$28/'Fixed data'!$C$7</f>
        <v>-2.485192453159454E-2</v>
      </c>
      <c r="P32" s="34">
        <f>$G$28/'Fixed data'!$C$7</f>
        <v>-2.485192453159454E-2</v>
      </c>
      <c r="Q32" s="34">
        <f>$G$28/'Fixed data'!$C$7</f>
        <v>-2.485192453159454E-2</v>
      </c>
      <c r="R32" s="34">
        <f>$G$28/'Fixed data'!$C$7</f>
        <v>-2.485192453159454E-2</v>
      </c>
      <c r="S32" s="34">
        <f>$G$28/'Fixed data'!$C$7</f>
        <v>-2.485192453159454E-2</v>
      </c>
      <c r="T32" s="34">
        <f>$G$28/'Fixed data'!$C$7</f>
        <v>-2.485192453159454E-2</v>
      </c>
      <c r="U32" s="34">
        <f>$G$28/'Fixed data'!$C$7</f>
        <v>-2.485192453159454E-2</v>
      </c>
      <c r="V32" s="34">
        <f>$G$28/'Fixed data'!$C$7</f>
        <v>-2.485192453159454E-2</v>
      </c>
      <c r="W32" s="34">
        <f>$G$28/'Fixed data'!$C$7</f>
        <v>-2.485192453159454E-2</v>
      </c>
      <c r="X32" s="34">
        <f>$G$28/'Fixed data'!$C$7</f>
        <v>-2.485192453159454E-2</v>
      </c>
      <c r="Y32" s="34">
        <f>$G$28/'Fixed data'!$C$7</f>
        <v>-2.485192453159454E-2</v>
      </c>
      <c r="Z32" s="34">
        <f>$G$28/'Fixed data'!$C$7</f>
        <v>-2.485192453159454E-2</v>
      </c>
      <c r="AA32" s="34">
        <f>$G$28/'Fixed data'!$C$7</f>
        <v>-2.485192453159454E-2</v>
      </c>
      <c r="AB32" s="34">
        <f>$G$28/'Fixed data'!$C$7</f>
        <v>-2.485192453159454E-2</v>
      </c>
      <c r="AC32" s="34">
        <f>$G$28/'Fixed data'!$C$7</f>
        <v>-2.485192453159454E-2</v>
      </c>
      <c r="AD32" s="34">
        <f>$G$28/'Fixed data'!$C$7</f>
        <v>-2.485192453159454E-2</v>
      </c>
      <c r="AE32" s="34">
        <f>$G$28/'Fixed data'!$C$7</f>
        <v>-2.485192453159454E-2</v>
      </c>
      <c r="AF32" s="34">
        <f>$G$28/'Fixed data'!$C$7</f>
        <v>-2.485192453159454E-2</v>
      </c>
      <c r="AG32" s="34">
        <f>$G$28/'Fixed data'!$C$7</f>
        <v>-2.485192453159454E-2</v>
      </c>
      <c r="AH32" s="34">
        <f>$G$28/'Fixed data'!$C$7</f>
        <v>-2.485192453159454E-2</v>
      </c>
      <c r="AI32" s="34">
        <f>$G$28/'Fixed data'!$C$7</f>
        <v>-2.485192453159454E-2</v>
      </c>
      <c r="AJ32" s="34">
        <f>$G$28/'Fixed data'!$C$7</f>
        <v>-2.485192453159454E-2</v>
      </c>
      <c r="AK32" s="34">
        <f>$G$28/'Fixed data'!$C$7</f>
        <v>-2.485192453159454E-2</v>
      </c>
      <c r="AL32" s="34">
        <f>$G$28/'Fixed data'!$C$7</f>
        <v>-2.485192453159454E-2</v>
      </c>
      <c r="AM32" s="34">
        <f>$G$28/'Fixed data'!$C$7</f>
        <v>-2.485192453159454E-2</v>
      </c>
      <c r="AN32" s="34">
        <f>$G$28/'Fixed data'!$C$7</f>
        <v>-2.485192453159454E-2</v>
      </c>
      <c r="AO32" s="34">
        <f>$G$28/'Fixed data'!$C$7</f>
        <v>-2.485192453159454E-2</v>
      </c>
      <c r="AP32" s="34">
        <f>$G$28/'Fixed data'!$C$7</f>
        <v>-2.485192453159454E-2</v>
      </c>
      <c r="AQ32" s="34">
        <f>$G$28/'Fixed data'!$C$7</f>
        <v>-2.485192453159454E-2</v>
      </c>
      <c r="AR32" s="34">
        <f>$G$28/'Fixed data'!$C$7</f>
        <v>-2.485192453159454E-2</v>
      </c>
      <c r="AS32" s="34">
        <f>$G$28/'Fixed data'!$C$7</f>
        <v>-2.485192453159454E-2</v>
      </c>
      <c r="AT32" s="34">
        <f>$G$28/'Fixed data'!$C$7</f>
        <v>-2.485192453159454E-2</v>
      </c>
      <c r="AU32" s="34">
        <f>$G$28/'Fixed data'!$C$7</f>
        <v>-2.485192453159454E-2</v>
      </c>
      <c r="AV32" s="34">
        <f>$G$28/'Fixed data'!$C$7</f>
        <v>-2.485192453159454E-2</v>
      </c>
      <c r="AW32" s="34">
        <f>$G$28/'Fixed data'!$C$7</f>
        <v>-2.485192453159454E-2</v>
      </c>
      <c r="AX32" s="34">
        <f>$G$28/'Fixed data'!$C$7</f>
        <v>-2.485192453159454E-2</v>
      </c>
      <c r="AY32" s="34">
        <f>$G$28/'Fixed data'!$C$7</f>
        <v>-2.485192453159454E-2</v>
      </c>
      <c r="AZ32" s="34">
        <f>$G$28/'Fixed data'!$C$7</f>
        <v>-2.485192453159454E-2</v>
      </c>
      <c r="BA32" s="34"/>
      <c r="BB32" s="34"/>
      <c r="BC32" s="34"/>
      <c r="BD32" s="34"/>
    </row>
    <row r="33" spans="1:57" ht="16.5" hidden="1" customHeight="1" outlineLevel="1">
      <c r="A33" s="115"/>
      <c r="B33" s="9" t="s">
        <v>4</v>
      </c>
      <c r="C33" s="11" t="s">
        <v>56</v>
      </c>
      <c r="D33" s="9" t="s">
        <v>40</v>
      </c>
      <c r="F33" s="34"/>
      <c r="G33" s="34"/>
      <c r="H33" s="34"/>
      <c r="I33" s="34">
        <f>$H$28/'Fixed data'!$C$7</f>
        <v>-2.3931648595799999E-2</v>
      </c>
      <c r="J33" s="34">
        <f>$H$28/'Fixed data'!$C$7</f>
        <v>-2.3931648595799999E-2</v>
      </c>
      <c r="K33" s="34">
        <f>$H$28/'Fixed data'!$C$7</f>
        <v>-2.3931648595799999E-2</v>
      </c>
      <c r="L33" s="34">
        <f>$H$28/'Fixed data'!$C$7</f>
        <v>-2.3931648595799999E-2</v>
      </c>
      <c r="M33" s="34">
        <f>$H$28/'Fixed data'!$C$7</f>
        <v>-2.3931648595799999E-2</v>
      </c>
      <c r="N33" s="34">
        <f>$H$28/'Fixed data'!$C$7</f>
        <v>-2.3931648595799999E-2</v>
      </c>
      <c r="O33" s="34">
        <f>$H$28/'Fixed data'!$C$7</f>
        <v>-2.3931648595799999E-2</v>
      </c>
      <c r="P33" s="34">
        <f>$H$28/'Fixed data'!$C$7</f>
        <v>-2.3931648595799999E-2</v>
      </c>
      <c r="Q33" s="34">
        <f>$H$28/'Fixed data'!$C$7</f>
        <v>-2.3931648595799999E-2</v>
      </c>
      <c r="R33" s="34">
        <f>$H$28/'Fixed data'!$C$7</f>
        <v>-2.3931648595799999E-2</v>
      </c>
      <c r="S33" s="34">
        <f>$H$28/'Fixed data'!$C$7</f>
        <v>-2.3931648595799999E-2</v>
      </c>
      <c r="T33" s="34">
        <f>$H$28/'Fixed data'!$C$7</f>
        <v>-2.3931648595799999E-2</v>
      </c>
      <c r="U33" s="34">
        <f>$H$28/'Fixed data'!$C$7</f>
        <v>-2.3931648595799999E-2</v>
      </c>
      <c r="V33" s="34">
        <f>$H$28/'Fixed data'!$C$7</f>
        <v>-2.3931648595799999E-2</v>
      </c>
      <c r="W33" s="34">
        <f>$H$28/'Fixed data'!$C$7</f>
        <v>-2.3931648595799999E-2</v>
      </c>
      <c r="X33" s="34">
        <f>$H$28/'Fixed data'!$C$7</f>
        <v>-2.3931648595799999E-2</v>
      </c>
      <c r="Y33" s="34">
        <f>$H$28/'Fixed data'!$C$7</f>
        <v>-2.3931648595799999E-2</v>
      </c>
      <c r="Z33" s="34">
        <f>$H$28/'Fixed data'!$C$7</f>
        <v>-2.3931648595799999E-2</v>
      </c>
      <c r="AA33" s="34">
        <f>$H$28/'Fixed data'!$C$7</f>
        <v>-2.3931648595799999E-2</v>
      </c>
      <c r="AB33" s="34">
        <f>$H$28/'Fixed data'!$C$7</f>
        <v>-2.3931648595799999E-2</v>
      </c>
      <c r="AC33" s="34">
        <f>$H$28/'Fixed data'!$C$7</f>
        <v>-2.3931648595799999E-2</v>
      </c>
      <c r="AD33" s="34">
        <f>$H$28/'Fixed data'!$C$7</f>
        <v>-2.3931648595799999E-2</v>
      </c>
      <c r="AE33" s="34">
        <f>$H$28/'Fixed data'!$C$7</f>
        <v>-2.3931648595799999E-2</v>
      </c>
      <c r="AF33" s="34">
        <f>$H$28/'Fixed data'!$C$7</f>
        <v>-2.3931648595799999E-2</v>
      </c>
      <c r="AG33" s="34">
        <f>$H$28/'Fixed data'!$C$7</f>
        <v>-2.3931648595799999E-2</v>
      </c>
      <c r="AH33" s="34">
        <f>$H$28/'Fixed data'!$C$7</f>
        <v>-2.3931648595799999E-2</v>
      </c>
      <c r="AI33" s="34">
        <f>$H$28/'Fixed data'!$C$7</f>
        <v>-2.3931648595799999E-2</v>
      </c>
      <c r="AJ33" s="34">
        <f>$H$28/'Fixed data'!$C$7</f>
        <v>-2.3931648595799999E-2</v>
      </c>
      <c r="AK33" s="34">
        <f>$H$28/'Fixed data'!$C$7</f>
        <v>-2.3931648595799999E-2</v>
      </c>
      <c r="AL33" s="34">
        <f>$H$28/'Fixed data'!$C$7</f>
        <v>-2.3931648595799999E-2</v>
      </c>
      <c r="AM33" s="34">
        <f>$H$28/'Fixed data'!$C$7</f>
        <v>-2.3931648595799999E-2</v>
      </c>
      <c r="AN33" s="34">
        <f>$H$28/'Fixed data'!$C$7</f>
        <v>-2.3931648595799999E-2</v>
      </c>
      <c r="AO33" s="34">
        <f>$H$28/'Fixed data'!$C$7</f>
        <v>-2.3931648595799999E-2</v>
      </c>
      <c r="AP33" s="34">
        <f>$H$28/'Fixed data'!$C$7</f>
        <v>-2.3931648595799999E-2</v>
      </c>
      <c r="AQ33" s="34">
        <f>$H$28/'Fixed data'!$C$7</f>
        <v>-2.3931648595799999E-2</v>
      </c>
      <c r="AR33" s="34">
        <f>$H$28/'Fixed data'!$C$7</f>
        <v>-2.3931648595799999E-2</v>
      </c>
      <c r="AS33" s="34">
        <f>$H$28/'Fixed data'!$C$7</f>
        <v>-2.3931648595799999E-2</v>
      </c>
      <c r="AT33" s="34">
        <f>$H$28/'Fixed data'!$C$7</f>
        <v>-2.3931648595799999E-2</v>
      </c>
      <c r="AU33" s="34">
        <f>$H$28/'Fixed data'!$C$7</f>
        <v>-2.3931648595799999E-2</v>
      </c>
      <c r="AV33" s="34">
        <f>$H$28/'Fixed data'!$C$7</f>
        <v>-2.3931648595799999E-2</v>
      </c>
      <c r="AW33" s="34">
        <f>$H$28/'Fixed data'!$C$7</f>
        <v>-2.3931648595799999E-2</v>
      </c>
      <c r="AX33" s="34">
        <f>$H$28/'Fixed data'!$C$7</f>
        <v>-2.3931648595799999E-2</v>
      </c>
      <c r="AY33" s="34">
        <f>$H$28/'Fixed data'!$C$7</f>
        <v>-2.3931648595799999E-2</v>
      </c>
      <c r="AZ33" s="34">
        <f>$H$28/'Fixed data'!$C$7</f>
        <v>-2.3931648595799999E-2</v>
      </c>
      <c r="BA33" s="34">
        <f>$H$28/'Fixed data'!$C$7</f>
        <v>-2.3931648595799999E-2</v>
      </c>
      <c r="BB33" s="34"/>
      <c r="BC33" s="34"/>
      <c r="BD33" s="34"/>
    </row>
    <row r="34" spans="1:57" ht="16.5" hidden="1" customHeight="1" outlineLevel="1">
      <c r="A34" s="115"/>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-4.4227020169014079E-2</v>
      </c>
      <c r="H60" s="34">
        <f t="shared" si="5"/>
        <v>-6.9078944700608616E-2</v>
      </c>
      <c r="I60" s="34">
        <f t="shared" si="5"/>
        <v>-9.3010593296408622E-2</v>
      </c>
      <c r="J60" s="34">
        <f t="shared" si="5"/>
        <v>-9.3010593296408622E-2</v>
      </c>
      <c r="K60" s="34">
        <f t="shared" si="5"/>
        <v>-9.3010593296408622E-2</v>
      </c>
      <c r="L60" s="34">
        <f t="shared" si="5"/>
        <v>-9.3010593296408622E-2</v>
      </c>
      <c r="M60" s="34">
        <f t="shared" si="5"/>
        <v>-9.3010593296408622E-2</v>
      </c>
      <c r="N60" s="34">
        <f t="shared" si="5"/>
        <v>-9.3010593296408622E-2</v>
      </c>
      <c r="O60" s="34">
        <f t="shared" si="5"/>
        <v>-9.3010593296408622E-2</v>
      </c>
      <c r="P60" s="34">
        <f t="shared" si="5"/>
        <v>-9.3010593296408622E-2</v>
      </c>
      <c r="Q60" s="34">
        <f t="shared" si="5"/>
        <v>-9.3010593296408622E-2</v>
      </c>
      <c r="R60" s="34">
        <f t="shared" si="5"/>
        <v>-9.3010593296408622E-2</v>
      </c>
      <c r="S60" s="34">
        <f t="shared" si="5"/>
        <v>-9.3010593296408622E-2</v>
      </c>
      <c r="T60" s="34">
        <f t="shared" si="5"/>
        <v>-9.3010593296408622E-2</v>
      </c>
      <c r="U60" s="34">
        <f t="shared" si="5"/>
        <v>-9.3010593296408622E-2</v>
      </c>
      <c r="V60" s="34">
        <f t="shared" si="5"/>
        <v>-9.3010593296408622E-2</v>
      </c>
      <c r="W60" s="34">
        <f t="shared" si="5"/>
        <v>-9.3010593296408622E-2</v>
      </c>
      <c r="X60" s="34">
        <f t="shared" si="5"/>
        <v>-9.3010593296408622E-2</v>
      </c>
      <c r="Y60" s="34">
        <f t="shared" si="5"/>
        <v>-9.3010593296408622E-2</v>
      </c>
      <c r="Z60" s="34">
        <f t="shared" si="5"/>
        <v>-9.3010593296408622E-2</v>
      </c>
      <c r="AA60" s="34">
        <f t="shared" si="5"/>
        <v>-9.3010593296408622E-2</v>
      </c>
      <c r="AB60" s="34">
        <f t="shared" si="5"/>
        <v>-9.3010593296408622E-2</v>
      </c>
      <c r="AC60" s="34">
        <f t="shared" si="5"/>
        <v>-9.3010593296408622E-2</v>
      </c>
      <c r="AD60" s="34">
        <f t="shared" si="5"/>
        <v>-9.3010593296408622E-2</v>
      </c>
      <c r="AE60" s="34">
        <f t="shared" si="5"/>
        <v>-9.3010593296408622E-2</v>
      </c>
      <c r="AF60" s="34">
        <f t="shared" si="5"/>
        <v>-9.3010593296408622E-2</v>
      </c>
      <c r="AG60" s="34">
        <f t="shared" si="5"/>
        <v>-9.3010593296408622E-2</v>
      </c>
      <c r="AH60" s="34">
        <f t="shared" si="5"/>
        <v>-9.3010593296408622E-2</v>
      </c>
      <c r="AI60" s="34">
        <f t="shared" si="5"/>
        <v>-9.3010593296408622E-2</v>
      </c>
      <c r="AJ60" s="34">
        <f t="shared" si="5"/>
        <v>-9.3010593296408622E-2</v>
      </c>
      <c r="AK60" s="34">
        <f t="shared" si="5"/>
        <v>-9.3010593296408622E-2</v>
      </c>
      <c r="AL60" s="34">
        <f t="shared" si="5"/>
        <v>-9.3010593296408622E-2</v>
      </c>
      <c r="AM60" s="34">
        <f t="shared" si="5"/>
        <v>-9.3010593296408622E-2</v>
      </c>
      <c r="AN60" s="34">
        <f t="shared" si="5"/>
        <v>-9.3010593296408622E-2</v>
      </c>
      <c r="AO60" s="34">
        <f t="shared" si="5"/>
        <v>-9.3010593296408622E-2</v>
      </c>
      <c r="AP60" s="34">
        <f t="shared" si="5"/>
        <v>-9.3010593296408622E-2</v>
      </c>
      <c r="AQ60" s="34">
        <f t="shared" si="5"/>
        <v>-9.3010593296408622E-2</v>
      </c>
      <c r="AR60" s="34">
        <f t="shared" si="5"/>
        <v>-9.3010593296408622E-2</v>
      </c>
      <c r="AS60" s="34">
        <f t="shared" si="5"/>
        <v>-9.3010593296408622E-2</v>
      </c>
      <c r="AT60" s="34">
        <f t="shared" si="5"/>
        <v>-9.3010593296408622E-2</v>
      </c>
      <c r="AU60" s="34">
        <f t="shared" si="5"/>
        <v>-9.3010593296408622E-2</v>
      </c>
      <c r="AV60" s="34">
        <f t="shared" si="5"/>
        <v>-9.3010593296408622E-2</v>
      </c>
      <c r="AW60" s="34">
        <f t="shared" si="5"/>
        <v>-9.3010593296408622E-2</v>
      </c>
      <c r="AX60" s="34">
        <f t="shared" si="5"/>
        <v>-9.3010593296408622E-2</v>
      </c>
      <c r="AY60" s="34">
        <f t="shared" si="5"/>
        <v>-9.3010593296408622E-2</v>
      </c>
      <c r="AZ60" s="34">
        <f t="shared" si="5"/>
        <v>-4.8783573127394536E-2</v>
      </c>
      <c r="BA60" s="34">
        <f t="shared" si="5"/>
        <v>-2.3931648595799999E-2</v>
      </c>
      <c r="BB60" s="34">
        <f t="shared" si="5"/>
        <v>0</v>
      </c>
      <c r="BC60" s="34">
        <f t="shared" si="5"/>
        <v>0</v>
      </c>
      <c r="BD60" s="34">
        <f t="shared" si="5"/>
        <v>0</v>
      </c>
    </row>
    <row r="61" spans="1:56" ht="17.25" hidden="1" customHeight="1" outlineLevel="1">
      <c r="A61" s="115"/>
      <c r="B61" s="9" t="s">
        <v>35</v>
      </c>
      <c r="C61" s="9" t="s">
        <v>62</v>
      </c>
      <c r="D61" s="9" t="s">
        <v>40</v>
      </c>
      <c r="E61" s="34">
        <v>0</v>
      </c>
      <c r="F61" s="34">
        <f>E62</f>
        <v>0</v>
      </c>
      <c r="G61" s="34">
        <f t="shared" ref="G61:BD61" si="6">F62</f>
        <v>-1.9902159076056336</v>
      </c>
      <c r="H61" s="34">
        <f t="shared" si="6"/>
        <v>-3.0643254913583737</v>
      </c>
      <c r="I61" s="34">
        <f t="shared" si="6"/>
        <v>-4.0721707334687647</v>
      </c>
      <c r="J61" s="34">
        <f t="shared" si="6"/>
        <v>-3.9791601401723562</v>
      </c>
      <c r="K61" s="34">
        <f t="shared" si="6"/>
        <v>-3.8861495468759477</v>
      </c>
      <c r="L61" s="34">
        <f t="shared" si="6"/>
        <v>-3.7931389535795392</v>
      </c>
      <c r="M61" s="34">
        <f t="shared" si="6"/>
        <v>-3.7001283602831307</v>
      </c>
      <c r="N61" s="34">
        <f t="shared" si="6"/>
        <v>-3.6071177669867223</v>
      </c>
      <c r="O61" s="34">
        <f t="shared" si="6"/>
        <v>-3.5141071736903138</v>
      </c>
      <c r="P61" s="34">
        <f t="shared" si="6"/>
        <v>-3.4210965803939053</v>
      </c>
      <c r="Q61" s="34">
        <f t="shared" si="6"/>
        <v>-3.3280859870974968</v>
      </c>
      <c r="R61" s="34">
        <f t="shared" si="6"/>
        <v>-3.2350753938010883</v>
      </c>
      <c r="S61" s="34">
        <f t="shared" si="6"/>
        <v>-3.1420648005046798</v>
      </c>
      <c r="T61" s="34">
        <f t="shared" si="6"/>
        <v>-3.0490542072082714</v>
      </c>
      <c r="U61" s="34">
        <f t="shared" si="6"/>
        <v>-2.9560436139118629</v>
      </c>
      <c r="V61" s="34">
        <f t="shared" si="6"/>
        <v>-2.8630330206154544</v>
      </c>
      <c r="W61" s="34">
        <f t="shared" si="6"/>
        <v>-2.7700224273190459</v>
      </c>
      <c r="X61" s="34">
        <f t="shared" si="6"/>
        <v>-2.6770118340226374</v>
      </c>
      <c r="Y61" s="34">
        <f t="shared" si="6"/>
        <v>-2.5840012407262289</v>
      </c>
      <c r="Z61" s="34">
        <f t="shared" si="6"/>
        <v>-2.4909906474298205</v>
      </c>
      <c r="AA61" s="34">
        <f t="shared" si="6"/>
        <v>-2.397980054133412</v>
      </c>
      <c r="AB61" s="34">
        <f t="shared" si="6"/>
        <v>-2.3049694608370035</v>
      </c>
      <c r="AC61" s="34">
        <f t="shared" si="6"/>
        <v>-2.211958867540595</v>
      </c>
      <c r="AD61" s="34">
        <f t="shared" si="6"/>
        <v>-2.1189482742441865</v>
      </c>
      <c r="AE61" s="34">
        <f t="shared" si="6"/>
        <v>-2.025937680947778</v>
      </c>
      <c r="AF61" s="34">
        <f t="shared" si="6"/>
        <v>-1.9329270876513693</v>
      </c>
      <c r="AG61" s="34">
        <f t="shared" si="6"/>
        <v>-1.8399164943549606</v>
      </c>
      <c r="AH61" s="34">
        <f t="shared" si="6"/>
        <v>-1.7469059010585519</v>
      </c>
      <c r="AI61" s="34">
        <f t="shared" si="6"/>
        <v>-1.6538953077621432</v>
      </c>
      <c r="AJ61" s="34">
        <f t="shared" si="6"/>
        <v>-1.5608847144657345</v>
      </c>
      <c r="AK61" s="34">
        <f t="shared" si="6"/>
        <v>-1.4678741211693258</v>
      </c>
      <c r="AL61" s="34">
        <f t="shared" si="6"/>
        <v>-1.3748635278729171</v>
      </c>
      <c r="AM61" s="34">
        <f t="shared" si="6"/>
        <v>-1.2818529345765084</v>
      </c>
      <c r="AN61" s="34">
        <f t="shared" si="6"/>
        <v>-1.1888423412800997</v>
      </c>
      <c r="AO61" s="34">
        <f t="shared" si="6"/>
        <v>-1.095831747983691</v>
      </c>
      <c r="AP61" s="34">
        <f t="shared" si="6"/>
        <v>-1.0028211546872823</v>
      </c>
      <c r="AQ61" s="34">
        <f t="shared" si="6"/>
        <v>-0.90981056139087368</v>
      </c>
      <c r="AR61" s="34">
        <f t="shared" si="6"/>
        <v>-0.81679996809446509</v>
      </c>
      <c r="AS61" s="34">
        <f t="shared" si="6"/>
        <v>-0.7237893747980565</v>
      </c>
      <c r="AT61" s="34">
        <f t="shared" si="6"/>
        <v>-0.6307787815016479</v>
      </c>
      <c r="AU61" s="34">
        <f t="shared" si="6"/>
        <v>-0.53776818820523931</v>
      </c>
      <c r="AV61" s="34">
        <f t="shared" si="6"/>
        <v>-0.44475759490883071</v>
      </c>
      <c r="AW61" s="34">
        <f t="shared" si="6"/>
        <v>-0.35174700161242212</v>
      </c>
      <c r="AX61" s="34">
        <f t="shared" si="6"/>
        <v>-0.25873640831601352</v>
      </c>
      <c r="AY61" s="34">
        <f t="shared" si="6"/>
        <v>-0.1657258150196049</v>
      </c>
      <c r="AZ61" s="34">
        <f t="shared" si="6"/>
        <v>-7.2715221723196277E-2</v>
      </c>
      <c r="BA61" s="34">
        <f t="shared" si="6"/>
        <v>-2.3931648595801741E-2</v>
      </c>
      <c r="BB61" s="34">
        <f t="shared" si="6"/>
        <v>-1.7416623698807143E-15</v>
      </c>
      <c r="BC61" s="34">
        <f t="shared" si="6"/>
        <v>-1.7416623698807143E-15</v>
      </c>
      <c r="BD61" s="34">
        <f t="shared" si="6"/>
        <v>-1.7416623698807143E-15</v>
      </c>
    </row>
    <row r="62" spans="1:56" ht="16.5" hidden="1" customHeight="1" outlineLevel="1">
      <c r="A62" s="115"/>
      <c r="B62" s="9" t="s">
        <v>34</v>
      </c>
      <c r="C62" s="9" t="s">
        <v>69</v>
      </c>
      <c r="D62" s="9" t="s">
        <v>40</v>
      </c>
      <c r="E62" s="34">
        <f t="shared" ref="E62:BD62" si="7">E28-E60+E61</f>
        <v>0</v>
      </c>
      <c r="F62" s="34">
        <f t="shared" si="7"/>
        <v>-1.9902159076056336</v>
      </c>
      <c r="G62" s="34">
        <f t="shared" si="7"/>
        <v>-3.0643254913583737</v>
      </c>
      <c r="H62" s="34">
        <f t="shared" si="7"/>
        <v>-4.0721707334687647</v>
      </c>
      <c r="I62" s="34">
        <f t="shared" si="7"/>
        <v>-3.9791601401723562</v>
      </c>
      <c r="J62" s="34">
        <f t="shared" si="7"/>
        <v>-3.8861495468759477</v>
      </c>
      <c r="K62" s="34">
        <f t="shared" si="7"/>
        <v>-3.7931389535795392</v>
      </c>
      <c r="L62" s="34">
        <f t="shared" si="7"/>
        <v>-3.7001283602831307</v>
      </c>
      <c r="M62" s="34">
        <f t="shared" si="7"/>
        <v>-3.6071177669867223</v>
      </c>
      <c r="N62" s="34">
        <f t="shared" si="7"/>
        <v>-3.5141071736903138</v>
      </c>
      <c r="O62" s="34">
        <f t="shared" si="7"/>
        <v>-3.4210965803939053</v>
      </c>
      <c r="P62" s="34">
        <f t="shared" si="7"/>
        <v>-3.3280859870974968</v>
      </c>
      <c r="Q62" s="34">
        <f t="shared" si="7"/>
        <v>-3.2350753938010883</v>
      </c>
      <c r="R62" s="34">
        <f t="shared" si="7"/>
        <v>-3.1420648005046798</v>
      </c>
      <c r="S62" s="34">
        <f t="shared" si="7"/>
        <v>-3.0490542072082714</v>
      </c>
      <c r="T62" s="34">
        <f t="shared" si="7"/>
        <v>-2.9560436139118629</v>
      </c>
      <c r="U62" s="34">
        <f t="shared" si="7"/>
        <v>-2.8630330206154544</v>
      </c>
      <c r="V62" s="34">
        <f t="shared" si="7"/>
        <v>-2.7700224273190459</v>
      </c>
      <c r="W62" s="34">
        <f t="shared" si="7"/>
        <v>-2.6770118340226374</v>
      </c>
      <c r="X62" s="34">
        <f t="shared" si="7"/>
        <v>-2.5840012407262289</v>
      </c>
      <c r="Y62" s="34">
        <f t="shared" si="7"/>
        <v>-2.4909906474298205</v>
      </c>
      <c r="Z62" s="34">
        <f t="shared" si="7"/>
        <v>-2.397980054133412</v>
      </c>
      <c r="AA62" s="34">
        <f t="shared" si="7"/>
        <v>-2.3049694608370035</v>
      </c>
      <c r="AB62" s="34">
        <f t="shared" si="7"/>
        <v>-2.211958867540595</v>
      </c>
      <c r="AC62" s="34">
        <f t="shared" si="7"/>
        <v>-2.1189482742441865</v>
      </c>
      <c r="AD62" s="34">
        <f t="shared" si="7"/>
        <v>-2.025937680947778</v>
      </c>
      <c r="AE62" s="34">
        <f t="shared" si="7"/>
        <v>-1.9329270876513693</v>
      </c>
      <c r="AF62" s="34">
        <f t="shared" si="7"/>
        <v>-1.8399164943549606</v>
      </c>
      <c r="AG62" s="34">
        <f t="shared" si="7"/>
        <v>-1.7469059010585519</v>
      </c>
      <c r="AH62" s="34">
        <f t="shared" si="7"/>
        <v>-1.6538953077621432</v>
      </c>
      <c r="AI62" s="34">
        <f t="shared" si="7"/>
        <v>-1.5608847144657345</v>
      </c>
      <c r="AJ62" s="34">
        <f t="shared" si="7"/>
        <v>-1.4678741211693258</v>
      </c>
      <c r="AK62" s="34">
        <f t="shared" si="7"/>
        <v>-1.3748635278729171</v>
      </c>
      <c r="AL62" s="34">
        <f t="shared" si="7"/>
        <v>-1.2818529345765084</v>
      </c>
      <c r="AM62" s="34">
        <f t="shared" si="7"/>
        <v>-1.1888423412800997</v>
      </c>
      <c r="AN62" s="34">
        <f t="shared" si="7"/>
        <v>-1.095831747983691</v>
      </c>
      <c r="AO62" s="34">
        <f t="shared" si="7"/>
        <v>-1.0028211546872823</v>
      </c>
      <c r="AP62" s="34">
        <f t="shared" si="7"/>
        <v>-0.90981056139087368</v>
      </c>
      <c r="AQ62" s="34">
        <f t="shared" si="7"/>
        <v>-0.81679996809446509</v>
      </c>
      <c r="AR62" s="34">
        <f t="shared" si="7"/>
        <v>-0.7237893747980565</v>
      </c>
      <c r="AS62" s="34">
        <f t="shared" si="7"/>
        <v>-0.6307787815016479</v>
      </c>
      <c r="AT62" s="34">
        <f t="shared" si="7"/>
        <v>-0.53776818820523931</v>
      </c>
      <c r="AU62" s="34">
        <f t="shared" si="7"/>
        <v>-0.44475759490883071</v>
      </c>
      <c r="AV62" s="34">
        <f t="shared" si="7"/>
        <v>-0.35174700161242212</v>
      </c>
      <c r="AW62" s="34">
        <f t="shared" si="7"/>
        <v>-0.25873640831601352</v>
      </c>
      <c r="AX62" s="34">
        <f t="shared" si="7"/>
        <v>-0.1657258150196049</v>
      </c>
      <c r="AY62" s="34">
        <f t="shared" si="7"/>
        <v>-7.2715221723196277E-2</v>
      </c>
      <c r="AZ62" s="34">
        <f t="shared" si="7"/>
        <v>-2.3931648595801741E-2</v>
      </c>
      <c r="BA62" s="34">
        <f t="shared" si="7"/>
        <v>-1.7416623698807143E-15</v>
      </c>
      <c r="BB62" s="34">
        <f t="shared" si="7"/>
        <v>-1.7416623698807143E-15</v>
      </c>
      <c r="BC62" s="34">
        <f t="shared" si="7"/>
        <v>-1.7416623698807143E-15</v>
      </c>
      <c r="BD62" s="34">
        <f t="shared" si="7"/>
        <v>-1.7416623698807143E-15</v>
      </c>
    </row>
    <row r="63" spans="1:56" ht="16.5" collapsed="1">
      <c r="A63" s="115"/>
      <c r="B63" s="9" t="s">
        <v>8</v>
      </c>
      <c r="C63" s="11" t="s">
        <v>68</v>
      </c>
      <c r="D63" s="9" t="s">
        <v>40</v>
      </c>
      <c r="E63" s="34">
        <f>AVERAGE(E61:E62)*'Fixed data'!$C$3</f>
        <v>0</v>
      </c>
      <c r="F63" s="34">
        <f>AVERAGE(F61:F62)*'Fixed data'!$C$3</f>
        <v>-4.8063714168676053E-2</v>
      </c>
      <c r="G63" s="34">
        <f>AVERAGE(G61:G62)*'Fixed data'!$C$3</f>
        <v>-0.12206717478498078</v>
      </c>
      <c r="H63" s="34">
        <f>AVERAGE(H61:H62)*'Fixed data'!$C$3</f>
        <v>-0.1723463838295754</v>
      </c>
      <c r="I63" s="34">
        <f>AVERAGE(I61:I62)*'Fixed data'!$C$3</f>
        <v>-0.19443964059843308</v>
      </c>
      <c r="J63" s="34">
        <f>AVERAGE(J61:J62)*'Fixed data'!$C$3</f>
        <v>-0.18994722894221655</v>
      </c>
      <c r="K63" s="34">
        <f>AVERAGE(K61:K62)*'Fixed data'!$C$3</f>
        <v>-0.185454817286</v>
      </c>
      <c r="L63" s="34">
        <f>AVERAGE(L61:L62)*'Fixed data'!$C$3</f>
        <v>-0.1809624056297835</v>
      </c>
      <c r="M63" s="34">
        <f>AVERAGE(M61:M62)*'Fixed data'!$C$3</f>
        <v>-0.17646999397356694</v>
      </c>
      <c r="N63" s="34">
        <f>AVERAGE(N61:N62)*'Fixed data'!$C$3</f>
        <v>-0.17197758231735044</v>
      </c>
      <c r="O63" s="34">
        <f>AVERAGE(O61:O62)*'Fixed data'!$C$3</f>
        <v>-0.16748517066113389</v>
      </c>
      <c r="P63" s="34">
        <f>AVERAGE(P61:P62)*'Fixed data'!$C$3</f>
        <v>-0.16299275900491739</v>
      </c>
      <c r="Q63" s="34">
        <f>AVERAGE(Q61:Q62)*'Fixed data'!$C$3</f>
        <v>-0.15850034734870083</v>
      </c>
      <c r="R63" s="34">
        <f>AVERAGE(R61:R62)*'Fixed data'!$C$3</f>
        <v>-0.15400793569248433</v>
      </c>
      <c r="S63" s="34">
        <f>AVERAGE(S61:S62)*'Fixed data'!$C$3</f>
        <v>-0.14951552403626778</v>
      </c>
      <c r="T63" s="34">
        <f>AVERAGE(T61:T62)*'Fixed data'!$C$3</f>
        <v>-0.14502311238005125</v>
      </c>
      <c r="U63" s="34">
        <f>AVERAGE(U61:U62)*'Fixed data'!$C$3</f>
        <v>-0.14053070072383472</v>
      </c>
      <c r="V63" s="34">
        <f>AVERAGE(V61:V62)*'Fixed data'!$C$3</f>
        <v>-0.1360382890676182</v>
      </c>
      <c r="W63" s="34">
        <f>AVERAGE(W61:W62)*'Fixed data'!$C$3</f>
        <v>-0.13154587741140164</v>
      </c>
      <c r="X63" s="34">
        <f>AVERAGE(X61:X62)*'Fixed data'!$C$3</f>
        <v>-0.12705346575518514</v>
      </c>
      <c r="Y63" s="34">
        <f>AVERAGE(Y61:Y62)*'Fixed data'!$C$3</f>
        <v>-0.12256105409896859</v>
      </c>
      <c r="Z63" s="34">
        <f>AVERAGE(Z61:Z62)*'Fixed data'!$C$3</f>
        <v>-0.11806864244275209</v>
      </c>
      <c r="AA63" s="34">
        <f>AVERAGE(AA61:AA62)*'Fixed data'!$C$3</f>
        <v>-0.11357623078653553</v>
      </c>
      <c r="AB63" s="34">
        <f>AVERAGE(AB61:AB62)*'Fixed data'!$C$3</f>
        <v>-0.10908381913031902</v>
      </c>
      <c r="AC63" s="34">
        <f>AVERAGE(AC61:AC62)*'Fixed data'!$C$3</f>
        <v>-0.10459140747410246</v>
      </c>
      <c r="AD63" s="34">
        <f>AVERAGE(AD61:AD62)*'Fixed data'!$C$3</f>
        <v>-0.10009899581788596</v>
      </c>
      <c r="AE63" s="34">
        <f>AVERAGE(AE61:AE62)*'Fixed data'!$C$3</f>
        <v>-9.5606584161669408E-2</v>
      </c>
      <c r="AF63" s="34">
        <f>AVERAGE(AF61:AF62)*'Fixed data'!$C$3</f>
        <v>-9.1114172505452881E-2</v>
      </c>
      <c r="AG63" s="34">
        <f>AVERAGE(AG61:AG62)*'Fixed data'!$C$3</f>
        <v>-8.6621760849236326E-2</v>
      </c>
      <c r="AH63" s="34">
        <f>AVERAGE(AH61:AH62)*'Fixed data'!$C$3</f>
        <v>-8.2129349193019799E-2</v>
      </c>
      <c r="AI63" s="34">
        <f>AVERAGE(AI61:AI62)*'Fixed data'!$C$3</f>
        <v>-7.7636937536803244E-2</v>
      </c>
      <c r="AJ63" s="34">
        <f>AVERAGE(AJ61:AJ62)*'Fixed data'!$C$3</f>
        <v>-7.3144525880586717E-2</v>
      </c>
      <c r="AK63" s="34">
        <f>AVERAGE(AK61:AK62)*'Fixed data'!$C$3</f>
        <v>-6.8652114224370162E-2</v>
      </c>
      <c r="AL63" s="34">
        <f>AVERAGE(AL61:AL62)*'Fixed data'!$C$3</f>
        <v>-6.4159702568153634E-2</v>
      </c>
      <c r="AM63" s="34">
        <f>AVERAGE(AM61:AM62)*'Fixed data'!$C$3</f>
        <v>-5.9667290911937086E-2</v>
      </c>
      <c r="AN63" s="34">
        <f>AVERAGE(AN61:AN62)*'Fixed data'!$C$3</f>
        <v>-5.5174879255720552E-2</v>
      </c>
      <c r="AO63" s="34">
        <f>AVERAGE(AO61:AO62)*'Fixed data'!$C$3</f>
        <v>-5.0682467599504004E-2</v>
      </c>
      <c r="AP63" s="34">
        <f>AVERAGE(AP61:AP62)*'Fixed data'!$C$3</f>
        <v>-4.619005594328747E-2</v>
      </c>
      <c r="AQ63" s="34">
        <f>AVERAGE(AQ61:AQ62)*'Fixed data'!$C$3</f>
        <v>-4.1697644287070929E-2</v>
      </c>
      <c r="AR63" s="34">
        <f>AVERAGE(AR61:AR62)*'Fixed data'!$C$3</f>
        <v>-3.7205232630854401E-2</v>
      </c>
      <c r="AS63" s="34">
        <f>AVERAGE(AS61:AS62)*'Fixed data'!$C$3</f>
        <v>-3.271282097463786E-2</v>
      </c>
      <c r="AT63" s="34">
        <f>AVERAGE(AT61:AT62)*'Fixed data'!$C$3</f>
        <v>-2.8220409318421329E-2</v>
      </c>
      <c r="AU63" s="34">
        <f>AVERAGE(AU61:AU62)*'Fixed data'!$C$3</f>
        <v>-2.3727997662204792E-2</v>
      </c>
      <c r="AV63" s="34">
        <f>AVERAGE(AV61:AV62)*'Fixed data'!$C$3</f>
        <v>-1.9235586005988257E-2</v>
      </c>
      <c r="AW63" s="34">
        <f>AVERAGE(AW61:AW62)*'Fixed data'!$C$3</f>
        <v>-1.4743174349771722E-2</v>
      </c>
      <c r="AX63" s="34">
        <f>AVERAGE(AX61:AX62)*'Fixed data'!$C$3</f>
        <v>-1.0250762693555186E-2</v>
      </c>
      <c r="AY63" s="34">
        <f>AVERAGE(AY61:AY62)*'Fixed data'!$C$3</f>
        <v>-5.7583510373386488E-3</v>
      </c>
      <c r="AZ63" s="34">
        <f>AVERAGE(AZ61:AZ62)*'Fixed data'!$C$3</f>
        <v>-2.3340219182038024E-3</v>
      </c>
      <c r="BA63" s="34">
        <f>AVERAGE(BA61:BA62)*'Fixed data'!$C$3</f>
        <v>-5.7794931358865409E-4</v>
      </c>
      <c r="BB63" s="34">
        <f>AVERAGE(BB61:BB62)*'Fixed data'!$C$3</f>
        <v>-8.4122292465238505E-17</v>
      </c>
      <c r="BC63" s="34">
        <f>AVERAGE(BC61:BC62)*'Fixed data'!$C$3</f>
        <v>-8.4122292465238505E-17</v>
      </c>
      <c r="BD63" s="34">
        <f>AVERAGE(BD61:BD62)*'Fixed data'!$C$3</f>
        <v>-8.4122292465238505E-17</v>
      </c>
    </row>
    <row r="64" spans="1:56" ht="15.75" thickBot="1">
      <c r="A64" s="114"/>
      <c r="B64" s="12" t="s">
        <v>95</v>
      </c>
      <c r="C64" s="12" t="s">
        <v>45</v>
      </c>
      <c r="D64" s="12" t="s">
        <v>40</v>
      </c>
      <c r="E64" s="53">
        <f t="shared" ref="E64:BD64" si="8">E29+E60+E63</f>
        <v>0</v>
      </c>
      <c r="F64" s="53">
        <f t="shared" si="8"/>
        <v>-0.5456176910700844</v>
      </c>
      <c r="G64" s="53">
        <f t="shared" si="8"/>
        <v>-0.44587834593443332</v>
      </c>
      <c r="H64" s="53">
        <f t="shared" si="8"/>
        <v>-0.51065637523293383</v>
      </c>
      <c r="I64" s="53">
        <f t="shared" si="8"/>
        <v>-0.2874502338948417</v>
      </c>
      <c r="J64" s="53">
        <f t="shared" si="8"/>
        <v>-0.2829578222386252</v>
      </c>
      <c r="K64" s="53">
        <f t="shared" si="8"/>
        <v>-0.27846541058240859</v>
      </c>
      <c r="L64" s="53">
        <f t="shared" si="8"/>
        <v>-0.27397299892619209</v>
      </c>
      <c r="M64" s="53">
        <f t="shared" si="8"/>
        <v>-0.26948058726997559</v>
      </c>
      <c r="N64" s="53">
        <f t="shared" si="8"/>
        <v>-0.26498817561375909</v>
      </c>
      <c r="O64" s="53">
        <f t="shared" si="8"/>
        <v>-0.26049576395754248</v>
      </c>
      <c r="P64" s="53">
        <f t="shared" si="8"/>
        <v>-0.25600335230132598</v>
      </c>
      <c r="Q64" s="53">
        <f t="shared" si="8"/>
        <v>-0.25151094064510948</v>
      </c>
      <c r="R64" s="53">
        <f t="shared" si="8"/>
        <v>-0.24701852898889295</v>
      </c>
      <c r="S64" s="53">
        <f t="shared" si="8"/>
        <v>-0.2425261173326764</v>
      </c>
      <c r="T64" s="53">
        <f t="shared" si="8"/>
        <v>-0.23803370567645987</v>
      </c>
      <c r="U64" s="53">
        <f t="shared" si="8"/>
        <v>-0.23354129402024335</v>
      </c>
      <c r="V64" s="53">
        <f t="shared" si="8"/>
        <v>-0.22904888236402682</v>
      </c>
      <c r="W64" s="53">
        <f t="shared" si="8"/>
        <v>-0.22455647070781026</v>
      </c>
      <c r="X64" s="53">
        <f t="shared" si="8"/>
        <v>-0.22006405905159376</v>
      </c>
      <c r="Y64" s="53">
        <f t="shared" si="8"/>
        <v>-0.21557164739537721</v>
      </c>
      <c r="Z64" s="53">
        <f t="shared" si="8"/>
        <v>-0.21107923573916071</v>
      </c>
      <c r="AA64" s="53">
        <f t="shared" si="8"/>
        <v>-0.20658682408294415</v>
      </c>
      <c r="AB64" s="53">
        <f t="shared" si="8"/>
        <v>-0.20209441242672765</v>
      </c>
      <c r="AC64" s="53">
        <f t="shared" si="8"/>
        <v>-0.1976020007705111</v>
      </c>
      <c r="AD64" s="53">
        <f t="shared" si="8"/>
        <v>-0.1931095891142946</v>
      </c>
      <c r="AE64" s="53">
        <f t="shared" si="8"/>
        <v>-0.18861717745807804</v>
      </c>
      <c r="AF64" s="53">
        <f t="shared" si="8"/>
        <v>-0.18412476580186149</v>
      </c>
      <c r="AG64" s="53">
        <f t="shared" si="8"/>
        <v>-0.17963235414564493</v>
      </c>
      <c r="AH64" s="53">
        <f t="shared" si="8"/>
        <v>-0.17513994248942844</v>
      </c>
      <c r="AI64" s="53">
        <f t="shared" si="8"/>
        <v>-0.17064753083321188</v>
      </c>
      <c r="AJ64" s="53">
        <f t="shared" si="8"/>
        <v>-0.16615511917699533</v>
      </c>
      <c r="AK64" s="53">
        <f t="shared" si="8"/>
        <v>-0.16166270752077877</v>
      </c>
      <c r="AL64" s="53">
        <f t="shared" si="8"/>
        <v>-0.15717029586456227</v>
      </c>
      <c r="AM64" s="53">
        <f t="shared" si="8"/>
        <v>-0.15267788420834572</v>
      </c>
      <c r="AN64" s="53">
        <f t="shared" si="8"/>
        <v>-0.14818547255212916</v>
      </c>
      <c r="AO64" s="53">
        <f t="shared" si="8"/>
        <v>-0.14369306089591263</v>
      </c>
      <c r="AP64" s="53">
        <f t="shared" si="8"/>
        <v>-0.13920064923969611</v>
      </c>
      <c r="AQ64" s="53">
        <f t="shared" si="8"/>
        <v>-0.13470823758347955</v>
      </c>
      <c r="AR64" s="53">
        <f t="shared" si="8"/>
        <v>-0.13021582592726302</v>
      </c>
      <c r="AS64" s="53">
        <f t="shared" si="8"/>
        <v>-0.1257234142710465</v>
      </c>
      <c r="AT64" s="53">
        <f t="shared" si="8"/>
        <v>-0.12123100261482996</v>
      </c>
      <c r="AU64" s="53">
        <f t="shared" si="8"/>
        <v>-0.11673859095861341</v>
      </c>
      <c r="AV64" s="53">
        <f t="shared" si="8"/>
        <v>-0.11224617930239689</v>
      </c>
      <c r="AW64" s="53">
        <f t="shared" si="8"/>
        <v>-0.10775376764618035</v>
      </c>
      <c r="AX64" s="53">
        <f t="shared" si="8"/>
        <v>-0.1032613559899638</v>
      </c>
      <c r="AY64" s="53">
        <f t="shared" si="8"/>
        <v>-9.8768944333747277E-2</v>
      </c>
      <c r="AZ64" s="53">
        <f t="shared" si="8"/>
        <v>-5.1117595045598339E-2</v>
      </c>
      <c r="BA64" s="53">
        <f t="shared" si="8"/>
        <v>-2.4509597909388652E-2</v>
      </c>
      <c r="BB64" s="53">
        <f t="shared" si="8"/>
        <v>-8.4122292465238505E-17</v>
      </c>
      <c r="BC64" s="53">
        <f t="shared" si="8"/>
        <v>-8.4122292465238505E-17</v>
      </c>
      <c r="BD64" s="53">
        <f t="shared" si="8"/>
        <v>-8.4122292465238505E-17</v>
      </c>
    </row>
    <row r="65" spans="1:56" ht="12.75" customHeight="1">
      <c r="A65" s="18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-0.5456176910700844</v>
      </c>
      <c r="G77" s="54">
        <f>IF('Fixed data'!$G$19=FALSE,G64+G76,G64)</f>
        <v>-0.44587834593443332</v>
      </c>
      <c r="H77" s="54">
        <f>IF('Fixed data'!$G$19=FALSE,H64+H76,H64)</f>
        <v>-0.51065637523293383</v>
      </c>
      <c r="I77" s="54">
        <f>IF('Fixed data'!$G$19=FALSE,I64+I76,I64)</f>
        <v>-0.2874502338948417</v>
      </c>
      <c r="J77" s="54">
        <f>IF('Fixed data'!$G$19=FALSE,J64+J76,J64)</f>
        <v>-0.2829578222386252</v>
      </c>
      <c r="K77" s="54">
        <f>IF('Fixed data'!$G$19=FALSE,K64+K76,K64)</f>
        <v>-0.27846541058240859</v>
      </c>
      <c r="L77" s="54">
        <f>IF('Fixed data'!$G$19=FALSE,L64+L76,L64)</f>
        <v>-0.27397299892619209</v>
      </c>
      <c r="M77" s="54">
        <f>IF('Fixed data'!$G$19=FALSE,M64+M76,M64)</f>
        <v>-0.26948058726997559</v>
      </c>
      <c r="N77" s="54">
        <f>IF('Fixed data'!$G$19=FALSE,N64+N76,N64)</f>
        <v>-0.26498817561375909</v>
      </c>
      <c r="O77" s="54">
        <f>IF('Fixed data'!$G$19=FALSE,O64+O76,O64)</f>
        <v>-0.26049576395754248</v>
      </c>
      <c r="P77" s="54">
        <f>IF('Fixed data'!$G$19=FALSE,P64+P76,P64)</f>
        <v>-0.25600335230132598</v>
      </c>
      <c r="Q77" s="54">
        <f>IF('Fixed data'!$G$19=FALSE,Q64+Q76,Q64)</f>
        <v>-0.25151094064510948</v>
      </c>
      <c r="R77" s="54">
        <f>IF('Fixed data'!$G$19=FALSE,R64+R76,R64)</f>
        <v>-0.24701852898889295</v>
      </c>
      <c r="S77" s="54">
        <f>IF('Fixed data'!$G$19=FALSE,S64+S76,S64)</f>
        <v>-0.2425261173326764</v>
      </c>
      <c r="T77" s="54">
        <f>IF('Fixed data'!$G$19=FALSE,T64+T76,T64)</f>
        <v>-0.23803370567645987</v>
      </c>
      <c r="U77" s="54">
        <f>IF('Fixed data'!$G$19=FALSE,U64+U76,U64)</f>
        <v>-0.23354129402024335</v>
      </c>
      <c r="V77" s="54">
        <f>IF('Fixed data'!$G$19=FALSE,V64+V76,V64)</f>
        <v>-0.22904888236402682</v>
      </c>
      <c r="W77" s="54">
        <f>IF('Fixed data'!$G$19=FALSE,W64+W76,W64)</f>
        <v>-0.22455647070781026</v>
      </c>
      <c r="X77" s="54">
        <f>IF('Fixed data'!$G$19=FALSE,X64+X76,X64)</f>
        <v>-0.22006405905159376</v>
      </c>
      <c r="Y77" s="54">
        <f>IF('Fixed data'!$G$19=FALSE,Y64+Y76,Y64)</f>
        <v>-0.21557164739537721</v>
      </c>
      <c r="Z77" s="54">
        <f>IF('Fixed data'!$G$19=FALSE,Z64+Z76,Z64)</f>
        <v>-0.21107923573916071</v>
      </c>
      <c r="AA77" s="54">
        <f>IF('Fixed data'!$G$19=FALSE,AA64+AA76,AA64)</f>
        <v>-0.20658682408294415</v>
      </c>
      <c r="AB77" s="54">
        <f>IF('Fixed data'!$G$19=FALSE,AB64+AB76,AB64)</f>
        <v>-0.20209441242672765</v>
      </c>
      <c r="AC77" s="54">
        <f>IF('Fixed data'!$G$19=FALSE,AC64+AC76,AC64)</f>
        <v>-0.1976020007705111</v>
      </c>
      <c r="AD77" s="54">
        <f>IF('Fixed data'!$G$19=FALSE,AD64+AD76,AD64)</f>
        <v>-0.1931095891142946</v>
      </c>
      <c r="AE77" s="54">
        <f>IF('Fixed data'!$G$19=FALSE,AE64+AE76,AE64)</f>
        <v>-0.18861717745807804</v>
      </c>
      <c r="AF77" s="54">
        <f>IF('Fixed data'!$G$19=FALSE,AF64+AF76,AF64)</f>
        <v>-0.18412476580186149</v>
      </c>
      <c r="AG77" s="54">
        <f>IF('Fixed data'!$G$19=FALSE,AG64+AG76,AG64)</f>
        <v>-0.17963235414564493</v>
      </c>
      <c r="AH77" s="54">
        <f>IF('Fixed data'!$G$19=FALSE,AH64+AH76,AH64)</f>
        <v>-0.17513994248942844</v>
      </c>
      <c r="AI77" s="54">
        <f>IF('Fixed data'!$G$19=FALSE,AI64+AI76,AI64)</f>
        <v>-0.17064753083321188</v>
      </c>
      <c r="AJ77" s="54">
        <f>IF('Fixed data'!$G$19=FALSE,AJ64+AJ76,AJ64)</f>
        <v>-0.16615511917699533</v>
      </c>
      <c r="AK77" s="54">
        <f>IF('Fixed data'!$G$19=FALSE,AK64+AK76,AK64)</f>
        <v>-0.16166270752077877</v>
      </c>
      <c r="AL77" s="54">
        <f>IF('Fixed data'!$G$19=FALSE,AL64+AL76,AL64)</f>
        <v>-0.15717029586456227</v>
      </c>
      <c r="AM77" s="54">
        <f>IF('Fixed data'!$G$19=FALSE,AM64+AM76,AM64)</f>
        <v>-0.15267788420834572</v>
      </c>
      <c r="AN77" s="54">
        <f>IF('Fixed data'!$G$19=FALSE,AN64+AN76,AN64)</f>
        <v>-0.14818547255212916</v>
      </c>
      <c r="AO77" s="54">
        <f>IF('Fixed data'!$G$19=FALSE,AO64+AO76,AO64)</f>
        <v>-0.14369306089591263</v>
      </c>
      <c r="AP77" s="54">
        <f>IF('Fixed data'!$G$19=FALSE,AP64+AP76,AP64)</f>
        <v>-0.13920064923969611</v>
      </c>
      <c r="AQ77" s="54">
        <f>IF('Fixed data'!$G$19=FALSE,AQ64+AQ76,AQ64)</f>
        <v>-0.13470823758347955</v>
      </c>
      <c r="AR77" s="54">
        <f>IF('Fixed data'!$G$19=FALSE,AR64+AR76,AR64)</f>
        <v>-0.13021582592726302</v>
      </c>
      <c r="AS77" s="54">
        <f>IF('Fixed data'!$G$19=FALSE,AS64+AS76,AS64)</f>
        <v>-0.1257234142710465</v>
      </c>
      <c r="AT77" s="54">
        <f>IF('Fixed data'!$G$19=FALSE,AT64+AT76,AT64)</f>
        <v>-0.12123100261482996</v>
      </c>
      <c r="AU77" s="54">
        <f>IF('Fixed data'!$G$19=FALSE,AU64+AU76,AU64)</f>
        <v>-0.11673859095861341</v>
      </c>
      <c r="AV77" s="54">
        <f>IF('Fixed data'!$G$19=FALSE,AV64+AV76,AV64)</f>
        <v>-0.11224617930239689</v>
      </c>
      <c r="AW77" s="54">
        <f>IF('Fixed data'!$G$19=FALSE,AW64+AW76,AW64)</f>
        <v>-0.10775376764618035</v>
      </c>
      <c r="AX77" s="54">
        <f>IF('Fixed data'!$G$19=FALSE,AX64+AX76,AX64)</f>
        <v>-0.1032613559899638</v>
      </c>
      <c r="AY77" s="54">
        <f>IF('Fixed data'!$G$19=FALSE,AY64+AY76,AY64)</f>
        <v>-9.8768944333747277E-2</v>
      </c>
      <c r="AZ77" s="54">
        <f>IF('Fixed data'!$G$19=FALSE,AZ64+AZ76,AZ64)</f>
        <v>-5.1117595045598339E-2</v>
      </c>
      <c r="BA77" s="54">
        <f>IF('Fixed data'!$G$19=FALSE,BA64+BA76,BA64)</f>
        <v>-2.4509597909388652E-2</v>
      </c>
      <c r="BB77" s="54">
        <f>IF('Fixed data'!$G$19=FALSE,BB64+BB76,BB64)</f>
        <v>-8.4122292465238505E-17</v>
      </c>
      <c r="BC77" s="54">
        <f>IF('Fixed data'!$G$19=FALSE,BC64+BC76,BC64)</f>
        <v>-8.4122292465238505E-17</v>
      </c>
      <c r="BD77" s="54">
        <f>IF('Fixed data'!$G$19=FALSE,BD64+BD76,BD64)</f>
        <v>-8.4122292465238505E-17</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-0.50933995292313416</v>
      </c>
      <c r="G80" s="55">
        <f t="shared" si="10"/>
        <v>-0.40215672173088524</v>
      </c>
      <c r="H80" s="55">
        <f t="shared" si="10"/>
        <v>-0.44500752922146597</v>
      </c>
      <c r="I80" s="55">
        <f t="shared" si="10"/>
        <v>-0.24202538374666335</v>
      </c>
      <c r="J80" s="55">
        <f t="shared" si="10"/>
        <v>-0.23018637070304018</v>
      </c>
      <c r="K80" s="55">
        <f t="shared" si="10"/>
        <v>-0.21887129558088145</v>
      </c>
      <c r="L80" s="55">
        <f t="shared" si="10"/>
        <v>-0.20805826147577267</v>
      </c>
      <c r="M80" s="55">
        <f t="shared" si="10"/>
        <v>-0.19772625328382734</v>
      </c>
      <c r="N80" s="55">
        <f t="shared" si="10"/>
        <v>-0.18785510310322287</v>
      </c>
      <c r="O80" s="55">
        <f t="shared" si="10"/>
        <v>-0.17842545696734477</v>
      </c>
      <c r="P80" s="55">
        <f t="shared" si="10"/>
        <v>-0.16941874285904537</v>
      </c>
      <c r="Q80" s="55">
        <f t="shared" si="10"/>
        <v>-0.16081713995741251</v>
      </c>
      <c r="R80" s="55">
        <f t="shared" si="10"/>
        <v>-0.15260354907026855</v>
      </c>
      <c r="S80" s="55">
        <f t="shared" si="10"/>
        <v>-0.14476156420737324</v>
      </c>
      <c r="T80" s="55">
        <f t="shared" si="10"/>
        <v>-0.13727544525099217</v>
      </c>
      <c r="U80" s="55">
        <f t="shared" si="10"/>
        <v>-0.13013009168212145</v>
      </c>
      <c r="V80" s="55">
        <f t="shared" si="10"/>
        <v>-0.12331101732222383</v>
      </c>
      <c r="W80" s="55">
        <f t="shared" si="10"/>
        <v>-0.11680432605183959</v>
      </c>
      <c r="X80" s="55">
        <f t="shared" si="10"/>
        <v>-0.11059668846888761</v>
      </c>
      <c r="Y80" s="55">
        <f t="shared" si="10"/>
        <v>-0.10467531945086958</v>
      </c>
      <c r="Z80" s="55">
        <f t="shared" si="10"/>
        <v>-9.9027956586536375E-2</v>
      </c>
      <c r="AA80" s="55">
        <f t="shared" si="10"/>
        <v>-9.3642839443870973E-2</v>
      </c>
      <c r="AB80" s="55">
        <f t="shared" si="10"/>
        <v>-8.8508689642490215E-2</v>
      </c>
      <c r="AC80" s="55">
        <f t="shared" si="10"/>
        <v>-8.361469169976779E-2</v>
      </c>
      <c r="AD80" s="55">
        <f t="shared" si="10"/>
        <v>-7.8950474621138522E-2</v>
      </c>
      <c r="AE80" s="55">
        <f t="shared" si="10"/>
        <v>-7.4506094206155504E-2</v>
      </c>
      <c r="AF80" s="55">
        <f t="shared" si="10"/>
        <v>-7.0272016042944641E-2</v>
      </c>
      <c r="AG80" s="55">
        <f t="shared" si="10"/>
        <v>-6.6239099164731891E-2</v>
      </c>
      <c r="AH80" s="55">
        <f t="shared" si="10"/>
        <v>-6.2398580343112207E-2</v>
      </c>
      <c r="AI80" s="55">
        <f t="shared" si="10"/>
        <v>-6.8256818686762866E-2</v>
      </c>
      <c r="AJ80" s="55">
        <f t="shared" si="10"/>
        <v>-6.452418618786844E-2</v>
      </c>
      <c r="AK80" s="55">
        <f t="shared" si="10"/>
        <v>-6.0951083853564042E-2</v>
      </c>
      <c r="AL80" s="55">
        <f t="shared" si="10"/>
        <v>-5.7531385192264611E-2</v>
      </c>
      <c r="AM80" s="55">
        <f t="shared" si="10"/>
        <v>-5.4259185260157425E-2</v>
      </c>
      <c r="AN80" s="55">
        <f t="shared" si="10"/>
        <v>-5.1128792952832215E-2</v>
      </c>
      <c r="AO80" s="55">
        <f t="shared" si="10"/>
        <v>-4.8134723557995057E-2</v>
      </c>
      <c r="AP80" s="55">
        <f t="shared" si="10"/>
        <v>-4.5271691560597224E-2</v>
      </c>
      <c r="AQ80" s="55">
        <f t="shared" si="10"/>
        <v>-4.2534603691992842E-2</v>
      </c>
      <c r="AR80" s="55">
        <f t="shared" si="10"/>
        <v>-3.9918552215013718E-2</v>
      </c>
      <c r="AS80" s="55">
        <f t="shared" si="10"/>
        <v>-3.7418808437115099E-2</v>
      </c>
      <c r="AT80" s="55">
        <f t="shared" si="10"/>
        <v>-3.5030816444003569E-2</v>
      </c>
      <c r="AU80" s="55">
        <f t="shared" si="10"/>
        <v>-3.2750187046406115E-2</v>
      </c>
      <c r="AV80" s="55">
        <f t="shared" si="10"/>
        <v>-3.0572691932880612E-2</v>
      </c>
      <c r="AW80" s="55">
        <f t="shared" si="10"/>
        <v>-2.8494258021800296E-2</v>
      </c>
      <c r="AX80" s="55">
        <f t="shared" si="10"/>
        <v>-2.6510962005870487E-2</v>
      </c>
      <c r="AY80" s="55">
        <f t="shared" si="10"/>
        <v>-2.4619025082753238E-2</v>
      </c>
      <c r="AZ80" s="55">
        <f t="shared" si="10"/>
        <v>-1.2370396708428783E-2</v>
      </c>
      <c r="BA80" s="55">
        <f t="shared" si="10"/>
        <v>-5.7585371901096557E-3</v>
      </c>
      <c r="BB80" s="55">
        <f t="shared" si="10"/>
        <v>-1.9188890479465181E-17</v>
      </c>
      <c r="BC80" s="55">
        <f t="shared" si="10"/>
        <v>-1.8629990756762311E-17</v>
      </c>
      <c r="BD80" s="55">
        <f t="shared" si="10"/>
        <v>-1.8087369666759525E-17</v>
      </c>
    </row>
    <row r="81" spans="1:56">
      <c r="A81" s="74"/>
      <c r="B81" s="15" t="s">
        <v>18</v>
      </c>
      <c r="C81" s="15"/>
      <c r="D81" s="14" t="s">
        <v>40</v>
      </c>
      <c r="E81" s="56">
        <f>+E80</f>
        <v>0</v>
      </c>
      <c r="F81" s="56">
        <f t="shared" ref="F81:BD81" si="11">+E81+F80</f>
        <v>-0.50933995292313416</v>
      </c>
      <c r="G81" s="56">
        <f t="shared" si="11"/>
        <v>-0.9114966746540194</v>
      </c>
      <c r="H81" s="56">
        <f t="shared" si="11"/>
        <v>-1.3565042038754853</v>
      </c>
      <c r="I81" s="56">
        <f t="shared" si="11"/>
        <v>-1.5985295876221486</v>
      </c>
      <c r="J81" s="56">
        <f t="shared" si="11"/>
        <v>-1.8287159583251889</v>
      </c>
      <c r="K81" s="56">
        <f t="shared" si="11"/>
        <v>-2.0475872539060704</v>
      </c>
      <c r="L81" s="56">
        <f t="shared" si="11"/>
        <v>-2.2556455153818433</v>
      </c>
      <c r="M81" s="56">
        <f t="shared" si="11"/>
        <v>-2.4533717686656709</v>
      </c>
      <c r="N81" s="56">
        <f t="shared" si="11"/>
        <v>-2.6412268717688936</v>
      </c>
      <c r="O81" s="56">
        <f t="shared" si="11"/>
        <v>-2.8196523287362383</v>
      </c>
      <c r="P81" s="56">
        <f t="shared" si="11"/>
        <v>-2.9890710715952835</v>
      </c>
      <c r="Q81" s="56">
        <f t="shared" si="11"/>
        <v>-3.149888211552696</v>
      </c>
      <c r="R81" s="56">
        <f t="shared" si="11"/>
        <v>-3.3024917606229645</v>
      </c>
      <c r="S81" s="56">
        <f t="shared" si="11"/>
        <v>-3.4472533248303376</v>
      </c>
      <c r="T81" s="56">
        <f t="shared" si="11"/>
        <v>-3.58452877008133</v>
      </c>
      <c r="U81" s="56">
        <f t="shared" si="11"/>
        <v>-3.7146588617634513</v>
      </c>
      <c r="V81" s="56">
        <f t="shared" si="11"/>
        <v>-3.8379698790856751</v>
      </c>
      <c r="W81" s="56">
        <f t="shared" si="11"/>
        <v>-3.9547742051375145</v>
      </c>
      <c r="X81" s="56">
        <f t="shared" si="11"/>
        <v>-4.0653708936064019</v>
      </c>
      <c r="Y81" s="56">
        <f t="shared" si="11"/>
        <v>-4.1700462130572715</v>
      </c>
      <c r="Z81" s="56">
        <f t="shared" si="11"/>
        <v>-4.2690741696438081</v>
      </c>
      <c r="AA81" s="56">
        <f t="shared" si="11"/>
        <v>-4.362717009087679</v>
      </c>
      <c r="AB81" s="56">
        <f t="shared" si="11"/>
        <v>-4.4512256987301688</v>
      </c>
      <c r="AC81" s="56">
        <f t="shared" si="11"/>
        <v>-4.5348403904299364</v>
      </c>
      <c r="AD81" s="56">
        <f t="shared" si="11"/>
        <v>-4.6137908650510751</v>
      </c>
      <c r="AE81" s="56">
        <f t="shared" si="11"/>
        <v>-4.6882969592572303</v>
      </c>
      <c r="AF81" s="56">
        <f t="shared" si="11"/>
        <v>-4.7585689753001752</v>
      </c>
      <c r="AG81" s="56">
        <f t="shared" si="11"/>
        <v>-4.8248080744649071</v>
      </c>
      <c r="AH81" s="56">
        <f t="shared" si="11"/>
        <v>-4.8872066548080193</v>
      </c>
      <c r="AI81" s="56">
        <f t="shared" si="11"/>
        <v>-4.955463473494782</v>
      </c>
      <c r="AJ81" s="56">
        <f t="shared" si="11"/>
        <v>-5.0199876596826503</v>
      </c>
      <c r="AK81" s="56">
        <f t="shared" si="11"/>
        <v>-5.0809387435362146</v>
      </c>
      <c r="AL81" s="56">
        <f t="shared" si="11"/>
        <v>-5.1384701287284793</v>
      </c>
      <c r="AM81" s="56">
        <f t="shared" si="11"/>
        <v>-5.1927293139886368</v>
      </c>
      <c r="AN81" s="56">
        <f t="shared" si="11"/>
        <v>-5.2438581069414694</v>
      </c>
      <c r="AO81" s="56">
        <f t="shared" si="11"/>
        <v>-5.2919928304994643</v>
      </c>
      <c r="AP81" s="56">
        <f t="shared" si="11"/>
        <v>-5.3372645220600612</v>
      </c>
      <c r="AQ81" s="56">
        <f t="shared" si="11"/>
        <v>-5.3797991257520543</v>
      </c>
      <c r="AR81" s="56">
        <f t="shared" si="11"/>
        <v>-5.4197176779670677</v>
      </c>
      <c r="AS81" s="56">
        <f t="shared" si="11"/>
        <v>-5.4571364864041829</v>
      </c>
      <c r="AT81" s="56">
        <f t="shared" si="11"/>
        <v>-5.4921673028481868</v>
      </c>
      <c r="AU81" s="56">
        <f t="shared" si="11"/>
        <v>-5.5249174898945927</v>
      </c>
      <c r="AV81" s="56">
        <f t="shared" si="11"/>
        <v>-5.5554901818274738</v>
      </c>
      <c r="AW81" s="56">
        <f t="shared" si="11"/>
        <v>-5.5839844398492744</v>
      </c>
      <c r="AX81" s="56">
        <f t="shared" si="11"/>
        <v>-5.6104954018551449</v>
      </c>
      <c r="AY81" s="56">
        <f t="shared" si="11"/>
        <v>-5.6351144269378981</v>
      </c>
      <c r="AZ81" s="56">
        <f t="shared" si="11"/>
        <v>-5.6474848236463266</v>
      </c>
      <c r="BA81" s="56">
        <f t="shared" si="11"/>
        <v>-5.6532433608364361</v>
      </c>
      <c r="BB81" s="56">
        <f t="shared" si="11"/>
        <v>-5.6532433608364361</v>
      </c>
      <c r="BC81" s="56">
        <f t="shared" si="11"/>
        <v>-5.6532433608364361</v>
      </c>
      <c r="BD81" s="56">
        <f t="shared" si="11"/>
        <v>-5.6532433608364361</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6"/>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6"/>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6"/>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20" sqref="B20"/>
    </sheetView>
  </sheetViews>
  <sheetFormatPr defaultRowHeight="15"/>
  <cols>
    <col min="1" max="1" width="5.85546875" customWidth="1"/>
    <col min="2" max="2" width="64.85546875" customWidth="1"/>
  </cols>
  <sheetData>
    <row r="1" spans="1:2" ht="18.75">
      <c r="A1" s="1" t="s">
        <v>82</v>
      </c>
    </row>
    <row r="2" spans="1:2">
      <c r="A2" t="s">
        <v>78</v>
      </c>
    </row>
    <row r="3" spans="1:2">
      <c r="A3">
        <v>1</v>
      </c>
      <c r="B3" t="s">
        <v>341</v>
      </c>
    </row>
    <row r="4" spans="1:2">
      <c r="A4">
        <v>2</v>
      </c>
      <c r="B4" t="s">
        <v>347</v>
      </c>
    </row>
    <row r="5" spans="1:2">
      <c r="B5" s="141"/>
    </row>
    <row r="6" spans="1:2">
      <c r="B6" s="134"/>
    </row>
    <row r="7" spans="1:2">
      <c r="B7" s="141"/>
    </row>
    <row r="10" spans="1:2">
      <c r="B10" s="136"/>
    </row>
    <row r="11" spans="1:2">
      <c r="B11" s="140"/>
    </row>
    <row r="12" spans="1:2">
      <c r="B12" s="140"/>
    </row>
    <row r="13" spans="1:2">
      <c r="B13" s="140"/>
    </row>
    <row r="14" spans="1:2">
      <c r="B14" s="140"/>
    </row>
    <row r="15" spans="1:2">
      <c r="B15" s="136"/>
    </row>
    <row r="16" spans="1:2">
      <c r="B16" s="140"/>
    </row>
    <row r="17" spans="2:2">
      <c r="B17" s="14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 sqref="C2"/>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356</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-3.5695694007194603</v>
      </c>
      <c r="D4" s="9"/>
      <c r="E4" s="9"/>
      <c r="F4" s="86"/>
      <c r="G4" s="9"/>
      <c r="I4" s="40"/>
      <c r="AQ4" s="22"/>
      <c r="AR4" s="22"/>
      <c r="AS4" s="22"/>
      <c r="AT4" s="22"/>
      <c r="AU4" s="22"/>
      <c r="AV4" s="22"/>
      <c r="AW4" s="22"/>
      <c r="AX4" s="22"/>
      <c r="AY4" s="22"/>
      <c r="AZ4" s="22"/>
      <c r="BA4" s="22"/>
      <c r="BB4" s="22"/>
      <c r="BC4" s="22"/>
      <c r="BD4" s="22"/>
    </row>
    <row r="5" spans="1:56">
      <c r="B5" s="48">
        <v>24</v>
      </c>
      <c r="C5" s="44">
        <f>INDEX($E$81:$BD$81,1,$C$9+$B5-1)</f>
        <v>-4.3562136819908108</v>
      </c>
      <c r="D5" s="18"/>
      <c r="E5" s="63"/>
      <c r="F5" s="9"/>
      <c r="G5" s="9"/>
      <c r="AQ5" s="22"/>
      <c r="AR5" s="22"/>
      <c r="AS5" s="22"/>
      <c r="AT5" s="22"/>
      <c r="AU5" s="22"/>
      <c r="AV5" s="22"/>
      <c r="AW5" s="22"/>
      <c r="AX5" s="22"/>
      <c r="AY5" s="22"/>
      <c r="AZ5" s="22"/>
      <c r="BA5" s="22"/>
      <c r="BB5" s="22"/>
      <c r="BC5" s="22"/>
      <c r="BD5" s="22"/>
    </row>
    <row r="6" spans="1:56">
      <c r="B6" s="48">
        <v>32</v>
      </c>
      <c r="C6" s="44">
        <f>INDEX($E$81:$BD$81,1,$C$9+$B6-1)</f>
        <v>-4.8799336768333186</v>
      </c>
      <c r="D6" s="9"/>
      <c r="E6" s="9"/>
      <c r="F6" s="9"/>
      <c r="G6" s="9"/>
      <c r="AQ6" s="22"/>
      <c r="AR6" s="22"/>
      <c r="AS6" s="22"/>
      <c r="AT6" s="22"/>
      <c r="AU6" s="22"/>
      <c r="AV6" s="22"/>
      <c r="AW6" s="22"/>
      <c r="AX6" s="22"/>
      <c r="AY6" s="22"/>
      <c r="AZ6" s="22"/>
      <c r="BA6" s="22"/>
      <c r="BB6" s="22"/>
      <c r="BC6" s="22"/>
      <c r="BD6" s="22"/>
    </row>
    <row r="7" spans="1:56">
      <c r="B7" s="48">
        <v>45</v>
      </c>
      <c r="C7" s="44">
        <f>INDEX($E$81:$BD$81,1,$C$9+$B7-1)</f>
        <v>-5.3876953116665334</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7" t="s">
        <v>11</v>
      </c>
      <c r="B13" s="61" t="s">
        <v>159</v>
      </c>
      <c r="C13" s="60"/>
      <c r="D13" s="61" t="s">
        <v>40</v>
      </c>
      <c r="E13" s="62">
        <v>0</v>
      </c>
      <c r="F13" s="62">
        <v>-2.775201464788732</v>
      </c>
      <c r="G13" s="62">
        <v>-2.329867924836988</v>
      </c>
      <c r="H13" s="62">
        <v>-2.2435920558562499</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8"/>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9"/>
      <c r="B18" s="124" t="s">
        <v>197</v>
      </c>
      <c r="C18" s="130"/>
      <c r="D18" s="125" t="s">
        <v>40</v>
      </c>
      <c r="E18" s="59">
        <f>SUM(E13:E17)</f>
        <v>0</v>
      </c>
      <c r="F18" s="59">
        <f t="shared" ref="F18:AW18" si="0">SUM(F13:F17)</f>
        <v>-2.775201464788732</v>
      </c>
      <c r="G18" s="59">
        <f t="shared" si="0"/>
        <v>-2.329867924836988</v>
      </c>
      <c r="H18" s="59">
        <f t="shared" si="0"/>
        <v>-2.2435920558562499</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0" t="s">
        <v>301</v>
      </c>
      <c r="B19" s="61" t="s">
        <v>159</v>
      </c>
      <c r="C19" s="8"/>
      <c r="D19" s="9" t="s">
        <v>40</v>
      </c>
      <c r="E19" s="33"/>
      <c r="F19" s="33">
        <f>'Baseline scenario'!F7*-1*1.1</f>
        <v>0.31617473830985909</v>
      </c>
      <c r="G19" s="33">
        <f>'Baseline scenario'!G7*-1*1.1</f>
        <v>1.0251418869282749</v>
      </c>
      <c r="H19" s="33">
        <f>'Baseline scenario'!H7*-1*1.1</f>
        <v>0.98718050457675011</v>
      </c>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0"/>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1"/>
      <c r="B25" s="61" t="s">
        <v>319</v>
      </c>
      <c r="C25" s="8"/>
      <c r="D25" s="9" t="s">
        <v>40</v>
      </c>
      <c r="E25" s="67">
        <f>SUM(E19:E24)</f>
        <v>0</v>
      </c>
      <c r="F25" s="67">
        <f t="shared" ref="F25:BD25" si="1">SUM(F19:F24)</f>
        <v>0.31617473830985909</v>
      </c>
      <c r="G25" s="67">
        <f t="shared" si="1"/>
        <v>1.0251418869282749</v>
      </c>
      <c r="H25" s="67">
        <f t="shared" si="1"/>
        <v>0.98718050457675011</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-2.4590267264788728</v>
      </c>
      <c r="G26" s="59">
        <f t="shared" si="2"/>
        <v>-1.3047260379087131</v>
      </c>
      <c r="H26" s="59">
        <f t="shared" si="2"/>
        <v>-1.2564115512794998</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-1.9672213811830983</v>
      </c>
      <c r="G28" s="34">
        <f t="shared" si="3"/>
        <v>-1.0437808303269704</v>
      </c>
      <c r="H28" s="34">
        <f t="shared" si="3"/>
        <v>-1.0051292410235999</v>
      </c>
      <c r="I28" s="34">
        <f t="shared" si="3"/>
        <v>0</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5"/>
      <c r="B29" s="9" t="s">
        <v>93</v>
      </c>
      <c r="C29" s="11" t="s">
        <v>44</v>
      </c>
      <c r="D29" s="9" t="s">
        <v>40</v>
      </c>
      <c r="E29" s="34">
        <f>E26-E28</f>
        <v>0</v>
      </c>
      <c r="F29" s="34">
        <f t="shared" ref="F29:AW29" si="4">F26-F28</f>
        <v>-0.49180534529577447</v>
      </c>
      <c r="G29" s="34">
        <f t="shared" si="4"/>
        <v>-0.26094520758174267</v>
      </c>
      <c r="H29" s="34">
        <f t="shared" si="4"/>
        <v>-0.25128231025589987</v>
      </c>
      <c r="I29" s="34">
        <f t="shared" si="4"/>
        <v>0</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-4.3716030692957743E-2</v>
      </c>
      <c r="H31" s="34">
        <f>$F$28/'Fixed data'!$C$7</f>
        <v>-4.3716030692957743E-2</v>
      </c>
      <c r="I31" s="34">
        <f>$F$28/'Fixed data'!$C$7</f>
        <v>-4.3716030692957743E-2</v>
      </c>
      <c r="J31" s="34">
        <f>$F$28/'Fixed data'!$C$7</f>
        <v>-4.3716030692957743E-2</v>
      </c>
      <c r="K31" s="34">
        <f>$F$28/'Fixed data'!$C$7</f>
        <v>-4.3716030692957743E-2</v>
      </c>
      <c r="L31" s="34">
        <f>$F$28/'Fixed data'!$C$7</f>
        <v>-4.3716030692957743E-2</v>
      </c>
      <c r="M31" s="34">
        <f>$F$28/'Fixed data'!$C$7</f>
        <v>-4.3716030692957743E-2</v>
      </c>
      <c r="N31" s="34">
        <f>$F$28/'Fixed data'!$C$7</f>
        <v>-4.3716030692957743E-2</v>
      </c>
      <c r="O31" s="34">
        <f>$F$28/'Fixed data'!$C$7</f>
        <v>-4.3716030692957743E-2</v>
      </c>
      <c r="P31" s="34">
        <f>$F$28/'Fixed data'!$C$7</f>
        <v>-4.3716030692957743E-2</v>
      </c>
      <c r="Q31" s="34">
        <f>$F$28/'Fixed data'!$C$7</f>
        <v>-4.3716030692957743E-2</v>
      </c>
      <c r="R31" s="34">
        <f>$F$28/'Fixed data'!$C$7</f>
        <v>-4.3716030692957743E-2</v>
      </c>
      <c r="S31" s="34">
        <f>$F$28/'Fixed data'!$C$7</f>
        <v>-4.3716030692957743E-2</v>
      </c>
      <c r="T31" s="34">
        <f>$F$28/'Fixed data'!$C$7</f>
        <v>-4.3716030692957743E-2</v>
      </c>
      <c r="U31" s="34">
        <f>$F$28/'Fixed data'!$C$7</f>
        <v>-4.3716030692957743E-2</v>
      </c>
      <c r="V31" s="34">
        <f>$F$28/'Fixed data'!$C$7</f>
        <v>-4.3716030692957743E-2</v>
      </c>
      <c r="W31" s="34">
        <f>$F$28/'Fixed data'!$C$7</f>
        <v>-4.3716030692957743E-2</v>
      </c>
      <c r="X31" s="34">
        <f>$F$28/'Fixed data'!$C$7</f>
        <v>-4.3716030692957743E-2</v>
      </c>
      <c r="Y31" s="34">
        <f>$F$28/'Fixed data'!$C$7</f>
        <v>-4.3716030692957743E-2</v>
      </c>
      <c r="Z31" s="34">
        <f>$F$28/'Fixed data'!$C$7</f>
        <v>-4.3716030692957743E-2</v>
      </c>
      <c r="AA31" s="34">
        <f>$F$28/'Fixed data'!$C$7</f>
        <v>-4.3716030692957743E-2</v>
      </c>
      <c r="AB31" s="34">
        <f>$F$28/'Fixed data'!$C$7</f>
        <v>-4.3716030692957743E-2</v>
      </c>
      <c r="AC31" s="34">
        <f>$F$28/'Fixed data'!$C$7</f>
        <v>-4.3716030692957743E-2</v>
      </c>
      <c r="AD31" s="34">
        <f>$F$28/'Fixed data'!$C$7</f>
        <v>-4.3716030692957743E-2</v>
      </c>
      <c r="AE31" s="34">
        <f>$F$28/'Fixed data'!$C$7</f>
        <v>-4.3716030692957743E-2</v>
      </c>
      <c r="AF31" s="34">
        <f>$F$28/'Fixed data'!$C$7</f>
        <v>-4.3716030692957743E-2</v>
      </c>
      <c r="AG31" s="34">
        <f>$F$28/'Fixed data'!$C$7</f>
        <v>-4.3716030692957743E-2</v>
      </c>
      <c r="AH31" s="34">
        <f>$F$28/'Fixed data'!$C$7</f>
        <v>-4.3716030692957743E-2</v>
      </c>
      <c r="AI31" s="34">
        <f>$F$28/'Fixed data'!$C$7</f>
        <v>-4.3716030692957743E-2</v>
      </c>
      <c r="AJ31" s="34">
        <f>$F$28/'Fixed data'!$C$7</f>
        <v>-4.3716030692957743E-2</v>
      </c>
      <c r="AK31" s="34">
        <f>$F$28/'Fixed data'!$C$7</f>
        <v>-4.3716030692957743E-2</v>
      </c>
      <c r="AL31" s="34">
        <f>$F$28/'Fixed data'!$C$7</f>
        <v>-4.3716030692957743E-2</v>
      </c>
      <c r="AM31" s="34">
        <f>$F$28/'Fixed data'!$C$7</f>
        <v>-4.3716030692957743E-2</v>
      </c>
      <c r="AN31" s="34">
        <f>$F$28/'Fixed data'!$C$7</f>
        <v>-4.3716030692957743E-2</v>
      </c>
      <c r="AO31" s="34">
        <f>$F$28/'Fixed data'!$C$7</f>
        <v>-4.3716030692957743E-2</v>
      </c>
      <c r="AP31" s="34">
        <f>$F$28/'Fixed data'!$C$7</f>
        <v>-4.3716030692957743E-2</v>
      </c>
      <c r="AQ31" s="34">
        <f>$F$28/'Fixed data'!$C$7</f>
        <v>-4.3716030692957743E-2</v>
      </c>
      <c r="AR31" s="34">
        <f>$F$28/'Fixed data'!$C$7</f>
        <v>-4.3716030692957743E-2</v>
      </c>
      <c r="AS31" s="34">
        <f>$F$28/'Fixed data'!$C$7</f>
        <v>-4.3716030692957743E-2</v>
      </c>
      <c r="AT31" s="34">
        <f>$F$28/'Fixed data'!$C$7</f>
        <v>-4.3716030692957743E-2</v>
      </c>
      <c r="AU31" s="34">
        <f>$F$28/'Fixed data'!$C$7</f>
        <v>-4.3716030692957743E-2</v>
      </c>
      <c r="AV31" s="34">
        <f>$F$28/'Fixed data'!$C$7</f>
        <v>-4.3716030692957743E-2</v>
      </c>
      <c r="AW31" s="34">
        <f>$F$28/'Fixed data'!$C$7</f>
        <v>-4.3716030692957743E-2</v>
      </c>
      <c r="AX31" s="34">
        <f>$F$28/'Fixed data'!$C$7</f>
        <v>-4.3716030692957743E-2</v>
      </c>
      <c r="AY31" s="34">
        <f>$F$28/'Fixed data'!$C$7</f>
        <v>-4.3716030692957743E-2</v>
      </c>
      <c r="AZ31" s="34"/>
      <c r="BA31" s="34"/>
      <c r="BB31" s="34"/>
      <c r="BC31" s="34"/>
      <c r="BD31" s="34"/>
    </row>
    <row r="32" spans="1:56" ht="16.5" hidden="1" customHeight="1" outlineLevel="1">
      <c r="A32" s="115"/>
      <c r="B32" s="9" t="s">
        <v>3</v>
      </c>
      <c r="C32" s="11" t="s">
        <v>55</v>
      </c>
      <c r="D32" s="9" t="s">
        <v>40</v>
      </c>
      <c r="F32" s="34"/>
      <c r="G32" s="34"/>
      <c r="H32" s="34">
        <f>$G$28/'Fixed data'!$C$7</f>
        <v>-2.3195129562821565E-2</v>
      </c>
      <c r="I32" s="34">
        <f>$G$28/'Fixed data'!$C$7</f>
        <v>-2.3195129562821565E-2</v>
      </c>
      <c r="J32" s="34">
        <f>$G$28/'Fixed data'!$C$7</f>
        <v>-2.3195129562821565E-2</v>
      </c>
      <c r="K32" s="34">
        <f>$G$28/'Fixed data'!$C$7</f>
        <v>-2.3195129562821565E-2</v>
      </c>
      <c r="L32" s="34">
        <f>$G$28/'Fixed data'!$C$7</f>
        <v>-2.3195129562821565E-2</v>
      </c>
      <c r="M32" s="34">
        <f>$G$28/'Fixed data'!$C$7</f>
        <v>-2.3195129562821565E-2</v>
      </c>
      <c r="N32" s="34">
        <f>$G$28/'Fixed data'!$C$7</f>
        <v>-2.3195129562821565E-2</v>
      </c>
      <c r="O32" s="34">
        <f>$G$28/'Fixed data'!$C$7</f>
        <v>-2.3195129562821565E-2</v>
      </c>
      <c r="P32" s="34">
        <f>$G$28/'Fixed data'!$C$7</f>
        <v>-2.3195129562821565E-2</v>
      </c>
      <c r="Q32" s="34">
        <f>$G$28/'Fixed data'!$C$7</f>
        <v>-2.3195129562821565E-2</v>
      </c>
      <c r="R32" s="34">
        <f>$G$28/'Fixed data'!$C$7</f>
        <v>-2.3195129562821565E-2</v>
      </c>
      <c r="S32" s="34">
        <f>$G$28/'Fixed data'!$C$7</f>
        <v>-2.3195129562821565E-2</v>
      </c>
      <c r="T32" s="34">
        <f>$G$28/'Fixed data'!$C$7</f>
        <v>-2.3195129562821565E-2</v>
      </c>
      <c r="U32" s="34">
        <f>$G$28/'Fixed data'!$C$7</f>
        <v>-2.3195129562821565E-2</v>
      </c>
      <c r="V32" s="34">
        <f>$G$28/'Fixed data'!$C$7</f>
        <v>-2.3195129562821565E-2</v>
      </c>
      <c r="W32" s="34">
        <f>$G$28/'Fixed data'!$C$7</f>
        <v>-2.3195129562821565E-2</v>
      </c>
      <c r="X32" s="34">
        <f>$G$28/'Fixed data'!$C$7</f>
        <v>-2.3195129562821565E-2</v>
      </c>
      <c r="Y32" s="34">
        <f>$G$28/'Fixed data'!$C$7</f>
        <v>-2.3195129562821565E-2</v>
      </c>
      <c r="Z32" s="34">
        <f>$G$28/'Fixed data'!$C$7</f>
        <v>-2.3195129562821565E-2</v>
      </c>
      <c r="AA32" s="34">
        <f>$G$28/'Fixed data'!$C$7</f>
        <v>-2.3195129562821565E-2</v>
      </c>
      <c r="AB32" s="34">
        <f>$G$28/'Fixed data'!$C$7</f>
        <v>-2.3195129562821565E-2</v>
      </c>
      <c r="AC32" s="34">
        <f>$G$28/'Fixed data'!$C$7</f>
        <v>-2.3195129562821565E-2</v>
      </c>
      <c r="AD32" s="34">
        <f>$G$28/'Fixed data'!$C$7</f>
        <v>-2.3195129562821565E-2</v>
      </c>
      <c r="AE32" s="34">
        <f>$G$28/'Fixed data'!$C$7</f>
        <v>-2.3195129562821565E-2</v>
      </c>
      <c r="AF32" s="34">
        <f>$G$28/'Fixed data'!$C$7</f>
        <v>-2.3195129562821565E-2</v>
      </c>
      <c r="AG32" s="34">
        <f>$G$28/'Fixed data'!$C$7</f>
        <v>-2.3195129562821565E-2</v>
      </c>
      <c r="AH32" s="34">
        <f>$G$28/'Fixed data'!$C$7</f>
        <v>-2.3195129562821565E-2</v>
      </c>
      <c r="AI32" s="34">
        <f>$G$28/'Fixed data'!$C$7</f>
        <v>-2.3195129562821565E-2</v>
      </c>
      <c r="AJ32" s="34">
        <f>$G$28/'Fixed data'!$C$7</f>
        <v>-2.3195129562821565E-2</v>
      </c>
      <c r="AK32" s="34">
        <f>$G$28/'Fixed data'!$C$7</f>
        <v>-2.3195129562821565E-2</v>
      </c>
      <c r="AL32" s="34">
        <f>$G$28/'Fixed data'!$C$7</f>
        <v>-2.3195129562821565E-2</v>
      </c>
      <c r="AM32" s="34">
        <f>$G$28/'Fixed data'!$C$7</f>
        <v>-2.3195129562821565E-2</v>
      </c>
      <c r="AN32" s="34">
        <f>$G$28/'Fixed data'!$C$7</f>
        <v>-2.3195129562821565E-2</v>
      </c>
      <c r="AO32" s="34">
        <f>$G$28/'Fixed data'!$C$7</f>
        <v>-2.3195129562821565E-2</v>
      </c>
      <c r="AP32" s="34">
        <f>$G$28/'Fixed data'!$C$7</f>
        <v>-2.3195129562821565E-2</v>
      </c>
      <c r="AQ32" s="34">
        <f>$G$28/'Fixed data'!$C$7</f>
        <v>-2.3195129562821565E-2</v>
      </c>
      <c r="AR32" s="34">
        <f>$G$28/'Fixed data'!$C$7</f>
        <v>-2.3195129562821565E-2</v>
      </c>
      <c r="AS32" s="34">
        <f>$G$28/'Fixed data'!$C$7</f>
        <v>-2.3195129562821565E-2</v>
      </c>
      <c r="AT32" s="34">
        <f>$G$28/'Fixed data'!$C$7</f>
        <v>-2.3195129562821565E-2</v>
      </c>
      <c r="AU32" s="34">
        <f>$G$28/'Fixed data'!$C$7</f>
        <v>-2.3195129562821565E-2</v>
      </c>
      <c r="AV32" s="34">
        <f>$G$28/'Fixed data'!$C$7</f>
        <v>-2.3195129562821565E-2</v>
      </c>
      <c r="AW32" s="34">
        <f>$G$28/'Fixed data'!$C$7</f>
        <v>-2.3195129562821565E-2</v>
      </c>
      <c r="AX32" s="34">
        <f>$G$28/'Fixed data'!$C$7</f>
        <v>-2.3195129562821565E-2</v>
      </c>
      <c r="AY32" s="34">
        <f>$G$28/'Fixed data'!$C$7</f>
        <v>-2.3195129562821565E-2</v>
      </c>
      <c r="AZ32" s="34">
        <f>$G$28/'Fixed data'!$C$7</f>
        <v>-2.3195129562821565E-2</v>
      </c>
      <c r="BA32" s="34"/>
      <c r="BB32" s="34"/>
      <c r="BC32" s="34"/>
      <c r="BD32" s="34"/>
    </row>
    <row r="33" spans="1:57" ht="16.5" hidden="1" customHeight="1" outlineLevel="1">
      <c r="A33" s="115"/>
      <c r="B33" s="9" t="s">
        <v>4</v>
      </c>
      <c r="C33" s="11" t="s">
        <v>56</v>
      </c>
      <c r="D33" s="9" t="s">
        <v>40</v>
      </c>
      <c r="F33" s="34"/>
      <c r="G33" s="34"/>
      <c r="H33" s="34"/>
      <c r="I33" s="34">
        <f>$H$28/'Fixed data'!$C$7</f>
        <v>-2.2336205356079997E-2</v>
      </c>
      <c r="J33" s="34">
        <f>$H$28/'Fixed data'!$C$7</f>
        <v>-2.2336205356079997E-2</v>
      </c>
      <c r="K33" s="34">
        <f>$H$28/'Fixed data'!$C$7</f>
        <v>-2.2336205356079997E-2</v>
      </c>
      <c r="L33" s="34">
        <f>$H$28/'Fixed data'!$C$7</f>
        <v>-2.2336205356079997E-2</v>
      </c>
      <c r="M33" s="34">
        <f>$H$28/'Fixed data'!$C$7</f>
        <v>-2.2336205356079997E-2</v>
      </c>
      <c r="N33" s="34">
        <f>$H$28/'Fixed data'!$C$7</f>
        <v>-2.2336205356079997E-2</v>
      </c>
      <c r="O33" s="34">
        <f>$H$28/'Fixed data'!$C$7</f>
        <v>-2.2336205356079997E-2</v>
      </c>
      <c r="P33" s="34">
        <f>$H$28/'Fixed data'!$C$7</f>
        <v>-2.2336205356079997E-2</v>
      </c>
      <c r="Q33" s="34">
        <f>$H$28/'Fixed data'!$C$7</f>
        <v>-2.2336205356079997E-2</v>
      </c>
      <c r="R33" s="34">
        <f>$H$28/'Fixed data'!$C$7</f>
        <v>-2.2336205356079997E-2</v>
      </c>
      <c r="S33" s="34">
        <f>$H$28/'Fixed data'!$C$7</f>
        <v>-2.2336205356079997E-2</v>
      </c>
      <c r="T33" s="34">
        <f>$H$28/'Fixed data'!$C$7</f>
        <v>-2.2336205356079997E-2</v>
      </c>
      <c r="U33" s="34">
        <f>$H$28/'Fixed data'!$C$7</f>
        <v>-2.2336205356079997E-2</v>
      </c>
      <c r="V33" s="34">
        <f>$H$28/'Fixed data'!$C$7</f>
        <v>-2.2336205356079997E-2</v>
      </c>
      <c r="W33" s="34">
        <f>$H$28/'Fixed data'!$C$7</f>
        <v>-2.2336205356079997E-2</v>
      </c>
      <c r="X33" s="34">
        <f>$H$28/'Fixed data'!$C$7</f>
        <v>-2.2336205356079997E-2</v>
      </c>
      <c r="Y33" s="34">
        <f>$H$28/'Fixed data'!$C$7</f>
        <v>-2.2336205356079997E-2</v>
      </c>
      <c r="Z33" s="34">
        <f>$H$28/'Fixed data'!$C$7</f>
        <v>-2.2336205356079997E-2</v>
      </c>
      <c r="AA33" s="34">
        <f>$H$28/'Fixed data'!$C$7</f>
        <v>-2.2336205356079997E-2</v>
      </c>
      <c r="AB33" s="34">
        <f>$H$28/'Fixed data'!$C$7</f>
        <v>-2.2336205356079997E-2</v>
      </c>
      <c r="AC33" s="34">
        <f>$H$28/'Fixed data'!$C$7</f>
        <v>-2.2336205356079997E-2</v>
      </c>
      <c r="AD33" s="34">
        <f>$H$28/'Fixed data'!$C$7</f>
        <v>-2.2336205356079997E-2</v>
      </c>
      <c r="AE33" s="34">
        <f>$H$28/'Fixed data'!$C$7</f>
        <v>-2.2336205356079997E-2</v>
      </c>
      <c r="AF33" s="34">
        <f>$H$28/'Fixed data'!$C$7</f>
        <v>-2.2336205356079997E-2</v>
      </c>
      <c r="AG33" s="34">
        <f>$H$28/'Fixed data'!$C$7</f>
        <v>-2.2336205356079997E-2</v>
      </c>
      <c r="AH33" s="34">
        <f>$H$28/'Fixed data'!$C$7</f>
        <v>-2.2336205356079997E-2</v>
      </c>
      <c r="AI33" s="34">
        <f>$H$28/'Fixed data'!$C$7</f>
        <v>-2.2336205356079997E-2</v>
      </c>
      <c r="AJ33" s="34">
        <f>$H$28/'Fixed data'!$C$7</f>
        <v>-2.2336205356079997E-2</v>
      </c>
      <c r="AK33" s="34">
        <f>$H$28/'Fixed data'!$C$7</f>
        <v>-2.2336205356079997E-2</v>
      </c>
      <c r="AL33" s="34">
        <f>$H$28/'Fixed data'!$C$7</f>
        <v>-2.2336205356079997E-2</v>
      </c>
      <c r="AM33" s="34">
        <f>$H$28/'Fixed data'!$C$7</f>
        <v>-2.2336205356079997E-2</v>
      </c>
      <c r="AN33" s="34">
        <f>$H$28/'Fixed data'!$C$7</f>
        <v>-2.2336205356079997E-2</v>
      </c>
      <c r="AO33" s="34">
        <f>$H$28/'Fixed data'!$C$7</f>
        <v>-2.2336205356079997E-2</v>
      </c>
      <c r="AP33" s="34">
        <f>$H$28/'Fixed data'!$C$7</f>
        <v>-2.2336205356079997E-2</v>
      </c>
      <c r="AQ33" s="34">
        <f>$H$28/'Fixed data'!$C$7</f>
        <v>-2.2336205356079997E-2</v>
      </c>
      <c r="AR33" s="34">
        <f>$H$28/'Fixed data'!$C$7</f>
        <v>-2.2336205356079997E-2</v>
      </c>
      <c r="AS33" s="34">
        <f>$H$28/'Fixed data'!$C$7</f>
        <v>-2.2336205356079997E-2</v>
      </c>
      <c r="AT33" s="34">
        <f>$H$28/'Fixed data'!$C$7</f>
        <v>-2.2336205356079997E-2</v>
      </c>
      <c r="AU33" s="34">
        <f>$H$28/'Fixed data'!$C$7</f>
        <v>-2.2336205356079997E-2</v>
      </c>
      <c r="AV33" s="34">
        <f>$H$28/'Fixed data'!$C$7</f>
        <v>-2.2336205356079997E-2</v>
      </c>
      <c r="AW33" s="34">
        <f>$H$28/'Fixed data'!$C$7</f>
        <v>-2.2336205356079997E-2</v>
      </c>
      <c r="AX33" s="34">
        <f>$H$28/'Fixed data'!$C$7</f>
        <v>-2.2336205356079997E-2</v>
      </c>
      <c r="AY33" s="34">
        <f>$H$28/'Fixed data'!$C$7</f>
        <v>-2.2336205356079997E-2</v>
      </c>
      <c r="AZ33" s="34">
        <f>$H$28/'Fixed data'!$C$7</f>
        <v>-2.2336205356079997E-2</v>
      </c>
      <c r="BA33" s="34">
        <f>$H$28/'Fixed data'!$C$7</f>
        <v>-2.2336205356079997E-2</v>
      </c>
      <c r="BB33" s="34"/>
      <c r="BC33" s="34"/>
      <c r="BD33" s="34"/>
    </row>
    <row r="34" spans="1:57" ht="16.5" hidden="1" customHeight="1" outlineLevel="1">
      <c r="A34" s="115"/>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5"/>
      <c r="B60" s="9" t="s">
        <v>7</v>
      </c>
      <c r="C60" s="9" t="s">
        <v>61</v>
      </c>
      <c r="D60" s="9" t="s">
        <v>40</v>
      </c>
      <c r="E60" s="34">
        <f>SUM(E30:E59)</f>
        <v>0</v>
      </c>
      <c r="F60" s="34">
        <f t="shared" ref="F60:BD60" si="5">SUM(F30:F59)</f>
        <v>0</v>
      </c>
      <c r="G60" s="34">
        <f t="shared" si="5"/>
        <v>-4.3716030692957743E-2</v>
      </c>
      <c r="H60" s="34">
        <f t="shared" si="5"/>
        <v>-6.6911160255779312E-2</v>
      </c>
      <c r="I60" s="34">
        <f t="shared" si="5"/>
        <v>-8.9247365611859308E-2</v>
      </c>
      <c r="J60" s="34">
        <f t="shared" si="5"/>
        <v>-8.9247365611859308E-2</v>
      </c>
      <c r="K60" s="34">
        <f t="shared" si="5"/>
        <v>-8.9247365611859308E-2</v>
      </c>
      <c r="L60" s="34">
        <f t="shared" si="5"/>
        <v>-8.9247365611859308E-2</v>
      </c>
      <c r="M60" s="34">
        <f t="shared" si="5"/>
        <v>-8.9247365611859308E-2</v>
      </c>
      <c r="N60" s="34">
        <f t="shared" si="5"/>
        <v>-8.9247365611859308E-2</v>
      </c>
      <c r="O60" s="34">
        <f t="shared" si="5"/>
        <v>-8.9247365611859308E-2</v>
      </c>
      <c r="P60" s="34">
        <f t="shared" si="5"/>
        <v>-8.9247365611859308E-2</v>
      </c>
      <c r="Q60" s="34">
        <f t="shared" si="5"/>
        <v>-8.9247365611859308E-2</v>
      </c>
      <c r="R60" s="34">
        <f t="shared" si="5"/>
        <v>-8.9247365611859308E-2</v>
      </c>
      <c r="S60" s="34">
        <f t="shared" si="5"/>
        <v>-8.9247365611859308E-2</v>
      </c>
      <c r="T60" s="34">
        <f t="shared" si="5"/>
        <v>-8.9247365611859308E-2</v>
      </c>
      <c r="U60" s="34">
        <f t="shared" si="5"/>
        <v>-8.9247365611859308E-2</v>
      </c>
      <c r="V60" s="34">
        <f t="shared" si="5"/>
        <v>-8.9247365611859308E-2</v>
      </c>
      <c r="W60" s="34">
        <f t="shared" si="5"/>
        <v>-8.9247365611859308E-2</v>
      </c>
      <c r="X60" s="34">
        <f t="shared" si="5"/>
        <v>-8.9247365611859308E-2</v>
      </c>
      <c r="Y60" s="34">
        <f t="shared" si="5"/>
        <v>-8.9247365611859308E-2</v>
      </c>
      <c r="Z60" s="34">
        <f t="shared" si="5"/>
        <v>-8.9247365611859308E-2</v>
      </c>
      <c r="AA60" s="34">
        <f t="shared" si="5"/>
        <v>-8.9247365611859308E-2</v>
      </c>
      <c r="AB60" s="34">
        <f t="shared" si="5"/>
        <v>-8.9247365611859308E-2</v>
      </c>
      <c r="AC60" s="34">
        <f t="shared" si="5"/>
        <v>-8.9247365611859308E-2</v>
      </c>
      <c r="AD60" s="34">
        <f t="shared" si="5"/>
        <v>-8.9247365611859308E-2</v>
      </c>
      <c r="AE60" s="34">
        <f t="shared" si="5"/>
        <v>-8.9247365611859308E-2</v>
      </c>
      <c r="AF60" s="34">
        <f t="shared" si="5"/>
        <v>-8.9247365611859308E-2</v>
      </c>
      <c r="AG60" s="34">
        <f t="shared" si="5"/>
        <v>-8.9247365611859308E-2</v>
      </c>
      <c r="AH60" s="34">
        <f t="shared" si="5"/>
        <v>-8.9247365611859308E-2</v>
      </c>
      <c r="AI60" s="34">
        <f t="shared" si="5"/>
        <v>-8.9247365611859308E-2</v>
      </c>
      <c r="AJ60" s="34">
        <f t="shared" si="5"/>
        <v>-8.9247365611859308E-2</v>
      </c>
      <c r="AK60" s="34">
        <f t="shared" si="5"/>
        <v>-8.9247365611859308E-2</v>
      </c>
      <c r="AL60" s="34">
        <f t="shared" si="5"/>
        <v>-8.9247365611859308E-2</v>
      </c>
      <c r="AM60" s="34">
        <f t="shared" si="5"/>
        <v>-8.9247365611859308E-2</v>
      </c>
      <c r="AN60" s="34">
        <f t="shared" si="5"/>
        <v>-8.9247365611859308E-2</v>
      </c>
      <c r="AO60" s="34">
        <f t="shared" si="5"/>
        <v>-8.9247365611859308E-2</v>
      </c>
      <c r="AP60" s="34">
        <f t="shared" si="5"/>
        <v>-8.9247365611859308E-2</v>
      </c>
      <c r="AQ60" s="34">
        <f t="shared" si="5"/>
        <v>-8.9247365611859308E-2</v>
      </c>
      <c r="AR60" s="34">
        <f t="shared" si="5"/>
        <v>-8.9247365611859308E-2</v>
      </c>
      <c r="AS60" s="34">
        <f t="shared" si="5"/>
        <v>-8.9247365611859308E-2</v>
      </c>
      <c r="AT60" s="34">
        <f t="shared" si="5"/>
        <v>-8.9247365611859308E-2</v>
      </c>
      <c r="AU60" s="34">
        <f t="shared" si="5"/>
        <v>-8.9247365611859308E-2</v>
      </c>
      <c r="AV60" s="34">
        <f t="shared" si="5"/>
        <v>-8.9247365611859308E-2</v>
      </c>
      <c r="AW60" s="34">
        <f t="shared" si="5"/>
        <v>-8.9247365611859308E-2</v>
      </c>
      <c r="AX60" s="34">
        <f t="shared" si="5"/>
        <v>-8.9247365611859308E-2</v>
      </c>
      <c r="AY60" s="34">
        <f t="shared" si="5"/>
        <v>-8.9247365611859308E-2</v>
      </c>
      <c r="AZ60" s="34">
        <f t="shared" si="5"/>
        <v>-4.5531334918901559E-2</v>
      </c>
      <c r="BA60" s="34">
        <f t="shared" si="5"/>
        <v>-2.2336205356079997E-2</v>
      </c>
      <c r="BB60" s="34">
        <f t="shared" si="5"/>
        <v>0</v>
      </c>
      <c r="BC60" s="34">
        <f t="shared" si="5"/>
        <v>0</v>
      </c>
      <c r="BD60" s="34">
        <f t="shared" si="5"/>
        <v>0</v>
      </c>
    </row>
    <row r="61" spans="1:56" ht="17.25" hidden="1" customHeight="1" outlineLevel="1">
      <c r="A61" s="115"/>
      <c r="B61" s="9" t="s">
        <v>35</v>
      </c>
      <c r="C61" s="9" t="s">
        <v>62</v>
      </c>
      <c r="D61" s="9" t="s">
        <v>40</v>
      </c>
      <c r="E61" s="34">
        <v>0</v>
      </c>
      <c r="F61" s="34">
        <f>E62</f>
        <v>0</v>
      </c>
      <c r="G61" s="34">
        <f t="shared" ref="G61:BD61" si="6">F62</f>
        <v>-1.9672213811830983</v>
      </c>
      <c r="H61" s="34">
        <f t="shared" si="6"/>
        <v>-2.9672861808171112</v>
      </c>
      <c r="I61" s="34">
        <f t="shared" si="6"/>
        <v>-3.905504261584932</v>
      </c>
      <c r="J61" s="34">
        <f t="shared" si="6"/>
        <v>-3.8162568959730727</v>
      </c>
      <c r="K61" s="34">
        <f t="shared" si="6"/>
        <v>-3.7270095303612134</v>
      </c>
      <c r="L61" s="34">
        <f t="shared" si="6"/>
        <v>-3.6377621647493541</v>
      </c>
      <c r="M61" s="34">
        <f t="shared" si="6"/>
        <v>-3.5485147991374948</v>
      </c>
      <c r="N61" s="34">
        <f t="shared" si="6"/>
        <v>-3.4592674335256355</v>
      </c>
      <c r="O61" s="34">
        <f t="shared" si="6"/>
        <v>-3.3700200679137762</v>
      </c>
      <c r="P61" s="34">
        <f t="shared" si="6"/>
        <v>-3.2807727023019169</v>
      </c>
      <c r="Q61" s="34">
        <f t="shared" si="6"/>
        <v>-3.1915253366900576</v>
      </c>
      <c r="R61" s="34">
        <f t="shared" si="6"/>
        <v>-3.1022779710781982</v>
      </c>
      <c r="S61" s="34">
        <f t="shared" si="6"/>
        <v>-3.0130306054663389</v>
      </c>
      <c r="T61" s="34">
        <f t="shared" si="6"/>
        <v>-2.9237832398544796</v>
      </c>
      <c r="U61" s="34">
        <f t="shared" si="6"/>
        <v>-2.8345358742426203</v>
      </c>
      <c r="V61" s="34">
        <f t="shared" si="6"/>
        <v>-2.745288508630761</v>
      </c>
      <c r="W61" s="34">
        <f t="shared" si="6"/>
        <v>-2.6560411430189017</v>
      </c>
      <c r="X61" s="34">
        <f t="shared" si="6"/>
        <v>-2.5667937774070424</v>
      </c>
      <c r="Y61" s="34">
        <f t="shared" si="6"/>
        <v>-2.4775464117951831</v>
      </c>
      <c r="Z61" s="34">
        <f t="shared" si="6"/>
        <v>-2.3882990461833238</v>
      </c>
      <c r="AA61" s="34">
        <f t="shared" si="6"/>
        <v>-2.2990516805714645</v>
      </c>
      <c r="AB61" s="34">
        <f t="shared" si="6"/>
        <v>-2.2098043149596052</v>
      </c>
      <c r="AC61" s="34">
        <f t="shared" si="6"/>
        <v>-2.1205569493477459</v>
      </c>
      <c r="AD61" s="34">
        <f t="shared" si="6"/>
        <v>-2.0313095837358865</v>
      </c>
      <c r="AE61" s="34">
        <f t="shared" si="6"/>
        <v>-1.9420622181240272</v>
      </c>
      <c r="AF61" s="34">
        <f t="shared" si="6"/>
        <v>-1.8528148525121679</v>
      </c>
      <c r="AG61" s="34">
        <f t="shared" si="6"/>
        <v>-1.7635674869003086</v>
      </c>
      <c r="AH61" s="34">
        <f t="shared" si="6"/>
        <v>-1.6743201212884493</v>
      </c>
      <c r="AI61" s="34">
        <f t="shared" si="6"/>
        <v>-1.58507275567659</v>
      </c>
      <c r="AJ61" s="34">
        <f t="shared" si="6"/>
        <v>-1.4958253900647307</v>
      </c>
      <c r="AK61" s="34">
        <f t="shared" si="6"/>
        <v>-1.4065780244528714</v>
      </c>
      <c r="AL61" s="34">
        <f t="shared" si="6"/>
        <v>-1.3173306588410121</v>
      </c>
      <c r="AM61" s="34">
        <f t="shared" si="6"/>
        <v>-1.2280832932291528</v>
      </c>
      <c r="AN61" s="34">
        <f t="shared" si="6"/>
        <v>-1.1388359276172935</v>
      </c>
      <c r="AO61" s="34">
        <f t="shared" si="6"/>
        <v>-1.0495885620054342</v>
      </c>
      <c r="AP61" s="34">
        <f t="shared" si="6"/>
        <v>-0.96034119639357485</v>
      </c>
      <c r="AQ61" s="34">
        <f t="shared" si="6"/>
        <v>-0.87109383078171554</v>
      </c>
      <c r="AR61" s="34">
        <f t="shared" si="6"/>
        <v>-0.78184646516985623</v>
      </c>
      <c r="AS61" s="34">
        <f t="shared" si="6"/>
        <v>-0.69259909955799692</v>
      </c>
      <c r="AT61" s="34">
        <f t="shared" si="6"/>
        <v>-0.60335173394613761</v>
      </c>
      <c r="AU61" s="34">
        <f t="shared" si="6"/>
        <v>-0.51410436833427831</v>
      </c>
      <c r="AV61" s="34">
        <f t="shared" si="6"/>
        <v>-0.424857002722419</v>
      </c>
      <c r="AW61" s="34">
        <f t="shared" si="6"/>
        <v>-0.33560963711055969</v>
      </c>
      <c r="AX61" s="34">
        <f t="shared" si="6"/>
        <v>-0.24636227149870038</v>
      </c>
      <c r="AY61" s="34">
        <f t="shared" si="6"/>
        <v>-0.15711490588684107</v>
      </c>
      <c r="AZ61" s="34">
        <f t="shared" si="6"/>
        <v>-6.7867540274981764E-2</v>
      </c>
      <c r="BA61" s="34">
        <f t="shared" si="6"/>
        <v>-2.2336205356080205E-2</v>
      </c>
      <c r="BB61" s="34">
        <f t="shared" si="6"/>
        <v>-2.0816681711721685E-16</v>
      </c>
      <c r="BC61" s="34">
        <f t="shared" si="6"/>
        <v>-2.0816681711721685E-16</v>
      </c>
      <c r="BD61" s="34">
        <f t="shared" si="6"/>
        <v>-2.0816681711721685E-16</v>
      </c>
    </row>
    <row r="62" spans="1:56" ht="16.5" hidden="1" customHeight="1" outlineLevel="1">
      <c r="A62" s="115"/>
      <c r="B62" s="9" t="s">
        <v>34</v>
      </c>
      <c r="C62" s="9" t="s">
        <v>69</v>
      </c>
      <c r="D62" s="9" t="s">
        <v>40</v>
      </c>
      <c r="E62" s="34">
        <f t="shared" ref="E62:BD62" si="7">E28-E60+E61</f>
        <v>0</v>
      </c>
      <c r="F62" s="34">
        <f t="shared" si="7"/>
        <v>-1.9672213811830983</v>
      </c>
      <c r="G62" s="34">
        <f t="shared" si="7"/>
        <v>-2.9672861808171112</v>
      </c>
      <c r="H62" s="34">
        <f t="shared" si="7"/>
        <v>-3.905504261584932</v>
      </c>
      <c r="I62" s="34">
        <f t="shared" si="7"/>
        <v>-3.8162568959730727</v>
      </c>
      <c r="J62" s="34">
        <f t="shared" si="7"/>
        <v>-3.7270095303612134</v>
      </c>
      <c r="K62" s="34">
        <f t="shared" si="7"/>
        <v>-3.6377621647493541</v>
      </c>
      <c r="L62" s="34">
        <f t="shared" si="7"/>
        <v>-3.5485147991374948</v>
      </c>
      <c r="M62" s="34">
        <f t="shared" si="7"/>
        <v>-3.4592674335256355</v>
      </c>
      <c r="N62" s="34">
        <f t="shared" si="7"/>
        <v>-3.3700200679137762</v>
      </c>
      <c r="O62" s="34">
        <f t="shared" si="7"/>
        <v>-3.2807727023019169</v>
      </c>
      <c r="P62" s="34">
        <f t="shared" si="7"/>
        <v>-3.1915253366900576</v>
      </c>
      <c r="Q62" s="34">
        <f t="shared" si="7"/>
        <v>-3.1022779710781982</v>
      </c>
      <c r="R62" s="34">
        <f t="shared" si="7"/>
        <v>-3.0130306054663389</v>
      </c>
      <c r="S62" s="34">
        <f t="shared" si="7"/>
        <v>-2.9237832398544796</v>
      </c>
      <c r="T62" s="34">
        <f t="shared" si="7"/>
        <v>-2.8345358742426203</v>
      </c>
      <c r="U62" s="34">
        <f t="shared" si="7"/>
        <v>-2.745288508630761</v>
      </c>
      <c r="V62" s="34">
        <f t="shared" si="7"/>
        <v>-2.6560411430189017</v>
      </c>
      <c r="W62" s="34">
        <f t="shared" si="7"/>
        <v>-2.5667937774070424</v>
      </c>
      <c r="X62" s="34">
        <f t="shared" si="7"/>
        <v>-2.4775464117951831</v>
      </c>
      <c r="Y62" s="34">
        <f t="shared" si="7"/>
        <v>-2.3882990461833238</v>
      </c>
      <c r="Z62" s="34">
        <f t="shared" si="7"/>
        <v>-2.2990516805714645</v>
      </c>
      <c r="AA62" s="34">
        <f t="shared" si="7"/>
        <v>-2.2098043149596052</v>
      </c>
      <c r="AB62" s="34">
        <f t="shared" si="7"/>
        <v>-2.1205569493477459</v>
      </c>
      <c r="AC62" s="34">
        <f t="shared" si="7"/>
        <v>-2.0313095837358865</v>
      </c>
      <c r="AD62" s="34">
        <f t="shared" si="7"/>
        <v>-1.9420622181240272</v>
      </c>
      <c r="AE62" s="34">
        <f t="shared" si="7"/>
        <v>-1.8528148525121679</v>
      </c>
      <c r="AF62" s="34">
        <f t="shared" si="7"/>
        <v>-1.7635674869003086</v>
      </c>
      <c r="AG62" s="34">
        <f t="shared" si="7"/>
        <v>-1.6743201212884493</v>
      </c>
      <c r="AH62" s="34">
        <f t="shared" si="7"/>
        <v>-1.58507275567659</v>
      </c>
      <c r="AI62" s="34">
        <f t="shared" si="7"/>
        <v>-1.4958253900647307</v>
      </c>
      <c r="AJ62" s="34">
        <f t="shared" si="7"/>
        <v>-1.4065780244528714</v>
      </c>
      <c r="AK62" s="34">
        <f t="shared" si="7"/>
        <v>-1.3173306588410121</v>
      </c>
      <c r="AL62" s="34">
        <f t="shared" si="7"/>
        <v>-1.2280832932291528</v>
      </c>
      <c r="AM62" s="34">
        <f t="shared" si="7"/>
        <v>-1.1388359276172935</v>
      </c>
      <c r="AN62" s="34">
        <f t="shared" si="7"/>
        <v>-1.0495885620054342</v>
      </c>
      <c r="AO62" s="34">
        <f t="shared" si="7"/>
        <v>-0.96034119639357485</v>
      </c>
      <c r="AP62" s="34">
        <f t="shared" si="7"/>
        <v>-0.87109383078171554</v>
      </c>
      <c r="AQ62" s="34">
        <f t="shared" si="7"/>
        <v>-0.78184646516985623</v>
      </c>
      <c r="AR62" s="34">
        <f t="shared" si="7"/>
        <v>-0.69259909955799692</v>
      </c>
      <c r="AS62" s="34">
        <f t="shared" si="7"/>
        <v>-0.60335173394613761</v>
      </c>
      <c r="AT62" s="34">
        <f t="shared" si="7"/>
        <v>-0.51410436833427831</v>
      </c>
      <c r="AU62" s="34">
        <f t="shared" si="7"/>
        <v>-0.424857002722419</v>
      </c>
      <c r="AV62" s="34">
        <f t="shared" si="7"/>
        <v>-0.33560963711055969</v>
      </c>
      <c r="AW62" s="34">
        <f t="shared" si="7"/>
        <v>-0.24636227149870038</v>
      </c>
      <c r="AX62" s="34">
        <f t="shared" si="7"/>
        <v>-0.15711490588684107</v>
      </c>
      <c r="AY62" s="34">
        <f t="shared" si="7"/>
        <v>-6.7867540274981764E-2</v>
      </c>
      <c r="AZ62" s="34">
        <f t="shared" si="7"/>
        <v>-2.2336205356080205E-2</v>
      </c>
      <c r="BA62" s="34">
        <f t="shared" si="7"/>
        <v>-2.0816681711721685E-16</v>
      </c>
      <c r="BB62" s="34">
        <f t="shared" si="7"/>
        <v>-2.0816681711721685E-16</v>
      </c>
      <c r="BC62" s="34">
        <f t="shared" si="7"/>
        <v>-2.0816681711721685E-16</v>
      </c>
      <c r="BD62" s="34">
        <f t="shared" si="7"/>
        <v>-2.0816681711721685E-16</v>
      </c>
    </row>
    <row r="63" spans="1:56" ht="16.5" collapsed="1">
      <c r="A63" s="115"/>
      <c r="B63" s="9" t="s">
        <v>8</v>
      </c>
      <c r="C63" s="11" t="s">
        <v>68</v>
      </c>
      <c r="D63" s="9" t="s">
        <v>40</v>
      </c>
      <c r="E63" s="34">
        <f>AVERAGE(E61:E62)*'Fixed data'!$C$3</f>
        <v>0</v>
      </c>
      <c r="F63" s="34">
        <f>AVERAGE(F61:F62)*'Fixed data'!$C$3</f>
        <v>-4.7508396355571823E-2</v>
      </c>
      <c r="G63" s="34">
        <f>AVERAGE(G61:G62)*'Fixed data'!$C$3</f>
        <v>-0.11916835762230507</v>
      </c>
      <c r="H63" s="34">
        <f>AVERAGE(H61:H62)*'Fixed data'!$C$3</f>
        <v>-0.16597788918400935</v>
      </c>
      <c r="I63" s="34">
        <f>AVERAGE(I61:I62)*'Fixed data'!$C$3</f>
        <v>-0.18648053195502581</v>
      </c>
      <c r="J63" s="34">
        <f>AVERAGE(J61:J62)*'Fixed data'!$C$3</f>
        <v>-0.18216988419597302</v>
      </c>
      <c r="K63" s="34">
        <f>AVERAGE(K61:K62)*'Fixed data'!$C$3</f>
        <v>-0.17785923643692023</v>
      </c>
      <c r="L63" s="34">
        <f>AVERAGE(L61:L62)*'Fixed data'!$C$3</f>
        <v>-0.1735485886778674</v>
      </c>
      <c r="M63" s="34">
        <f>AVERAGE(M61:M62)*'Fixed data'!$C$3</f>
        <v>-0.16923794091881461</v>
      </c>
      <c r="N63" s="34">
        <f>AVERAGE(N61:N62)*'Fixed data'!$C$3</f>
        <v>-0.16492729315976179</v>
      </c>
      <c r="O63" s="34">
        <f>AVERAGE(O61:O62)*'Fixed data'!$C$3</f>
        <v>-0.160616645400709</v>
      </c>
      <c r="P63" s="34">
        <f>AVERAGE(P61:P62)*'Fixed data'!$C$3</f>
        <v>-0.1563059976416562</v>
      </c>
      <c r="Q63" s="34">
        <f>AVERAGE(Q61:Q62)*'Fixed data'!$C$3</f>
        <v>-0.15199534988260338</v>
      </c>
      <c r="R63" s="34">
        <f>AVERAGE(R61:R62)*'Fixed data'!$C$3</f>
        <v>-0.14768470212355059</v>
      </c>
      <c r="S63" s="34">
        <f>AVERAGE(S61:S62)*'Fixed data'!$C$3</f>
        <v>-0.14337405436449777</v>
      </c>
      <c r="T63" s="34">
        <f>AVERAGE(T61:T62)*'Fixed data'!$C$3</f>
        <v>-0.13906340660544497</v>
      </c>
      <c r="U63" s="34">
        <f>AVERAGE(U61:U62)*'Fixed data'!$C$3</f>
        <v>-0.13475275884639218</v>
      </c>
      <c r="V63" s="34">
        <f>AVERAGE(V61:V62)*'Fixed data'!$C$3</f>
        <v>-0.13044211108733936</v>
      </c>
      <c r="W63" s="34">
        <f>AVERAGE(W61:W62)*'Fixed data'!$C$3</f>
        <v>-0.12613146332828656</v>
      </c>
      <c r="X63" s="34">
        <f>AVERAGE(X61:X62)*'Fixed data'!$C$3</f>
        <v>-0.12182081556923376</v>
      </c>
      <c r="Y63" s="34">
        <f>AVERAGE(Y61:Y62)*'Fixed data'!$C$3</f>
        <v>-0.11751016781018095</v>
      </c>
      <c r="Z63" s="34">
        <f>AVERAGE(Z61:Z62)*'Fixed data'!$C$3</f>
        <v>-0.11319952005112814</v>
      </c>
      <c r="AA63" s="34">
        <f>AVERAGE(AA61:AA62)*'Fixed data'!$C$3</f>
        <v>-0.10888887229207533</v>
      </c>
      <c r="AB63" s="34">
        <f>AVERAGE(AB61:AB62)*'Fixed data'!$C$3</f>
        <v>-0.10457822453302253</v>
      </c>
      <c r="AC63" s="34">
        <f>AVERAGE(AC61:AC62)*'Fixed data'!$C$3</f>
        <v>-0.10026757677396973</v>
      </c>
      <c r="AD63" s="34">
        <f>AVERAGE(AD61:AD62)*'Fixed data'!$C$3</f>
        <v>-9.5956929014916925E-2</v>
      </c>
      <c r="AE63" s="34">
        <f>AVERAGE(AE61:AE62)*'Fixed data'!$C$3</f>
        <v>-9.1646281255864118E-2</v>
      </c>
      <c r="AF63" s="34">
        <f>AVERAGE(AF61:AF62)*'Fixed data'!$C$3</f>
        <v>-8.733563349681131E-2</v>
      </c>
      <c r="AG63" s="34">
        <f>AVERAGE(AG61:AG62)*'Fixed data'!$C$3</f>
        <v>-8.3024985737758503E-2</v>
      </c>
      <c r="AH63" s="34">
        <f>AVERAGE(AH61:AH62)*'Fixed data'!$C$3</f>
        <v>-7.8714337978705709E-2</v>
      </c>
      <c r="AI63" s="34">
        <f>AVERAGE(AI61:AI62)*'Fixed data'!$C$3</f>
        <v>-7.4403690219652902E-2</v>
      </c>
      <c r="AJ63" s="34">
        <f>AVERAGE(AJ61:AJ62)*'Fixed data'!$C$3</f>
        <v>-7.0093042460600094E-2</v>
      </c>
      <c r="AK63" s="34">
        <f>AVERAGE(AK61:AK62)*'Fixed data'!$C$3</f>
        <v>-6.5782394701547287E-2</v>
      </c>
      <c r="AL63" s="34">
        <f>AVERAGE(AL61:AL62)*'Fixed data'!$C$3</f>
        <v>-6.1471746942494486E-2</v>
      </c>
      <c r="AM63" s="34">
        <f>AVERAGE(AM61:AM62)*'Fixed data'!$C$3</f>
        <v>-5.7161099183441678E-2</v>
      </c>
      <c r="AN63" s="34">
        <f>AVERAGE(AN61:AN62)*'Fixed data'!$C$3</f>
        <v>-5.2850451424388878E-2</v>
      </c>
      <c r="AO63" s="34">
        <f>AVERAGE(AO61:AO62)*'Fixed data'!$C$3</f>
        <v>-4.853980366533607E-2</v>
      </c>
      <c r="AP63" s="34">
        <f>AVERAGE(AP61:AP62)*'Fixed data'!$C$3</f>
        <v>-4.4229155906283263E-2</v>
      </c>
      <c r="AQ63" s="34">
        <f>AVERAGE(AQ61:AQ62)*'Fixed data'!$C$3</f>
        <v>-3.9918508147230462E-2</v>
      </c>
      <c r="AR63" s="34">
        <f>AVERAGE(AR61:AR62)*'Fixed data'!$C$3</f>
        <v>-3.5607860388177655E-2</v>
      </c>
      <c r="AS63" s="34">
        <f>AVERAGE(AS61:AS62)*'Fixed data'!$C$3</f>
        <v>-3.1297212629124847E-2</v>
      </c>
      <c r="AT63" s="34">
        <f>AVERAGE(AT61:AT62)*'Fixed data'!$C$3</f>
        <v>-2.6986564870072047E-2</v>
      </c>
      <c r="AU63" s="34">
        <f>AVERAGE(AU61:AU62)*'Fixed data'!$C$3</f>
        <v>-2.2675917111019243E-2</v>
      </c>
      <c r="AV63" s="34">
        <f>AVERAGE(AV61:AV62)*'Fixed data'!$C$3</f>
        <v>-1.8365269351966435E-2</v>
      </c>
      <c r="AW63" s="34">
        <f>AVERAGE(AW61:AW62)*'Fixed data'!$C$3</f>
        <v>-1.4054621592913631E-2</v>
      </c>
      <c r="AX63" s="34">
        <f>AVERAGE(AX61:AX62)*'Fixed data'!$C$3</f>
        <v>-9.7439738338608271E-3</v>
      </c>
      <c r="AY63" s="34">
        <f>AVERAGE(AY61:AY62)*'Fixed data'!$C$3</f>
        <v>-5.4333260748080214E-3</v>
      </c>
      <c r="AZ63" s="34">
        <f>AVERAGE(AZ61:AZ62)*'Fixed data'!$C$3</f>
        <v>-2.1784204569901466E-3</v>
      </c>
      <c r="BA63" s="34">
        <f>AVERAGE(BA61:BA62)*'Fixed data'!$C$3</f>
        <v>-5.3941935934934202E-4</v>
      </c>
      <c r="BB63" s="34">
        <f>AVERAGE(BB61:BB62)*'Fixed data'!$C$3</f>
        <v>-1.0054457266761574E-17</v>
      </c>
      <c r="BC63" s="34">
        <f>AVERAGE(BC61:BC62)*'Fixed data'!$C$3</f>
        <v>-1.0054457266761574E-17</v>
      </c>
      <c r="BD63" s="34">
        <f>AVERAGE(BD61:BD62)*'Fixed data'!$C$3</f>
        <v>-1.0054457266761574E-17</v>
      </c>
    </row>
    <row r="64" spans="1:56" ht="15.75" thickBot="1">
      <c r="A64" s="114"/>
      <c r="B64" s="12" t="s">
        <v>95</v>
      </c>
      <c r="C64" s="12" t="s">
        <v>45</v>
      </c>
      <c r="D64" s="12" t="s">
        <v>40</v>
      </c>
      <c r="E64" s="53">
        <f t="shared" ref="E64:BD64" si="8">E29+E60+E63</f>
        <v>0</v>
      </c>
      <c r="F64" s="53">
        <f t="shared" si="8"/>
        <v>-0.53931374165134627</v>
      </c>
      <c r="G64" s="53">
        <f t="shared" si="8"/>
        <v>-0.42382959589700553</v>
      </c>
      <c r="H64" s="53">
        <f t="shared" si="8"/>
        <v>-0.48417135969568853</v>
      </c>
      <c r="I64" s="53">
        <f t="shared" si="8"/>
        <v>-0.27572789756688509</v>
      </c>
      <c r="J64" s="53">
        <f t="shared" si="8"/>
        <v>-0.27141724980783233</v>
      </c>
      <c r="K64" s="53">
        <f t="shared" si="8"/>
        <v>-0.26710660204877956</v>
      </c>
      <c r="L64" s="53">
        <f t="shared" si="8"/>
        <v>-0.26279595428972669</v>
      </c>
      <c r="M64" s="53">
        <f t="shared" si="8"/>
        <v>-0.25848530653067392</v>
      </c>
      <c r="N64" s="53">
        <f t="shared" si="8"/>
        <v>-0.2541746587716211</v>
      </c>
      <c r="O64" s="53">
        <f t="shared" si="8"/>
        <v>-0.2498640110125683</v>
      </c>
      <c r="P64" s="53">
        <f t="shared" si="8"/>
        <v>-0.24555336325351551</v>
      </c>
      <c r="Q64" s="53">
        <f t="shared" si="8"/>
        <v>-0.24124271549446269</v>
      </c>
      <c r="R64" s="53">
        <f t="shared" si="8"/>
        <v>-0.2369320677354099</v>
      </c>
      <c r="S64" s="53">
        <f t="shared" si="8"/>
        <v>-0.23262141997635707</v>
      </c>
      <c r="T64" s="53">
        <f t="shared" si="8"/>
        <v>-0.22831077221730428</v>
      </c>
      <c r="U64" s="53">
        <f t="shared" si="8"/>
        <v>-0.22400012445825149</v>
      </c>
      <c r="V64" s="53">
        <f t="shared" si="8"/>
        <v>-0.21968947669919867</v>
      </c>
      <c r="W64" s="53">
        <f t="shared" si="8"/>
        <v>-0.21537882894014587</v>
      </c>
      <c r="X64" s="53">
        <f t="shared" si="8"/>
        <v>-0.21106818118109305</v>
      </c>
      <c r="Y64" s="53">
        <f t="shared" si="8"/>
        <v>-0.20675753342204026</v>
      </c>
      <c r="Z64" s="53">
        <f t="shared" si="8"/>
        <v>-0.20244688566298746</v>
      </c>
      <c r="AA64" s="53">
        <f t="shared" si="8"/>
        <v>-0.19813623790393464</v>
      </c>
      <c r="AB64" s="53">
        <f t="shared" si="8"/>
        <v>-0.19382559014488182</v>
      </c>
      <c r="AC64" s="53">
        <f t="shared" si="8"/>
        <v>-0.18951494238582905</v>
      </c>
      <c r="AD64" s="53">
        <f t="shared" si="8"/>
        <v>-0.18520429462677623</v>
      </c>
      <c r="AE64" s="53">
        <f t="shared" si="8"/>
        <v>-0.18089364686772341</v>
      </c>
      <c r="AF64" s="53">
        <f t="shared" si="8"/>
        <v>-0.17658299910867062</v>
      </c>
      <c r="AG64" s="53">
        <f t="shared" si="8"/>
        <v>-0.17227235134961782</v>
      </c>
      <c r="AH64" s="53">
        <f t="shared" si="8"/>
        <v>-0.167961703590565</v>
      </c>
      <c r="AI64" s="53">
        <f t="shared" si="8"/>
        <v>-0.16365105583151221</v>
      </c>
      <c r="AJ64" s="53">
        <f t="shared" si="8"/>
        <v>-0.15934040807245942</v>
      </c>
      <c r="AK64" s="53">
        <f t="shared" si="8"/>
        <v>-0.15502976031340659</v>
      </c>
      <c r="AL64" s="53">
        <f t="shared" si="8"/>
        <v>-0.1507191125543538</v>
      </c>
      <c r="AM64" s="53">
        <f t="shared" si="8"/>
        <v>-0.14640846479530098</v>
      </c>
      <c r="AN64" s="53">
        <f t="shared" si="8"/>
        <v>-0.14209781703624819</v>
      </c>
      <c r="AO64" s="53">
        <f t="shared" si="8"/>
        <v>-0.13778716927719536</v>
      </c>
      <c r="AP64" s="53">
        <f t="shared" si="8"/>
        <v>-0.13347652151814257</v>
      </c>
      <c r="AQ64" s="53">
        <f t="shared" si="8"/>
        <v>-0.12916587375908978</v>
      </c>
      <c r="AR64" s="53">
        <f t="shared" si="8"/>
        <v>-0.12485522600003696</v>
      </c>
      <c r="AS64" s="53">
        <f t="shared" si="8"/>
        <v>-0.12054457824098416</v>
      </c>
      <c r="AT64" s="53">
        <f t="shared" si="8"/>
        <v>-0.11623393048193136</v>
      </c>
      <c r="AU64" s="53">
        <f t="shared" si="8"/>
        <v>-0.11192328272287855</v>
      </c>
      <c r="AV64" s="53">
        <f t="shared" si="8"/>
        <v>-0.10761263496382574</v>
      </c>
      <c r="AW64" s="53">
        <f t="shared" si="8"/>
        <v>-0.10330198720477293</v>
      </c>
      <c r="AX64" s="53">
        <f t="shared" si="8"/>
        <v>-9.8991339445720139E-2</v>
      </c>
      <c r="AY64" s="53">
        <f t="shared" si="8"/>
        <v>-9.4680691686667331E-2</v>
      </c>
      <c r="AZ64" s="53">
        <f t="shared" si="8"/>
        <v>-4.7709755375891706E-2</v>
      </c>
      <c r="BA64" s="53">
        <f t="shared" si="8"/>
        <v>-2.2875624715429338E-2</v>
      </c>
      <c r="BB64" s="53">
        <f t="shared" si="8"/>
        <v>-1.0054457266761574E-17</v>
      </c>
      <c r="BC64" s="53">
        <f t="shared" si="8"/>
        <v>-1.0054457266761574E-17</v>
      </c>
      <c r="BD64" s="53">
        <f t="shared" si="8"/>
        <v>-1.0054457266761574E-17</v>
      </c>
    </row>
    <row r="65" spans="1:56" ht="12.75" customHeight="1">
      <c r="A65" s="18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-0.53931374165134627</v>
      </c>
      <c r="G77" s="54">
        <f>IF('Fixed data'!$G$19=FALSE,G64+G76,G64)</f>
        <v>-0.42382959589700553</v>
      </c>
      <c r="H77" s="54">
        <f>IF('Fixed data'!$G$19=FALSE,H64+H76,H64)</f>
        <v>-0.48417135969568853</v>
      </c>
      <c r="I77" s="54">
        <f>IF('Fixed data'!$G$19=FALSE,I64+I76,I64)</f>
        <v>-0.27572789756688509</v>
      </c>
      <c r="J77" s="54">
        <f>IF('Fixed data'!$G$19=FALSE,J64+J76,J64)</f>
        <v>-0.27141724980783233</v>
      </c>
      <c r="K77" s="54">
        <f>IF('Fixed data'!$G$19=FALSE,K64+K76,K64)</f>
        <v>-0.26710660204877956</v>
      </c>
      <c r="L77" s="54">
        <f>IF('Fixed data'!$G$19=FALSE,L64+L76,L64)</f>
        <v>-0.26279595428972669</v>
      </c>
      <c r="M77" s="54">
        <f>IF('Fixed data'!$G$19=FALSE,M64+M76,M64)</f>
        <v>-0.25848530653067392</v>
      </c>
      <c r="N77" s="54">
        <f>IF('Fixed data'!$G$19=FALSE,N64+N76,N64)</f>
        <v>-0.2541746587716211</v>
      </c>
      <c r="O77" s="54">
        <f>IF('Fixed data'!$G$19=FALSE,O64+O76,O64)</f>
        <v>-0.2498640110125683</v>
      </c>
      <c r="P77" s="54">
        <f>IF('Fixed data'!$G$19=FALSE,P64+P76,P64)</f>
        <v>-0.24555336325351551</v>
      </c>
      <c r="Q77" s="54">
        <f>IF('Fixed data'!$G$19=FALSE,Q64+Q76,Q64)</f>
        <v>-0.24124271549446269</v>
      </c>
      <c r="R77" s="54">
        <f>IF('Fixed data'!$G$19=FALSE,R64+R76,R64)</f>
        <v>-0.2369320677354099</v>
      </c>
      <c r="S77" s="54">
        <f>IF('Fixed data'!$G$19=FALSE,S64+S76,S64)</f>
        <v>-0.23262141997635707</v>
      </c>
      <c r="T77" s="54">
        <f>IF('Fixed data'!$G$19=FALSE,T64+T76,T64)</f>
        <v>-0.22831077221730428</v>
      </c>
      <c r="U77" s="54">
        <f>IF('Fixed data'!$G$19=FALSE,U64+U76,U64)</f>
        <v>-0.22400012445825149</v>
      </c>
      <c r="V77" s="54">
        <f>IF('Fixed data'!$G$19=FALSE,V64+V76,V64)</f>
        <v>-0.21968947669919867</v>
      </c>
      <c r="W77" s="54">
        <f>IF('Fixed data'!$G$19=FALSE,W64+W76,W64)</f>
        <v>-0.21537882894014587</v>
      </c>
      <c r="X77" s="54">
        <f>IF('Fixed data'!$G$19=FALSE,X64+X76,X64)</f>
        <v>-0.21106818118109305</v>
      </c>
      <c r="Y77" s="54">
        <f>IF('Fixed data'!$G$19=FALSE,Y64+Y76,Y64)</f>
        <v>-0.20675753342204026</v>
      </c>
      <c r="Z77" s="54">
        <f>IF('Fixed data'!$G$19=FALSE,Z64+Z76,Z64)</f>
        <v>-0.20244688566298746</v>
      </c>
      <c r="AA77" s="54">
        <f>IF('Fixed data'!$G$19=FALSE,AA64+AA76,AA64)</f>
        <v>-0.19813623790393464</v>
      </c>
      <c r="AB77" s="54">
        <f>IF('Fixed data'!$G$19=FALSE,AB64+AB76,AB64)</f>
        <v>-0.19382559014488182</v>
      </c>
      <c r="AC77" s="54">
        <f>IF('Fixed data'!$G$19=FALSE,AC64+AC76,AC64)</f>
        <v>-0.18951494238582905</v>
      </c>
      <c r="AD77" s="54">
        <f>IF('Fixed data'!$G$19=FALSE,AD64+AD76,AD64)</f>
        <v>-0.18520429462677623</v>
      </c>
      <c r="AE77" s="54">
        <f>IF('Fixed data'!$G$19=FALSE,AE64+AE76,AE64)</f>
        <v>-0.18089364686772341</v>
      </c>
      <c r="AF77" s="54">
        <f>IF('Fixed data'!$G$19=FALSE,AF64+AF76,AF64)</f>
        <v>-0.17658299910867062</v>
      </c>
      <c r="AG77" s="54">
        <f>IF('Fixed data'!$G$19=FALSE,AG64+AG76,AG64)</f>
        <v>-0.17227235134961782</v>
      </c>
      <c r="AH77" s="54">
        <f>IF('Fixed data'!$G$19=FALSE,AH64+AH76,AH64)</f>
        <v>-0.167961703590565</v>
      </c>
      <c r="AI77" s="54">
        <f>IF('Fixed data'!$G$19=FALSE,AI64+AI76,AI64)</f>
        <v>-0.16365105583151221</v>
      </c>
      <c r="AJ77" s="54">
        <f>IF('Fixed data'!$G$19=FALSE,AJ64+AJ76,AJ64)</f>
        <v>-0.15934040807245942</v>
      </c>
      <c r="AK77" s="54">
        <f>IF('Fixed data'!$G$19=FALSE,AK64+AK76,AK64)</f>
        <v>-0.15502976031340659</v>
      </c>
      <c r="AL77" s="54">
        <f>IF('Fixed data'!$G$19=FALSE,AL64+AL76,AL64)</f>
        <v>-0.1507191125543538</v>
      </c>
      <c r="AM77" s="54">
        <f>IF('Fixed data'!$G$19=FALSE,AM64+AM76,AM64)</f>
        <v>-0.14640846479530098</v>
      </c>
      <c r="AN77" s="54">
        <f>IF('Fixed data'!$G$19=FALSE,AN64+AN76,AN64)</f>
        <v>-0.14209781703624819</v>
      </c>
      <c r="AO77" s="54">
        <f>IF('Fixed data'!$G$19=FALSE,AO64+AO76,AO64)</f>
        <v>-0.13778716927719536</v>
      </c>
      <c r="AP77" s="54">
        <f>IF('Fixed data'!$G$19=FALSE,AP64+AP76,AP64)</f>
        <v>-0.13347652151814257</v>
      </c>
      <c r="AQ77" s="54">
        <f>IF('Fixed data'!$G$19=FALSE,AQ64+AQ76,AQ64)</f>
        <v>-0.12916587375908978</v>
      </c>
      <c r="AR77" s="54">
        <f>IF('Fixed data'!$G$19=FALSE,AR64+AR76,AR64)</f>
        <v>-0.12485522600003696</v>
      </c>
      <c r="AS77" s="54">
        <f>IF('Fixed data'!$G$19=FALSE,AS64+AS76,AS64)</f>
        <v>-0.12054457824098416</v>
      </c>
      <c r="AT77" s="54">
        <f>IF('Fixed data'!$G$19=FALSE,AT64+AT76,AT64)</f>
        <v>-0.11623393048193136</v>
      </c>
      <c r="AU77" s="54">
        <f>IF('Fixed data'!$G$19=FALSE,AU64+AU76,AU64)</f>
        <v>-0.11192328272287855</v>
      </c>
      <c r="AV77" s="54">
        <f>IF('Fixed data'!$G$19=FALSE,AV64+AV76,AV64)</f>
        <v>-0.10761263496382574</v>
      </c>
      <c r="AW77" s="54">
        <f>IF('Fixed data'!$G$19=FALSE,AW64+AW76,AW64)</f>
        <v>-0.10330198720477293</v>
      </c>
      <c r="AX77" s="54">
        <f>IF('Fixed data'!$G$19=FALSE,AX64+AX76,AX64)</f>
        <v>-9.8991339445720139E-2</v>
      </c>
      <c r="AY77" s="54">
        <f>IF('Fixed data'!$G$19=FALSE,AY64+AY76,AY64)</f>
        <v>-9.4680691686667331E-2</v>
      </c>
      <c r="AZ77" s="54">
        <f>IF('Fixed data'!$G$19=FALSE,AZ64+AZ76,AZ64)</f>
        <v>-4.7709755375891706E-2</v>
      </c>
      <c r="BA77" s="54">
        <f>IF('Fixed data'!$G$19=FALSE,BA64+BA76,BA64)</f>
        <v>-2.2875624715429338E-2</v>
      </c>
      <c r="BB77" s="54">
        <f>IF('Fixed data'!$G$19=FALSE,BB64+BB76,BB64)</f>
        <v>-1.0054457266761574E-17</v>
      </c>
      <c r="BC77" s="54">
        <f>IF('Fixed data'!$G$19=FALSE,BC64+BC76,BC64)</f>
        <v>-1.0054457266761574E-17</v>
      </c>
      <c r="BD77" s="54">
        <f>IF('Fixed data'!$G$19=FALSE,BD64+BD76,BD64)</f>
        <v>-1.0054457266761574E-17</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-0.50345514868617358</v>
      </c>
      <c r="G80" s="55">
        <f t="shared" si="10"/>
        <v>-0.38227001246552972</v>
      </c>
      <c r="H80" s="55">
        <f t="shared" si="10"/>
        <v>-0.42192736828105759</v>
      </c>
      <c r="I80" s="55">
        <f t="shared" si="10"/>
        <v>-0.23215549110563302</v>
      </c>
      <c r="J80" s="55">
        <f t="shared" si="10"/>
        <v>-0.22079810759490989</v>
      </c>
      <c r="K80" s="55">
        <f t="shared" si="10"/>
        <v>-0.20994337474931082</v>
      </c>
      <c r="L80" s="55">
        <f t="shared" si="10"/>
        <v>-0.199570284614496</v>
      </c>
      <c r="M80" s="55">
        <f t="shared" si="10"/>
        <v>-0.18965867525748178</v>
      </c>
      <c r="N80" s="55">
        <f t="shared" si="10"/>
        <v>-0.18018919757146376</v>
      </c>
      <c r="O80" s="55">
        <f t="shared" si="10"/>
        <v>-0.1711432833582564</v>
      </c>
      <c r="P80" s="55">
        <f t="shared" si="10"/>
        <v>-0.16250311463990008</v>
      </c>
      <c r="Q80" s="55">
        <f t="shared" si="10"/>
        <v>-0.1542515941528034</v>
      </c>
      <c r="R80" s="55">
        <f t="shared" si="10"/>
        <v>-0.14637231697953548</v>
      </c>
      <c r="S80" s="55">
        <f t="shared" si="10"/>
        <v>-0.13884954327506835</v>
      </c>
      <c r="T80" s="55">
        <f t="shared" si="10"/>
        <v>-0.13166817204588763</v>
      </c>
      <c r="U80" s="55">
        <f t="shared" si="10"/>
        <v>-0.12481371594195344</v>
      </c>
      <c r="V80" s="55">
        <f t="shared" si="10"/>
        <v>-0.11827227702299326</v>
      </c>
      <c r="W80" s="55">
        <f t="shared" si="10"/>
        <v>-0.11203052346205758</v>
      </c>
      <c r="X80" s="55">
        <f t="shared" si="10"/>
        <v>-0.10607566715066012</v>
      </c>
      <c r="Y80" s="55">
        <f t="shared" si="10"/>
        <v>-0.10039544217116753</v>
      </c>
      <c r="Z80" s="55">
        <f t="shared" si="10"/>
        <v>-9.4978084103392479E-2</v>
      </c>
      <c r="AA80" s="55">
        <f t="shared" si="10"/>
        <v>-8.9812310133589965E-2</v>
      </c>
      <c r="AB80" s="55">
        <f t="shared" si="10"/>
        <v>-8.4887299935250543E-2</v>
      </c>
      <c r="AC80" s="55">
        <f t="shared" si="10"/>
        <v>-8.0192677292238959E-2</v>
      </c>
      <c r="AD80" s="55">
        <f t="shared" si="10"/>
        <v>-7.571849243593462E-2</v>
      </c>
      <c r="AE80" s="55">
        <f t="shared" si="10"/>
        <v>-7.1455205069099123E-2</v>
      </c>
      <c r="AF80" s="55">
        <f t="shared" si="10"/>
        <v>-6.7393668050223413E-2</v>
      </c>
      <c r="AG80" s="55">
        <f t="shared" si="10"/>
        <v>-6.3525111713097951E-2</v>
      </c>
      <c r="AH80" s="55">
        <f t="shared" si="10"/>
        <v>-5.9841128797301524E-2</v>
      </c>
      <c r="AI80" s="55">
        <f t="shared" si="10"/>
        <v>-6.5458318624642201E-2</v>
      </c>
      <c r="AJ80" s="55">
        <f t="shared" si="10"/>
        <v>-6.1877781489032717E-2</v>
      </c>
      <c r="AK80" s="55">
        <f t="shared" si="10"/>
        <v>-5.8450288663177655E-2</v>
      </c>
      <c r="AL80" s="55">
        <f t="shared" si="10"/>
        <v>-5.5169962444257967E-2</v>
      </c>
      <c r="AM80" s="55">
        <f t="shared" si="10"/>
        <v>-5.2031137686863724E-2</v>
      </c>
      <c r="AN80" s="55">
        <f t="shared" si="10"/>
        <v>-4.9028354407278089E-2</v>
      </c>
      <c r="AO80" s="55">
        <f t="shared" si="10"/>
        <v>-4.6156350638259153E-2</v>
      </c>
      <c r="AP80" s="55">
        <f t="shared" si="10"/>
        <v>-4.3410055526002238E-2</v>
      </c>
      <c r="AQ80" s="55">
        <f t="shared" si="10"/>
        <v>-4.0784582661236163E-2</v>
      </c>
      <c r="AR80" s="55">
        <f t="shared" si="10"/>
        <v>-3.8275223636670998E-2</v>
      </c>
      <c r="AS80" s="55">
        <f t="shared" si="10"/>
        <v>-3.5877441823269011E-2</v>
      </c>
      <c r="AT80" s="55">
        <f t="shared" si="10"/>
        <v>-3.3586866358057459E-2</v>
      </c>
      <c r="AU80" s="55">
        <f t="shared" si="10"/>
        <v>-3.1399286336440159E-2</v>
      </c>
      <c r="AV80" s="55">
        <f t="shared" si="10"/>
        <v>-2.9310645202195555E-2</v>
      </c>
      <c r="AW80" s="55">
        <f t="shared" si="10"/>
        <v>-2.731703532857261E-2</v>
      </c>
      <c r="AX80" s="55">
        <f t="shared" si="10"/>
        <v>-2.5414692784111629E-2</v>
      </c>
      <c r="AY80" s="55">
        <f t="shared" si="10"/>
        <v>-2.359999227702643E-2</v>
      </c>
      <c r="AZ80" s="55">
        <f t="shared" si="10"/>
        <v>-1.1545703594533512E-2</v>
      </c>
      <c r="BA80" s="55">
        <f t="shared" si="10"/>
        <v>-5.3746347107689954E-3</v>
      </c>
      <c r="BB80" s="55">
        <f t="shared" si="10"/>
        <v>-2.2934928859918542E-18</v>
      </c>
      <c r="BC80" s="55">
        <f t="shared" si="10"/>
        <v>-2.2266921223221886E-18</v>
      </c>
      <c r="BD80" s="55">
        <f t="shared" si="10"/>
        <v>-2.1618370119632898E-18</v>
      </c>
    </row>
    <row r="81" spans="1:56">
      <c r="A81" s="74"/>
      <c r="B81" s="15" t="s">
        <v>18</v>
      </c>
      <c r="C81" s="15"/>
      <c r="D81" s="14" t="s">
        <v>40</v>
      </c>
      <c r="E81" s="56">
        <f>+E80</f>
        <v>0</v>
      </c>
      <c r="F81" s="56">
        <f t="shared" ref="F81:BD81" si="11">+E81+F80</f>
        <v>-0.50345514868617358</v>
      </c>
      <c r="G81" s="56">
        <f t="shared" si="11"/>
        <v>-0.8857251611517033</v>
      </c>
      <c r="H81" s="56">
        <f t="shared" si="11"/>
        <v>-1.3076525294327608</v>
      </c>
      <c r="I81" s="56">
        <f t="shared" si="11"/>
        <v>-1.5398080205383937</v>
      </c>
      <c r="J81" s="56">
        <f t="shared" si="11"/>
        <v>-1.7606061281333036</v>
      </c>
      <c r="K81" s="56">
        <f t="shared" si="11"/>
        <v>-1.9705495028826145</v>
      </c>
      <c r="L81" s="56">
        <f t="shared" si="11"/>
        <v>-2.1701197874971108</v>
      </c>
      <c r="M81" s="56">
        <f t="shared" si="11"/>
        <v>-2.3597784627545924</v>
      </c>
      <c r="N81" s="56">
        <f t="shared" si="11"/>
        <v>-2.5399676603260559</v>
      </c>
      <c r="O81" s="56">
        <f t="shared" si="11"/>
        <v>-2.7111109436843122</v>
      </c>
      <c r="P81" s="56">
        <f t="shared" si="11"/>
        <v>-2.873614058324212</v>
      </c>
      <c r="Q81" s="56">
        <f t="shared" si="11"/>
        <v>-3.0278656524770153</v>
      </c>
      <c r="R81" s="56">
        <f t="shared" si="11"/>
        <v>-3.1742379694565508</v>
      </c>
      <c r="S81" s="56">
        <f t="shared" si="11"/>
        <v>-3.3130875127316193</v>
      </c>
      <c r="T81" s="56">
        <f t="shared" si="11"/>
        <v>-3.4447556847775069</v>
      </c>
      <c r="U81" s="56">
        <f t="shared" si="11"/>
        <v>-3.5695694007194603</v>
      </c>
      <c r="V81" s="56">
        <f t="shared" si="11"/>
        <v>-3.6878416777424534</v>
      </c>
      <c r="W81" s="56">
        <f t="shared" si="11"/>
        <v>-3.799872201204511</v>
      </c>
      <c r="X81" s="56">
        <f t="shared" si="11"/>
        <v>-3.9059478683551712</v>
      </c>
      <c r="Y81" s="56">
        <f t="shared" si="11"/>
        <v>-4.0063433105263391</v>
      </c>
      <c r="Z81" s="56">
        <f t="shared" si="11"/>
        <v>-4.101321394629732</v>
      </c>
      <c r="AA81" s="56">
        <f t="shared" si="11"/>
        <v>-4.1911337047633221</v>
      </c>
      <c r="AB81" s="56">
        <f t="shared" si="11"/>
        <v>-4.2760210046985723</v>
      </c>
      <c r="AC81" s="56">
        <f t="shared" si="11"/>
        <v>-4.3562136819908108</v>
      </c>
      <c r="AD81" s="56">
        <f t="shared" si="11"/>
        <v>-4.4319321744267457</v>
      </c>
      <c r="AE81" s="56">
        <f t="shared" si="11"/>
        <v>-4.5033873794958446</v>
      </c>
      <c r="AF81" s="56">
        <f t="shared" si="11"/>
        <v>-4.5707810475460677</v>
      </c>
      <c r="AG81" s="56">
        <f t="shared" si="11"/>
        <v>-4.6343061592591654</v>
      </c>
      <c r="AH81" s="56">
        <f t="shared" si="11"/>
        <v>-4.6941472880564667</v>
      </c>
      <c r="AI81" s="56">
        <f t="shared" si="11"/>
        <v>-4.7596056066811085</v>
      </c>
      <c r="AJ81" s="56">
        <f t="shared" si="11"/>
        <v>-4.8214833881701411</v>
      </c>
      <c r="AK81" s="56">
        <f t="shared" si="11"/>
        <v>-4.8799336768333186</v>
      </c>
      <c r="AL81" s="56">
        <f t="shared" si="11"/>
        <v>-4.9351036392775764</v>
      </c>
      <c r="AM81" s="56">
        <f t="shared" si="11"/>
        <v>-4.9871347769644405</v>
      </c>
      <c r="AN81" s="56">
        <f t="shared" si="11"/>
        <v>-5.036163131371719</v>
      </c>
      <c r="AO81" s="56">
        <f t="shared" si="11"/>
        <v>-5.0823194820099777</v>
      </c>
      <c r="AP81" s="56">
        <f t="shared" si="11"/>
        <v>-5.1257295375359799</v>
      </c>
      <c r="AQ81" s="56">
        <f t="shared" si="11"/>
        <v>-5.166514120197216</v>
      </c>
      <c r="AR81" s="56">
        <f t="shared" si="11"/>
        <v>-5.2047893438338866</v>
      </c>
      <c r="AS81" s="56">
        <f t="shared" si="11"/>
        <v>-5.2406667856571554</v>
      </c>
      <c r="AT81" s="56">
        <f t="shared" si="11"/>
        <v>-5.2742536520152132</v>
      </c>
      <c r="AU81" s="56">
        <f t="shared" si="11"/>
        <v>-5.3056529383516535</v>
      </c>
      <c r="AV81" s="56">
        <f t="shared" si="11"/>
        <v>-5.3349635835538489</v>
      </c>
      <c r="AW81" s="56">
        <f t="shared" si="11"/>
        <v>-5.3622806188824219</v>
      </c>
      <c r="AX81" s="56">
        <f t="shared" si="11"/>
        <v>-5.3876953116665334</v>
      </c>
      <c r="AY81" s="56">
        <f t="shared" si="11"/>
        <v>-5.4112953039435601</v>
      </c>
      <c r="AZ81" s="56">
        <f t="shared" si="11"/>
        <v>-5.4228410075380937</v>
      </c>
      <c r="BA81" s="56">
        <f t="shared" si="11"/>
        <v>-5.4282156422488628</v>
      </c>
      <c r="BB81" s="56">
        <f t="shared" si="11"/>
        <v>-5.4282156422488628</v>
      </c>
      <c r="BC81" s="56">
        <f t="shared" si="11"/>
        <v>-5.4282156422488628</v>
      </c>
      <c r="BD81" s="56">
        <f t="shared" si="11"/>
        <v>-5.4282156422488628</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6"/>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6"/>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6"/>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dcmitype/"/>
    <ds:schemaRef ds:uri="http://schemas.microsoft.com/sharepoint/v3/fields"/>
    <ds:schemaRef ds:uri="http://schemas.microsoft.com/office/2006/documentManagement/types"/>
    <ds:schemaRef ds:uri="http://purl.org/dc/elements/1.1/"/>
    <ds:schemaRef ds:uri="efb98dbe-6680-48eb-ac67-85b3a61e7855"/>
    <ds:schemaRef ds:uri="eecedeb9-13b3-4e62-b003-046c92e1668a"/>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2013-06-26T12:24:50Z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