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0" yWindow="2370" windowWidth="17430" windowHeight="7650" tabRatio="601" activeTab="2"/>
  </bookViews>
  <sheets>
    <sheet name="version control" sheetId="1" r:id="rId1"/>
    <sheet name="Guidance" sheetId="2" r:id="rId2"/>
    <sheet name="Option summary" sheetId="3" r:id="rId3"/>
    <sheet name="Fixed data" sheetId="4" r:id="rId4"/>
    <sheet name="Baseline scenario" sheetId="5" r:id="rId5"/>
    <sheet name="Workings baseline" sheetId="6" r:id="rId6"/>
    <sheet name="Option 1" sheetId="7" r:id="rId7"/>
    <sheet name="Workings 1" sheetId="8" r:id="rId8"/>
    <sheet name="Option 1 (i)" sheetId="10" r:id="rId9"/>
    <sheet name="Workings 1 (i)" sheetId="11" r:id="rId10"/>
  </sheets>
  <definedNames>
    <definedName name="Z_272AFF5E_41AB_4C22_A4B0_F41C470DDA16_.wvu.Rows" localSheetId="6" hidden="1">'Option 1'!$30:$59,'Option 1'!$61:$62</definedName>
    <definedName name="Z_272AFF5E_41AB_4C22_A4B0_F41C470DDA16_.wvu.Rows" localSheetId="8" hidden="1">'Option 1 (i)'!$30:$59,'Option 1 (i)'!$61:$62</definedName>
    <definedName name="Z_6E5D835A_D5D3_4A94_82DA_8FB60352666A_.wvu.Rows" localSheetId="6" hidden="1">'Option 1'!$30:$59,'Option 1'!$61:$62</definedName>
    <definedName name="Z_6E5D835A_D5D3_4A94_82DA_8FB60352666A_.wvu.Rows" localSheetId="8" hidden="1">'Option 1 (i)'!$30:$59,'Option 1 (i)'!$61:$62</definedName>
  </definedNames>
  <calcPr calcId="145621"/>
  <customWorkbookViews>
    <customWorkbookView name="Akani, Andrew - Personal View" guid="{272AFF5E-41AB-4C22-A4B0-F41C470DDA16}" mergeInterval="0" personalView="1" maximized="1" windowWidth="1263" windowHeight="694" tabRatio="601" activeSheetId="3"/>
    <customWorkbookView name="tberndes - Personal View" guid="{6E5D835A-D5D3-4A94-82DA-8FB60352666A}" mergeInterval="0" personalView="1" maximized="1" windowWidth="1272" windowHeight="672" tabRatio="601" activeSheetId="3"/>
  </customWorkbookViews>
</workbook>
</file>

<file path=xl/calcChain.xml><?xml version="1.0" encoding="utf-8"?>
<calcChain xmlns="http://schemas.openxmlformats.org/spreadsheetml/2006/main">
  <c r="X14" i="10" l="1"/>
  <c r="X18" i="10" s="1"/>
  <c r="W14" i="10"/>
  <c r="W18" i="10" s="1"/>
  <c r="W26" i="10" s="1"/>
  <c r="G18" i="10"/>
  <c r="H18" i="10"/>
  <c r="G19" i="7"/>
  <c r="G19" i="10" s="1"/>
  <c r="G25" i="10" s="1"/>
  <c r="F19" i="7"/>
  <c r="F19" i="10" s="1"/>
  <c r="F25" i="10" s="1"/>
  <c r="BD87" i="10"/>
  <c r="BC87" i="10"/>
  <c r="BC66" i="10" s="1"/>
  <c r="BB87" i="10"/>
  <c r="BA87" i="10"/>
  <c r="BA66" i="10" s="1"/>
  <c r="BA76" i="10" s="1"/>
  <c r="AZ87" i="10"/>
  <c r="AY87" i="10"/>
  <c r="AY66" i="10" s="1"/>
  <c r="AX87" i="10"/>
  <c r="AW87" i="10"/>
  <c r="AW66" i="10" s="1"/>
  <c r="AV87" i="10"/>
  <c r="AU87" i="10"/>
  <c r="AU66" i="10" s="1"/>
  <c r="AT87" i="10"/>
  <c r="AS87" i="10"/>
  <c r="AS66" i="10" s="1"/>
  <c r="AR87" i="10"/>
  <c r="AQ87" i="10"/>
  <c r="AQ66" i="10" s="1"/>
  <c r="AP87" i="10"/>
  <c r="AO87" i="10"/>
  <c r="AO66" i="10" s="1"/>
  <c r="AN87" i="10"/>
  <c r="AM87" i="10"/>
  <c r="AM66" i="10" s="1"/>
  <c r="AL87" i="10"/>
  <c r="AK87" i="10"/>
  <c r="AK66" i="10" s="1"/>
  <c r="AJ87" i="10"/>
  <c r="AI87" i="10"/>
  <c r="AI66" i="10" s="1"/>
  <c r="AH87" i="10"/>
  <c r="AG87" i="10"/>
  <c r="AG66" i="10" s="1"/>
  <c r="AF87" i="10"/>
  <c r="AE87" i="10"/>
  <c r="AE66" i="10" s="1"/>
  <c r="AD87" i="10"/>
  <c r="AC87" i="10"/>
  <c r="AC66" i="10" s="1"/>
  <c r="AB87" i="10"/>
  <c r="AA87" i="10"/>
  <c r="AA66" i="10" s="1"/>
  <c r="Z87" i="10"/>
  <c r="Y87" i="10"/>
  <c r="Y66" i="10" s="1"/>
  <c r="X87" i="10"/>
  <c r="W87" i="10"/>
  <c r="W66" i="10" s="1"/>
  <c r="V87" i="10"/>
  <c r="U87" i="10"/>
  <c r="U66" i="10" s="1"/>
  <c r="U76" i="10" s="1"/>
  <c r="T87" i="10"/>
  <c r="S87" i="10"/>
  <c r="S66" i="10" s="1"/>
  <c r="R87" i="10"/>
  <c r="Q87" i="10"/>
  <c r="Q66" i="10" s="1"/>
  <c r="P87" i="10"/>
  <c r="O87" i="10"/>
  <c r="O66" i="10" s="1"/>
  <c r="N87" i="10"/>
  <c r="M87" i="10"/>
  <c r="M66" i="10" s="1"/>
  <c r="L87" i="10"/>
  <c r="K87" i="10"/>
  <c r="K66" i="10" s="1"/>
  <c r="J87" i="10"/>
  <c r="I87" i="10"/>
  <c r="I66" i="10" s="1"/>
  <c r="H87" i="10"/>
  <c r="G87" i="10"/>
  <c r="G66" i="10" s="1"/>
  <c r="F87" i="10"/>
  <c r="E87" i="10"/>
  <c r="E66" i="10" s="1"/>
  <c r="BD79" i="10"/>
  <c r="BC79" i="10"/>
  <c r="BB79" i="10"/>
  <c r="BA79" i="10"/>
  <c r="AZ79" i="10"/>
  <c r="AY79" i="10"/>
  <c r="AX79" i="10"/>
  <c r="AW79" i="10"/>
  <c r="AV79" i="10"/>
  <c r="AU79" i="10"/>
  <c r="AT79" i="10"/>
  <c r="AS79" i="10"/>
  <c r="AR79" i="10"/>
  <c r="AQ79" i="10"/>
  <c r="AP79" i="10"/>
  <c r="AO79" i="10"/>
  <c r="AN79" i="10"/>
  <c r="AM79" i="10"/>
  <c r="AL79" i="10"/>
  <c r="AK79" i="10"/>
  <c r="AJ79" i="10"/>
  <c r="AI79" i="10"/>
  <c r="AH79" i="10"/>
  <c r="AG79" i="10"/>
  <c r="AF79" i="10"/>
  <c r="AE79" i="10"/>
  <c r="AD79" i="10"/>
  <c r="AC79" i="10"/>
  <c r="AB79" i="10"/>
  <c r="AA79" i="10"/>
  <c r="Z79" i="10"/>
  <c r="Y79" i="10"/>
  <c r="X79" i="10"/>
  <c r="W79" i="10"/>
  <c r="V79" i="10"/>
  <c r="U79" i="10"/>
  <c r="T79" i="10"/>
  <c r="S79" i="10"/>
  <c r="R79" i="10"/>
  <c r="Q79" i="10"/>
  <c r="P79" i="10"/>
  <c r="O79" i="10"/>
  <c r="N79" i="10"/>
  <c r="M79" i="10"/>
  <c r="L79" i="10"/>
  <c r="K79" i="10"/>
  <c r="J79" i="10"/>
  <c r="I79" i="10"/>
  <c r="H79" i="10"/>
  <c r="G79" i="10"/>
  <c r="F79" i="10"/>
  <c r="E79" i="10"/>
  <c r="BD78" i="10"/>
  <c r="BC78" i="10"/>
  <c r="BB78" i="10"/>
  <c r="BA78" i="10"/>
  <c r="AZ78" i="10"/>
  <c r="AY78" i="10"/>
  <c r="AX78" i="10"/>
  <c r="AW78" i="10"/>
  <c r="AV78" i="10"/>
  <c r="AU78" i="10"/>
  <c r="AT78" i="10"/>
  <c r="AS78" i="10"/>
  <c r="AR78" i="10"/>
  <c r="AQ78" i="10"/>
  <c r="AP78" i="10"/>
  <c r="AO78" i="10"/>
  <c r="AN78" i="10"/>
  <c r="AM78" i="10"/>
  <c r="AL78" i="10"/>
  <c r="AK78" i="10"/>
  <c r="AJ78" i="10"/>
  <c r="AI78" i="10"/>
  <c r="AH78" i="10"/>
  <c r="AG78" i="10"/>
  <c r="AF78" i="10"/>
  <c r="AE78" i="10"/>
  <c r="AD78" i="10"/>
  <c r="AC78" i="10"/>
  <c r="AB78" i="10"/>
  <c r="AA78" i="10"/>
  <c r="Z78" i="10"/>
  <c r="Y78" i="10"/>
  <c r="X78" i="10"/>
  <c r="W78" i="10"/>
  <c r="V78" i="10"/>
  <c r="U78" i="10"/>
  <c r="T78" i="10"/>
  <c r="S78" i="10"/>
  <c r="R78" i="10"/>
  <c r="Q78" i="10"/>
  <c r="P78" i="10"/>
  <c r="O78" i="10"/>
  <c r="N78" i="10"/>
  <c r="M78" i="10"/>
  <c r="L78" i="10"/>
  <c r="K78" i="10"/>
  <c r="J78" i="10"/>
  <c r="I78" i="10"/>
  <c r="H78" i="10"/>
  <c r="G78" i="10"/>
  <c r="F78" i="10"/>
  <c r="E78" i="10"/>
  <c r="BD72" i="10"/>
  <c r="BC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R72" i="10"/>
  <c r="Q72" i="10"/>
  <c r="P72" i="10"/>
  <c r="O72" i="10"/>
  <c r="N72" i="10"/>
  <c r="M72" i="10"/>
  <c r="L72" i="10"/>
  <c r="K72" i="10"/>
  <c r="J72" i="10"/>
  <c r="I72" i="10"/>
  <c r="H72" i="10"/>
  <c r="G72" i="10"/>
  <c r="F72" i="10"/>
  <c r="E72" i="10"/>
  <c r="BD71" i="10"/>
  <c r="BC71" i="10"/>
  <c r="BB71" i="10"/>
  <c r="BA71" i="10"/>
  <c r="AZ71" i="10"/>
  <c r="AY71" i="10"/>
  <c r="AX71"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R71" i="10"/>
  <c r="Q71" i="10"/>
  <c r="P71" i="10"/>
  <c r="O71" i="10"/>
  <c r="N71" i="10"/>
  <c r="M71" i="10"/>
  <c r="L71" i="10"/>
  <c r="K71" i="10"/>
  <c r="J71" i="10"/>
  <c r="I71" i="10"/>
  <c r="H71" i="10"/>
  <c r="G71" i="10"/>
  <c r="F71" i="10"/>
  <c r="E71" i="10"/>
  <c r="BD70" i="10"/>
  <c r="BC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J70" i="10"/>
  <c r="I70" i="10"/>
  <c r="H70" i="10"/>
  <c r="G70" i="10"/>
  <c r="F70" i="10"/>
  <c r="E70" i="10"/>
  <c r="BD69" i="10"/>
  <c r="BC69" i="10"/>
  <c r="BB69" i="10"/>
  <c r="BA69" i="10"/>
  <c r="AZ69" i="10"/>
  <c r="AY69" i="10"/>
  <c r="AX69" i="10"/>
  <c r="AW69" i="10"/>
  <c r="AV69" i="10"/>
  <c r="AU69" i="10"/>
  <c r="AT69" i="10"/>
  <c r="AS69"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R69" i="10"/>
  <c r="Q69" i="10"/>
  <c r="P69" i="10"/>
  <c r="O69" i="10"/>
  <c r="N69" i="10"/>
  <c r="M69" i="10"/>
  <c r="L69" i="10"/>
  <c r="K69" i="10"/>
  <c r="J69" i="10"/>
  <c r="I69" i="10"/>
  <c r="H69" i="10"/>
  <c r="G69" i="10"/>
  <c r="F69" i="10"/>
  <c r="E69" i="10"/>
  <c r="BD68" i="10"/>
  <c r="BC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R68" i="10"/>
  <c r="Q68" i="10"/>
  <c r="P68" i="10"/>
  <c r="O68" i="10"/>
  <c r="N68" i="10"/>
  <c r="M68" i="10"/>
  <c r="L68" i="10"/>
  <c r="K68" i="10"/>
  <c r="J68" i="10"/>
  <c r="I68" i="10"/>
  <c r="H68" i="10"/>
  <c r="G68" i="10"/>
  <c r="F68" i="10"/>
  <c r="E68" i="10"/>
  <c r="BD67" i="10"/>
  <c r="BC67" i="10"/>
  <c r="BB67" i="10"/>
  <c r="BA67" i="10"/>
  <c r="AZ67" i="10"/>
  <c r="AY67" i="10"/>
  <c r="AX67"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R67" i="10"/>
  <c r="Q67" i="10"/>
  <c r="P67" i="10"/>
  <c r="O67" i="10"/>
  <c r="N67" i="10"/>
  <c r="M67" i="10"/>
  <c r="L67" i="10"/>
  <c r="K67" i="10"/>
  <c r="J67" i="10"/>
  <c r="I67" i="10"/>
  <c r="H67" i="10"/>
  <c r="G67" i="10"/>
  <c r="F67" i="10"/>
  <c r="E67" i="10"/>
  <c r="BD66" i="10"/>
  <c r="BB66" i="10"/>
  <c r="AZ66" i="10"/>
  <c r="AX66" i="10"/>
  <c r="AV66" i="10"/>
  <c r="AT66" i="10"/>
  <c r="AR66" i="10"/>
  <c r="AP66" i="10"/>
  <c r="AN66" i="10"/>
  <c r="AL66" i="10"/>
  <c r="AJ66" i="10"/>
  <c r="AH66" i="10"/>
  <c r="AF66" i="10"/>
  <c r="AD66" i="10"/>
  <c r="AB66" i="10"/>
  <c r="Z66" i="10"/>
  <c r="X66" i="10"/>
  <c r="V66" i="10"/>
  <c r="T66" i="10"/>
  <c r="R66" i="10"/>
  <c r="P66" i="10"/>
  <c r="N66" i="10"/>
  <c r="L66" i="10"/>
  <c r="J66" i="10"/>
  <c r="H66" i="10"/>
  <c r="F66" i="10"/>
  <c r="BD65" i="10"/>
  <c r="BD76" i="10" s="1"/>
  <c r="BC65" i="10"/>
  <c r="BB65" i="10"/>
  <c r="BB76" i="10" s="1"/>
  <c r="BA65" i="10"/>
  <c r="AZ65" i="10"/>
  <c r="AZ76" i="10" s="1"/>
  <c r="AY65" i="10"/>
  <c r="AX65" i="10"/>
  <c r="AX76" i="10" s="1"/>
  <c r="AW65" i="10"/>
  <c r="AV65" i="10"/>
  <c r="AV76" i="10" s="1"/>
  <c r="AU65" i="10"/>
  <c r="AT65" i="10"/>
  <c r="AT76" i="10" s="1"/>
  <c r="AS65" i="10"/>
  <c r="AR65" i="10"/>
  <c r="AR76" i="10" s="1"/>
  <c r="AQ65" i="10"/>
  <c r="AP65" i="10"/>
  <c r="AP76" i="10" s="1"/>
  <c r="AO65" i="10"/>
  <c r="AN65" i="10"/>
  <c r="AN76" i="10" s="1"/>
  <c r="AM65" i="10"/>
  <c r="AL65" i="10"/>
  <c r="AL76" i="10" s="1"/>
  <c r="AK65" i="10"/>
  <c r="AK76" i="10" s="1"/>
  <c r="AJ65" i="10"/>
  <c r="AJ76" i="10" s="1"/>
  <c r="AI65" i="10"/>
  <c r="AH65" i="10"/>
  <c r="AH76" i="10" s="1"/>
  <c r="AG65" i="10"/>
  <c r="AF65" i="10"/>
  <c r="AF76" i="10" s="1"/>
  <c r="AE65" i="10"/>
  <c r="AD65" i="10"/>
  <c r="AD76" i="10" s="1"/>
  <c r="AC65" i="10"/>
  <c r="AB65" i="10"/>
  <c r="AB76" i="10" s="1"/>
  <c r="AA65" i="10"/>
  <c r="Z65" i="10"/>
  <c r="Z76" i="10" s="1"/>
  <c r="Y65" i="10"/>
  <c r="X65" i="10"/>
  <c r="X76" i="10" s="1"/>
  <c r="W65" i="10"/>
  <c r="V65" i="10"/>
  <c r="V76" i="10" s="1"/>
  <c r="U65" i="10"/>
  <c r="T65" i="10"/>
  <c r="T76" i="10" s="1"/>
  <c r="S65" i="10"/>
  <c r="R65" i="10"/>
  <c r="R76" i="10" s="1"/>
  <c r="Q65" i="10"/>
  <c r="P65" i="10"/>
  <c r="P76" i="10" s="1"/>
  <c r="O65" i="10"/>
  <c r="N65" i="10"/>
  <c r="N76" i="10" s="1"/>
  <c r="M65" i="10"/>
  <c r="L65" i="10"/>
  <c r="L76" i="10" s="1"/>
  <c r="K65" i="10"/>
  <c r="J65" i="10"/>
  <c r="J76" i="10" s="1"/>
  <c r="I65" i="10"/>
  <c r="H65" i="10"/>
  <c r="H76" i="10" s="1"/>
  <c r="G65" i="10"/>
  <c r="F65" i="10"/>
  <c r="F76" i="10" s="1"/>
  <c r="E65" i="10"/>
  <c r="E76" i="10" s="1"/>
  <c r="E60" i="10"/>
  <c r="BD25" i="10"/>
  <c r="BD26" i="10" s="1"/>
  <c r="BC25" i="10"/>
  <c r="BC26" i="10" s="1"/>
  <c r="BB25" i="10"/>
  <c r="BB26" i="10" s="1"/>
  <c r="BA25" i="10"/>
  <c r="BA26" i="10" s="1"/>
  <c r="AZ25" i="10"/>
  <c r="AZ26" i="10" s="1"/>
  <c r="AY25" i="10"/>
  <c r="AY26" i="10" s="1"/>
  <c r="AX25" i="10"/>
  <c r="AX26" i="10" s="1"/>
  <c r="AW25" i="10"/>
  <c r="AV25" i="10"/>
  <c r="AV26" i="10" s="1"/>
  <c r="AU25" i="10"/>
  <c r="AT25" i="10"/>
  <c r="AT26" i="10" s="1"/>
  <c r="AS25" i="10"/>
  <c r="AR25" i="10"/>
  <c r="AR26" i="10" s="1"/>
  <c r="AQ25" i="10"/>
  <c r="AP25" i="10"/>
  <c r="AP26" i="10" s="1"/>
  <c r="AO25" i="10"/>
  <c r="AN25" i="10"/>
  <c r="AN26" i="10" s="1"/>
  <c r="AM25" i="10"/>
  <c r="AL25" i="10"/>
  <c r="AL26" i="10" s="1"/>
  <c r="AK25" i="10"/>
  <c r="AJ25" i="10"/>
  <c r="AJ26" i="10" s="1"/>
  <c r="AI25" i="10"/>
  <c r="AH25" i="10"/>
  <c r="AH26" i="10" s="1"/>
  <c r="AG25" i="10"/>
  <c r="AF25" i="10"/>
  <c r="AF26" i="10" s="1"/>
  <c r="AE25" i="10"/>
  <c r="AD25" i="10"/>
  <c r="AD26" i="10" s="1"/>
  <c r="AC25" i="10"/>
  <c r="AB25" i="10"/>
  <c r="AB26" i="10" s="1"/>
  <c r="AA25" i="10"/>
  <c r="Z25" i="10"/>
  <c r="Z26" i="10" s="1"/>
  <c r="Y25" i="10"/>
  <c r="X25" i="10"/>
  <c r="W25" i="10"/>
  <c r="V25" i="10"/>
  <c r="V26" i="10" s="1"/>
  <c r="U25" i="10"/>
  <c r="T25" i="10"/>
  <c r="T26" i="10" s="1"/>
  <c r="S25" i="10"/>
  <c r="R25" i="10"/>
  <c r="R26" i="10" s="1"/>
  <c r="Q25" i="10"/>
  <c r="P25" i="10"/>
  <c r="P26" i="10" s="1"/>
  <c r="O25" i="10"/>
  <c r="N25" i="10"/>
  <c r="N26" i="10" s="1"/>
  <c r="M25" i="10"/>
  <c r="L25" i="10"/>
  <c r="K25" i="10"/>
  <c r="J25" i="10"/>
  <c r="I25" i="10"/>
  <c r="H25" i="10"/>
  <c r="E25" i="10"/>
  <c r="AW18" i="10"/>
  <c r="AW26" i="10" s="1"/>
  <c r="AV18" i="10"/>
  <c r="AU18" i="10"/>
  <c r="AU26" i="10" s="1"/>
  <c r="AT18" i="10"/>
  <c r="AS18" i="10"/>
  <c r="AS26" i="10" s="1"/>
  <c r="AR18" i="10"/>
  <c r="AQ18" i="10"/>
  <c r="AQ26" i="10" s="1"/>
  <c r="AP18" i="10"/>
  <c r="AO18" i="10"/>
  <c r="AO26" i="10" s="1"/>
  <c r="AN18" i="10"/>
  <c r="AM18" i="10"/>
  <c r="AM26" i="10" s="1"/>
  <c r="AL18" i="10"/>
  <c r="AK18" i="10"/>
  <c r="AK26" i="10" s="1"/>
  <c r="AJ18" i="10"/>
  <c r="AI18" i="10"/>
  <c r="AI26" i="10" s="1"/>
  <c r="AH18" i="10"/>
  <c r="AG18" i="10"/>
  <c r="AG26" i="10" s="1"/>
  <c r="AF18" i="10"/>
  <c r="AE18" i="10"/>
  <c r="AE26" i="10" s="1"/>
  <c r="AD18" i="10"/>
  <c r="AC18" i="10"/>
  <c r="AC26" i="10" s="1"/>
  <c r="AB18" i="10"/>
  <c r="AA18" i="10"/>
  <c r="AA26" i="10" s="1"/>
  <c r="Z18" i="10"/>
  <c r="Y18" i="10"/>
  <c r="Y26" i="10" s="1"/>
  <c r="V18" i="10"/>
  <c r="U18" i="10"/>
  <c r="U26" i="10" s="1"/>
  <c r="T18" i="10"/>
  <c r="S18" i="10"/>
  <c r="S26" i="10" s="1"/>
  <c r="R18" i="10"/>
  <c r="Q18" i="10"/>
  <c r="Q26" i="10" s="1"/>
  <c r="P18" i="10"/>
  <c r="O18" i="10"/>
  <c r="O26" i="10" s="1"/>
  <c r="N18" i="10"/>
  <c r="M18" i="10"/>
  <c r="M26" i="10" s="1"/>
  <c r="L18" i="10"/>
  <c r="K18" i="10"/>
  <c r="K26" i="10" s="1"/>
  <c r="J18" i="10"/>
  <c r="I18" i="10"/>
  <c r="I26" i="10" s="1"/>
  <c r="F18" i="10"/>
  <c r="E18" i="10"/>
  <c r="C30" i="3"/>
  <c r="L26" i="10" l="1"/>
  <c r="L28" i="10" s="1"/>
  <c r="J26" i="10"/>
  <c r="J28" i="10" s="1"/>
  <c r="X26" i="10"/>
  <c r="X28" i="10" s="1"/>
  <c r="H26" i="10"/>
  <c r="H28" i="10" s="1"/>
  <c r="F26" i="10"/>
  <c r="F28" i="10" s="1"/>
  <c r="G26" i="10"/>
  <c r="G28" i="10" s="1"/>
  <c r="R28" i="10"/>
  <c r="Z28" i="10"/>
  <c r="AH28" i="10"/>
  <c r="AP28" i="10"/>
  <c r="T28" i="10"/>
  <c r="AB28" i="10"/>
  <c r="AJ28" i="10"/>
  <c r="AR28" i="10"/>
  <c r="AV28" i="10"/>
  <c r="N28" i="10"/>
  <c r="V28" i="10"/>
  <c r="AD28" i="10"/>
  <c r="AL28" i="10"/>
  <c r="AT28" i="10"/>
  <c r="P28" i="10"/>
  <c r="AF28" i="10"/>
  <c r="AN28" i="10"/>
  <c r="K28" i="10"/>
  <c r="K29" i="10" s="1"/>
  <c r="C9" i="10"/>
  <c r="E26" i="10"/>
  <c r="I28" i="10"/>
  <c r="M28" i="10"/>
  <c r="Q28" i="10"/>
  <c r="U28" i="10"/>
  <c r="Y28" i="10"/>
  <c r="AC28" i="10"/>
  <c r="AG28" i="10"/>
  <c r="AK28" i="10"/>
  <c r="AO28" i="10"/>
  <c r="AS28" i="10"/>
  <c r="AW28" i="10"/>
  <c r="O28" i="10"/>
  <c r="O29" i="10"/>
  <c r="S28" i="10"/>
  <c r="S29" i="10"/>
  <c r="W28" i="10"/>
  <c r="W29" i="10" s="1"/>
  <c r="AA28" i="10"/>
  <c r="AA29" i="10"/>
  <c r="AE28" i="10"/>
  <c r="AE29" i="10"/>
  <c r="AI28" i="10"/>
  <c r="AI29" i="10"/>
  <c r="AM28" i="10"/>
  <c r="AM29" i="10"/>
  <c r="AQ28" i="10"/>
  <c r="AQ29" i="10"/>
  <c r="AU28" i="10"/>
  <c r="AU29" i="10"/>
  <c r="G76" i="10"/>
  <c r="K76" i="10"/>
  <c r="O76" i="10"/>
  <c r="S76" i="10"/>
  <c r="W76" i="10"/>
  <c r="AA76" i="10"/>
  <c r="AE76" i="10"/>
  <c r="AI76" i="10"/>
  <c r="AM76" i="10"/>
  <c r="AQ76" i="10"/>
  <c r="AU76" i="10"/>
  <c r="AY76" i="10"/>
  <c r="BC76" i="10"/>
  <c r="I76" i="10"/>
  <c r="M76" i="10"/>
  <c r="Q76" i="10"/>
  <c r="Y76" i="10"/>
  <c r="AC76" i="10"/>
  <c r="AG76" i="10"/>
  <c r="AO76" i="10"/>
  <c r="AS76" i="10"/>
  <c r="AW76" i="10"/>
  <c r="C28" i="3"/>
  <c r="G29" i="10" l="1"/>
  <c r="BB54" i="10"/>
  <c r="AX54" i="10"/>
  <c r="AT54" i="10"/>
  <c r="AP54" i="10"/>
  <c r="AL54" i="10"/>
  <c r="AH54" i="10"/>
  <c r="AD54" i="10"/>
  <c r="BD54" i="10"/>
  <c r="AZ54" i="10"/>
  <c r="AV54" i="10"/>
  <c r="AR54" i="10"/>
  <c r="AN54" i="10"/>
  <c r="AJ54" i="10"/>
  <c r="AF54" i="10"/>
  <c r="AY54" i="10"/>
  <c r="AQ54" i="10"/>
  <c r="AI54" i="10"/>
  <c r="BC54" i="10"/>
  <c r="AU54" i="10"/>
  <c r="AM54" i="10"/>
  <c r="AE54" i="10"/>
  <c r="BA54" i="10"/>
  <c r="AK54" i="10"/>
  <c r="AW54" i="10"/>
  <c r="AG54" i="10"/>
  <c r="AS54" i="10"/>
  <c r="AO54" i="10"/>
  <c r="BB46" i="10"/>
  <c r="AX46" i="10"/>
  <c r="AT46" i="10"/>
  <c r="AP46" i="10"/>
  <c r="AL46" i="10"/>
  <c r="AH46" i="10"/>
  <c r="AD46" i="10"/>
  <c r="Z46" i="10"/>
  <c r="V46" i="10"/>
  <c r="BD46" i="10"/>
  <c r="AZ46" i="10"/>
  <c r="AV46" i="10"/>
  <c r="AR46" i="10"/>
  <c r="AN46" i="10"/>
  <c r="AJ46" i="10"/>
  <c r="AF46" i="10"/>
  <c r="AB46" i="10"/>
  <c r="X46" i="10"/>
  <c r="BC46" i="10"/>
  <c r="AU46" i="10"/>
  <c r="AM46" i="10"/>
  <c r="AE46" i="10"/>
  <c r="W46" i="10"/>
  <c r="AY46" i="10"/>
  <c r="AQ46" i="10"/>
  <c r="AI46" i="10"/>
  <c r="AA46" i="10"/>
  <c r="AO46" i="10"/>
  <c r="Y46" i="10"/>
  <c r="BA46" i="10"/>
  <c r="AK46" i="10"/>
  <c r="AW46" i="10"/>
  <c r="AG46" i="10"/>
  <c r="AS46" i="10"/>
  <c r="AC46" i="10"/>
  <c r="BC38" i="10"/>
  <c r="AY38" i="10"/>
  <c r="AU38" i="10"/>
  <c r="AQ38" i="10"/>
  <c r="AM38" i="10"/>
  <c r="AI38" i="10"/>
  <c r="AE38" i="10"/>
  <c r="AA38" i="10"/>
  <c r="W38" i="10"/>
  <c r="S38" i="10"/>
  <c r="O38" i="10"/>
  <c r="BA38" i="10"/>
  <c r="AW38" i="10"/>
  <c r="AS38" i="10"/>
  <c r="AO38" i="10"/>
  <c r="AK38" i="10"/>
  <c r="AG38" i="10"/>
  <c r="AC38" i="10"/>
  <c r="Y38" i="10"/>
  <c r="U38" i="10"/>
  <c r="Q38" i="10"/>
  <c r="AZ38" i="10"/>
  <c r="AR38" i="10"/>
  <c r="AJ38" i="10"/>
  <c r="AB38" i="10"/>
  <c r="T38" i="10"/>
  <c r="AX38" i="10"/>
  <c r="AP38" i="10"/>
  <c r="AH38" i="10"/>
  <c r="Z38" i="10"/>
  <c r="R38" i="10"/>
  <c r="BD38" i="10"/>
  <c r="AV38" i="10"/>
  <c r="AN38" i="10"/>
  <c r="AF38" i="10"/>
  <c r="X38" i="10"/>
  <c r="P38" i="10"/>
  <c r="BB38" i="10"/>
  <c r="AT38" i="10"/>
  <c r="AL38" i="10"/>
  <c r="AD38" i="10"/>
  <c r="V38" i="10"/>
  <c r="N38" i="10"/>
  <c r="E28" i="10"/>
  <c r="E29" i="10" s="1"/>
  <c r="BC49" i="10"/>
  <c r="AY49" i="10"/>
  <c r="AU49" i="10"/>
  <c r="AQ49" i="10"/>
  <c r="AM49" i="10"/>
  <c r="AI49" i="10"/>
  <c r="AE49" i="10"/>
  <c r="AA49" i="10"/>
  <c r="BA49" i="10"/>
  <c r="AW49" i="10"/>
  <c r="AS49" i="10"/>
  <c r="AO49" i="10"/>
  <c r="AK49" i="10"/>
  <c r="AG49" i="10"/>
  <c r="AC49" i="10"/>
  <c r="Y49" i="10"/>
  <c r="AZ49" i="10"/>
  <c r="AR49" i="10"/>
  <c r="AJ49" i="10"/>
  <c r="AB49" i="10"/>
  <c r="BD49" i="10"/>
  <c r="AV49" i="10"/>
  <c r="AN49" i="10"/>
  <c r="AF49" i="10"/>
  <c r="BB49" i="10"/>
  <c r="AL49" i="10"/>
  <c r="AX49" i="10"/>
  <c r="AH49" i="10"/>
  <c r="AT49" i="10"/>
  <c r="AD49" i="10"/>
  <c r="AP49" i="10"/>
  <c r="Z49" i="10"/>
  <c r="AZ33" i="10"/>
  <c r="AV33" i="10"/>
  <c r="AR33" i="10"/>
  <c r="AN33" i="10"/>
  <c r="AJ33" i="10"/>
  <c r="AF33" i="10"/>
  <c r="AB33" i="10"/>
  <c r="X33" i="10"/>
  <c r="T33" i="10"/>
  <c r="P33" i="10"/>
  <c r="L33" i="10"/>
  <c r="BA33" i="10"/>
  <c r="AU33" i="10"/>
  <c r="AP33" i="10"/>
  <c r="AK33" i="10"/>
  <c r="AE33" i="10"/>
  <c r="Z33" i="10"/>
  <c r="U33" i="10"/>
  <c r="O33" i="10"/>
  <c r="J33" i="10"/>
  <c r="AY33" i="10"/>
  <c r="AT33" i="10"/>
  <c r="AO33" i="10"/>
  <c r="AI33" i="10"/>
  <c r="AD33" i="10"/>
  <c r="Y33" i="10"/>
  <c r="S33" i="10"/>
  <c r="N33" i="10"/>
  <c r="I33" i="10"/>
  <c r="AX33" i="10"/>
  <c r="AS33" i="10"/>
  <c r="AM33" i="10"/>
  <c r="AH33" i="10"/>
  <c r="AC33" i="10"/>
  <c r="W33" i="10"/>
  <c r="R33" i="10"/>
  <c r="M33" i="10"/>
  <c r="AW33" i="10"/>
  <c r="AQ33" i="10"/>
  <c r="AL33" i="10"/>
  <c r="AG33" i="10"/>
  <c r="AA33" i="10"/>
  <c r="V33" i="10"/>
  <c r="Q33" i="10"/>
  <c r="K33" i="10"/>
  <c r="BD47" i="10"/>
  <c r="AZ47" i="10"/>
  <c r="AV47" i="10"/>
  <c r="AR47" i="10"/>
  <c r="AN47" i="10"/>
  <c r="AJ47" i="10"/>
  <c r="AF47" i="10"/>
  <c r="AB47" i="10"/>
  <c r="X47" i="10"/>
  <c r="BB47" i="10"/>
  <c r="AX47" i="10"/>
  <c r="AT47" i="10"/>
  <c r="AP47" i="10"/>
  <c r="AL47" i="10"/>
  <c r="AH47" i="10"/>
  <c r="AD47" i="10"/>
  <c r="Z47" i="10"/>
  <c r="BA47" i="10"/>
  <c r="AS47" i="10"/>
  <c r="AK47" i="10"/>
  <c r="AC47" i="10"/>
  <c r="AW47" i="10"/>
  <c r="AO47" i="10"/>
  <c r="AG47" i="10"/>
  <c r="Y47" i="10"/>
  <c r="BC47" i="10"/>
  <c r="AM47" i="10"/>
  <c r="W47" i="10"/>
  <c r="AY47" i="10"/>
  <c r="AI47" i="10"/>
  <c r="AU47" i="10"/>
  <c r="AE47" i="10"/>
  <c r="AQ47" i="10"/>
  <c r="AA47" i="10"/>
  <c r="AX31" i="10"/>
  <c r="AT31" i="10"/>
  <c r="AP31" i="10"/>
  <c r="AL31" i="10"/>
  <c r="AH31" i="10"/>
  <c r="AD31" i="10"/>
  <c r="Z31" i="10"/>
  <c r="V31" i="10"/>
  <c r="R31" i="10"/>
  <c r="N31" i="10"/>
  <c r="J31" i="10"/>
  <c r="AW31" i="10"/>
  <c r="AS31" i="10"/>
  <c r="AO31" i="10"/>
  <c r="AK31" i="10"/>
  <c r="AG31" i="10"/>
  <c r="AC31" i="10"/>
  <c r="Y31" i="10"/>
  <c r="U31" i="10"/>
  <c r="Q31" i="10"/>
  <c r="M31" i="10"/>
  <c r="I31" i="10"/>
  <c r="AV31" i="10"/>
  <c r="AR31" i="10"/>
  <c r="AN31" i="10"/>
  <c r="AJ31" i="10"/>
  <c r="AF31" i="10"/>
  <c r="AB31" i="10"/>
  <c r="X31" i="10"/>
  <c r="T31" i="10"/>
  <c r="P31" i="10"/>
  <c r="L31" i="10"/>
  <c r="H31" i="10"/>
  <c r="AY31" i="10"/>
  <c r="AU31" i="10"/>
  <c r="AQ31" i="10"/>
  <c r="AM31" i="10"/>
  <c r="AI31" i="10"/>
  <c r="AE31" i="10"/>
  <c r="AA31" i="10"/>
  <c r="W31" i="10"/>
  <c r="S31" i="10"/>
  <c r="O31" i="10"/>
  <c r="K31" i="10"/>
  <c r="G31" i="10"/>
  <c r="BA53" i="10"/>
  <c r="AW53" i="10"/>
  <c r="AS53" i="10"/>
  <c r="AO53" i="10"/>
  <c r="AK53" i="10"/>
  <c r="AG53" i="10"/>
  <c r="AC53" i="10"/>
  <c r="BC53" i="10"/>
  <c r="AY53" i="10"/>
  <c r="AU53" i="10"/>
  <c r="AQ53" i="10"/>
  <c r="AM53" i="10"/>
  <c r="AI53" i="10"/>
  <c r="AE53" i="10"/>
  <c r="BB53" i="10"/>
  <c r="AT53" i="10"/>
  <c r="AL53" i="10"/>
  <c r="AD53" i="10"/>
  <c r="AX53" i="10"/>
  <c r="AP53" i="10"/>
  <c r="AH53" i="10"/>
  <c r="AV53" i="10"/>
  <c r="AF53" i="10"/>
  <c r="AR53" i="10"/>
  <c r="BD53" i="10"/>
  <c r="AN53" i="10"/>
  <c r="AZ53" i="10"/>
  <c r="AJ53" i="10"/>
  <c r="BB37" i="10"/>
  <c r="AX37" i="10"/>
  <c r="AT37" i="10"/>
  <c r="AP37" i="10"/>
  <c r="AL37" i="10"/>
  <c r="AH37" i="10"/>
  <c r="AD37" i="10"/>
  <c r="Z37" i="10"/>
  <c r="V37" i="10"/>
  <c r="R37" i="10"/>
  <c r="N37" i="10"/>
  <c r="BD37" i="10"/>
  <c r="AZ37" i="10"/>
  <c r="AV37" i="10"/>
  <c r="AR37" i="10"/>
  <c r="AN37" i="10"/>
  <c r="AJ37" i="10"/>
  <c r="AF37" i="10"/>
  <c r="AB37" i="10"/>
  <c r="X37" i="10"/>
  <c r="T37" i="10"/>
  <c r="P37" i="10"/>
  <c r="BC37" i="10"/>
  <c r="AU37" i="10"/>
  <c r="AM37" i="10"/>
  <c r="AE37" i="10"/>
  <c r="W37" i="10"/>
  <c r="O37" i="10"/>
  <c r="BA37" i="10"/>
  <c r="AS37" i="10"/>
  <c r="AK37" i="10"/>
  <c r="AC37" i="10"/>
  <c r="U37" i="10"/>
  <c r="M37" i="10"/>
  <c r="AY37" i="10"/>
  <c r="AQ37" i="10"/>
  <c r="AI37" i="10"/>
  <c r="AA37" i="10"/>
  <c r="S37" i="10"/>
  <c r="AW37" i="10"/>
  <c r="AO37" i="10"/>
  <c r="AG37" i="10"/>
  <c r="Y37" i="10"/>
  <c r="Q37" i="10"/>
  <c r="BA59" i="10"/>
  <c r="AW59" i="10"/>
  <c r="AS59" i="10"/>
  <c r="AO59" i="10"/>
  <c r="AK59" i="10"/>
  <c r="BC59" i="10"/>
  <c r="AY59" i="10"/>
  <c r="AU59" i="10"/>
  <c r="AQ59" i="10"/>
  <c r="AM59" i="10"/>
  <c r="AI59" i="10"/>
  <c r="AX59" i="10"/>
  <c r="AP59" i="10"/>
  <c r="BB59" i="10"/>
  <c r="AT59" i="10"/>
  <c r="AL59" i="10"/>
  <c r="AZ59" i="10"/>
  <c r="AJ59" i="10"/>
  <c r="AR59" i="10"/>
  <c r="AN59" i="10"/>
  <c r="BD59" i="10"/>
  <c r="AV59" i="10"/>
  <c r="BB43" i="10"/>
  <c r="AX43" i="10"/>
  <c r="AT43" i="10"/>
  <c r="AP43" i="10"/>
  <c r="AL43" i="10"/>
  <c r="AH43" i="10"/>
  <c r="AD43" i="10"/>
  <c r="Z43" i="10"/>
  <c r="V43" i="10"/>
  <c r="BD43" i="10"/>
  <c r="AZ43" i="10"/>
  <c r="AV43" i="10"/>
  <c r="AR43" i="10"/>
  <c r="AN43" i="10"/>
  <c r="AJ43" i="10"/>
  <c r="AF43" i="10"/>
  <c r="AB43" i="10"/>
  <c r="X43" i="10"/>
  <c r="T43" i="10"/>
  <c r="AY43" i="10"/>
  <c r="AQ43" i="10"/>
  <c r="AI43" i="10"/>
  <c r="AA43" i="10"/>
  <c r="S43" i="10"/>
  <c r="BC43" i="10"/>
  <c r="AU43" i="10"/>
  <c r="AM43" i="10"/>
  <c r="AE43" i="10"/>
  <c r="W43" i="10"/>
  <c r="BA43" i="10"/>
  <c r="AK43" i="10"/>
  <c r="U43" i="10"/>
  <c r="AW43" i="10"/>
  <c r="AG43" i="10"/>
  <c r="AS43" i="10"/>
  <c r="AC43" i="10"/>
  <c r="AO43" i="10"/>
  <c r="Y43" i="10"/>
  <c r="BA52" i="10"/>
  <c r="AW52" i="10"/>
  <c r="AS52" i="10"/>
  <c r="AO52" i="10"/>
  <c r="AK52" i="10"/>
  <c r="AG52" i="10"/>
  <c r="AC52" i="10"/>
  <c r="BC52" i="10"/>
  <c r="AY52" i="10"/>
  <c r="AU52" i="10"/>
  <c r="AQ52" i="10"/>
  <c r="AM52" i="10"/>
  <c r="AI52" i="10"/>
  <c r="AE52" i="10"/>
  <c r="AX52" i="10"/>
  <c r="AP52" i="10"/>
  <c r="AH52" i="10"/>
  <c r="BB52" i="10"/>
  <c r="AT52" i="10"/>
  <c r="AL52" i="10"/>
  <c r="AD52" i="10"/>
  <c r="AR52" i="10"/>
  <c r="AB52" i="10"/>
  <c r="BD52" i="10"/>
  <c r="AN52" i="10"/>
  <c r="AZ52" i="10"/>
  <c r="AJ52" i="10"/>
  <c r="AV52" i="10"/>
  <c r="AF52" i="10"/>
  <c r="BA44" i="10"/>
  <c r="AW44" i="10"/>
  <c r="AS44" i="10"/>
  <c r="AO44" i="10"/>
  <c r="AK44" i="10"/>
  <c r="AG44" i="10"/>
  <c r="AC44" i="10"/>
  <c r="Y44" i="10"/>
  <c r="U44" i="10"/>
  <c r="BC44" i="10"/>
  <c r="AY44" i="10"/>
  <c r="AU44" i="10"/>
  <c r="AQ44" i="10"/>
  <c r="AM44" i="10"/>
  <c r="AI44" i="10"/>
  <c r="AE44" i="10"/>
  <c r="AA44" i="10"/>
  <c r="W44" i="10"/>
  <c r="BB44" i="10"/>
  <c r="AT44" i="10"/>
  <c r="AL44" i="10"/>
  <c r="AD44" i="10"/>
  <c r="V44" i="10"/>
  <c r="AX44" i="10"/>
  <c r="AP44" i="10"/>
  <c r="AH44" i="10"/>
  <c r="Z44" i="10"/>
  <c r="AV44" i="10"/>
  <c r="AF44" i="10"/>
  <c r="AR44" i="10"/>
  <c r="AB44" i="10"/>
  <c r="BD44" i="10"/>
  <c r="AN44" i="10"/>
  <c r="X44" i="10"/>
  <c r="AZ44" i="10"/>
  <c r="AJ44" i="10"/>
  <c r="T44" i="10"/>
  <c r="AZ32" i="10"/>
  <c r="AV32" i="10"/>
  <c r="AR32" i="10"/>
  <c r="AN32" i="10"/>
  <c r="AW32" i="10"/>
  <c r="AQ32" i="10"/>
  <c r="AL32" i="10"/>
  <c r="AH32" i="10"/>
  <c r="AD32" i="10"/>
  <c r="Z32" i="10"/>
  <c r="V32" i="10"/>
  <c r="R32" i="10"/>
  <c r="N32" i="10"/>
  <c r="J32" i="10"/>
  <c r="AU32" i="10"/>
  <c r="AP32" i="10"/>
  <c r="AK32" i="10"/>
  <c r="AG32" i="10"/>
  <c r="AC32" i="10"/>
  <c r="Y32" i="10"/>
  <c r="U32" i="10"/>
  <c r="Q32" i="10"/>
  <c r="M32" i="10"/>
  <c r="I32" i="10"/>
  <c r="AY32" i="10"/>
  <c r="AT32" i="10"/>
  <c r="AO32" i="10"/>
  <c r="AJ32" i="10"/>
  <c r="AF32" i="10"/>
  <c r="AB32" i="10"/>
  <c r="X32" i="10"/>
  <c r="T32" i="10"/>
  <c r="P32" i="10"/>
  <c r="L32" i="10"/>
  <c r="H32" i="10"/>
  <c r="AX32" i="10"/>
  <c r="AS32" i="10"/>
  <c r="AM32" i="10"/>
  <c r="AI32" i="10"/>
  <c r="AE32" i="10"/>
  <c r="AA32" i="10"/>
  <c r="W32" i="10"/>
  <c r="S32" i="10"/>
  <c r="O32" i="10"/>
  <c r="K32" i="10"/>
  <c r="AS29" i="10"/>
  <c r="AK29" i="10"/>
  <c r="AC29" i="10"/>
  <c r="U29" i="10"/>
  <c r="M29" i="10"/>
  <c r="AN29" i="10"/>
  <c r="X29" i="10"/>
  <c r="H29" i="10"/>
  <c r="AL29" i="10"/>
  <c r="V29" i="10"/>
  <c r="F29" i="10"/>
  <c r="AR29" i="10"/>
  <c r="AB29" i="10"/>
  <c r="L29" i="10"/>
  <c r="AH29" i="10"/>
  <c r="R29" i="10"/>
  <c r="BC58" i="10"/>
  <c r="AY58" i="10"/>
  <c r="AU58" i="10"/>
  <c r="BA58" i="10"/>
  <c r="AW58" i="10"/>
  <c r="AS58" i="10"/>
  <c r="AO58" i="10"/>
  <c r="AK58" i="10"/>
  <c r="BD58" i="10"/>
  <c r="AV58" i="10"/>
  <c r="AP58" i="10"/>
  <c r="AJ58" i="10"/>
  <c r="AZ58" i="10"/>
  <c r="AR58" i="10"/>
  <c r="AM58" i="10"/>
  <c r="AH58" i="10"/>
  <c r="AQ58" i="10"/>
  <c r="AX58" i="10"/>
  <c r="AL58" i="10"/>
  <c r="AI58" i="10"/>
  <c r="BB58" i="10"/>
  <c r="AT58" i="10"/>
  <c r="AN58" i="10"/>
  <c r="BD50" i="10"/>
  <c r="AZ50" i="10"/>
  <c r="AV50" i="10"/>
  <c r="AR50" i="10"/>
  <c r="AN50" i="10"/>
  <c r="AJ50" i="10"/>
  <c r="AF50" i="10"/>
  <c r="AB50" i="10"/>
  <c r="BB50" i="10"/>
  <c r="AX50" i="10"/>
  <c r="AT50" i="10"/>
  <c r="AP50" i="10"/>
  <c r="AL50" i="10"/>
  <c r="AH50" i="10"/>
  <c r="AD50" i="10"/>
  <c r="Z50" i="10"/>
  <c r="BA50" i="10"/>
  <c r="AS50" i="10"/>
  <c r="AK50" i="10"/>
  <c r="AC50" i="10"/>
  <c r="AW50" i="10"/>
  <c r="AO50" i="10"/>
  <c r="AG50" i="10"/>
  <c r="BC50" i="10"/>
  <c r="AM50" i="10"/>
  <c r="AY50" i="10"/>
  <c r="AI50" i="10"/>
  <c r="AU50" i="10"/>
  <c r="AE50" i="10"/>
  <c r="AQ50" i="10"/>
  <c r="AA50" i="10"/>
  <c r="BD42" i="10"/>
  <c r="AZ42" i="10"/>
  <c r="AV42" i="10"/>
  <c r="AR42" i="10"/>
  <c r="AN42" i="10"/>
  <c r="AJ42" i="10"/>
  <c r="BB42" i="10"/>
  <c r="AX42" i="10"/>
  <c r="AT42" i="10"/>
  <c r="AP42" i="10"/>
  <c r="AL42" i="10"/>
  <c r="AH42" i="10"/>
  <c r="AD42" i="10"/>
  <c r="Z42" i="10"/>
  <c r="V42" i="10"/>
  <c r="R42" i="10"/>
  <c r="AW42" i="10"/>
  <c r="AO42" i="10"/>
  <c r="AG42" i="10"/>
  <c r="AB42" i="10"/>
  <c r="W42" i="10"/>
  <c r="BA42" i="10"/>
  <c r="AS42" i="10"/>
  <c r="AK42" i="10"/>
  <c r="AE42" i="10"/>
  <c r="Y42" i="10"/>
  <c r="T42" i="10"/>
  <c r="AQ42" i="10"/>
  <c r="AC42" i="10"/>
  <c r="S42" i="10"/>
  <c r="BC42" i="10"/>
  <c r="AM42" i="10"/>
  <c r="AA42" i="10"/>
  <c r="AY42" i="10"/>
  <c r="AI42" i="10"/>
  <c r="X42" i="10"/>
  <c r="AU42" i="10"/>
  <c r="AF42" i="10"/>
  <c r="U42" i="10"/>
  <c r="BB34" i="10"/>
  <c r="AX34" i="10"/>
  <c r="AT34" i="10"/>
  <c r="AP34" i="10"/>
  <c r="AL34" i="10"/>
  <c r="AH34" i="10"/>
  <c r="AD34" i="10"/>
  <c r="Z34" i="10"/>
  <c r="V34" i="10"/>
  <c r="AZ34" i="10"/>
  <c r="AV34" i="10"/>
  <c r="AR34" i="10"/>
  <c r="AN34" i="10"/>
  <c r="AJ34" i="10"/>
  <c r="AF34" i="10"/>
  <c r="AB34" i="10"/>
  <c r="X34" i="10"/>
  <c r="T34" i="10"/>
  <c r="P34" i="10"/>
  <c r="L34" i="10"/>
  <c r="AY34" i="10"/>
  <c r="AQ34" i="10"/>
  <c r="AI34" i="10"/>
  <c r="AA34" i="10"/>
  <c r="S34" i="10"/>
  <c r="N34" i="10"/>
  <c r="AW34" i="10"/>
  <c r="AO34" i="10"/>
  <c r="AG34" i="10"/>
  <c r="Y34" i="10"/>
  <c r="R34" i="10"/>
  <c r="M34" i="10"/>
  <c r="AU34" i="10"/>
  <c r="AM34" i="10"/>
  <c r="AE34" i="10"/>
  <c r="W34" i="10"/>
  <c r="Q34" i="10"/>
  <c r="K34" i="10"/>
  <c r="BA34" i="10"/>
  <c r="AS34" i="10"/>
  <c r="AK34" i="10"/>
  <c r="AC34" i="10"/>
  <c r="U34" i="10"/>
  <c r="O34" i="10"/>
  <c r="J34" i="10"/>
  <c r="BC57" i="10"/>
  <c r="AY57" i="10"/>
  <c r="AU57" i="10"/>
  <c r="AQ57" i="10"/>
  <c r="AM57" i="10"/>
  <c r="AI57" i="10"/>
  <c r="BA57" i="10"/>
  <c r="AW57" i="10"/>
  <c r="AS57" i="10"/>
  <c r="AO57" i="10"/>
  <c r="AK57" i="10"/>
  <c r="AG57" i="10"/>
  <c r="BD57" i="10"/>
  <c r="AV57" i="10"/>
  <c r="AN57" i="10"/>
  <c r="AZ57" i="10"/>
  <c r="AR57" i="10"/>
  <c r="AJ57" i="10"/>
  <c r="AP57" i="10"/>
  <c r="BB57" i="10"/>
  <c r="AL57" i="10"/>
  <c r="AX57" i="10"/>
  <c r="AH57" i="10"/>
  <c r="AT57" i="10"/>
  <c r="BD41" i="10"/>
  <c r="AZ41" i="10"/>
  <c r="AV41" i="10"/>
  <c r="AR41" i="10"/>
  <c r="AN41" i="10"/>
  <c r="AJ41" i="10"/>
  <c r="AF41" i="10"/>
  <c r="AB41" i="10"/>
  <c r="X41" i="10"/>
  <c r="T41" i="10"/>
  <c r="BB41" i="10"/>
  <c r="AX41" i="10"/>
  <c r="AT41" i="10"/>
  <c r="AP41" i="10"/>
  <c r="AL41" i="10"/>
  <c r="AH41" i="10"/>
  <c r="AD41" i="10"/>
  <c r="Z41" i="10"/>
  <c r="V41" i="10"/>
  <c r="R41" i="10"/>
  <c r="AW41" i="10"/>
  <c r="AO41" i="10"/>
  <c r="AG41" i="10"/>
  <c r="Y41" i="10"/>
  <c r="Q41" i="10"/>
  <c r="BC41" i="10"/>
  <c r="AU41" i="10"/>
  <c r="AM41" i="10"/>
  <c r="AE41" i="10"/>
  <c r="W41" i="10"/>
  <c r="BA41" i="10"/>
  <c r="AS41" i="10"/>
  <c r="AK41" i="10"/>
  <c r="AC41" i="10"/>
  <c r="U41" i="10"/>
  <c r="AY41" i="10"/>
  <c r="AQ41" i="10"/>
  <c r="AI41" i="10"/>
  <c r="AA41" i="10"/>
  <c r="S41" i="10"/>
  <c r="BD55" i="10"/>
  <c r="AZ55" i="10"/>
  <c r="AV55" i="10"/>
  <c r="AR55" i="10"/>
  <c r="AN55" i="10"/>
  <c r="AJ55" i="10"/>
  <c r="AF55" i="10"/>
  <c r="BB55" i="10"/>
  <c r="AX55" i="10"/>
  <c r="AT55" i="10"/>
  <c r="AP55" i="10"/>
  <c r="AL55" i="10"/>
  <c r="AH55" i="10"/>
  <c r="AW55" i="10"/>
  <c r="AO55" i="10"/>
  <c r="AG55" i="10"/>
  <c r="BA55" i="10"/>
  <c r="AS55" i="10"/>
  <c r="AK55" i="10"/>
  <c r="AQ55" i="10"/>
  <c r="BC55" i="10"/>
  <c r="AM55" i="10"/>
  <c r="AY55" i="10"/>
  <c r="AI55" i="10"/>
  <c r="AU55" i="10"/>
  <c r="AE55" i="10"/>
  <c r="BA39" i="10"/>
  <c r="AW39" i="10"/>
  <c r="AS39" i="10"/>
  <c r="AO39" i="10"/>
  <c r="AK39" i="10"/>
  <c r="AG39" i="10"/>
  <c r="AC39" i="10"/>
  <c r="Y39" i="10"/>
  <c r="U39" i="10"/>
  <c r="Q39" i="10"/>
  <c r="BC39" i="10"/>
  <c r="AY39" i="10"/>
  <c r="AU39" i="10"/>
  <c r="AQ39" i="10"/>
  <c r="AM39" i="10"/>
  <c r="AI39" i="10"/>
  <c r="AE39" i="10"/>
  <c r="AA39" i="10"/>
  <c r="W39" i="10"/>
  <c r="S39" i="10"/>
  <c r="O39" i="10"/>
  <c r="AX39" i="10"/>
  <c r="AP39" i="10"/>
  <c r="AH39" i="10"/>
  <c r="Z39" i="10"/>
  <c r="R39" i="10"/>
  <c r="BD39" i="10"/>
  <c r="AV39" i="10"/>
  <c r="AN39" i="10"/>
  <c r="AF39" i="10"/>
  <c r="X39" i="10"/>
  <c r="P39" i="10"/>
  <c r="BB39" i="10"/>
  <c r="AT39" i="10"/>
  <c r="AL39" i="10"/>
  <c r="AD39" i="10"/>
  <c r="V39" i="10"/>
  <c r="AZ39" i="10"/>
  <c r="AR39" i="10"/>
  <c r="AJ39" i="10"/>
  <c r="AB39" i="10"/>
  <c r="T39" i="10"/>
  <c r="BA45" i="10"/>
  <c r="AW45" i="10"/>
  <c r="AS45" i="10"/>
  <c r="AO45" i="10"/>
  <c r="AK45" i="10"/>
  <c r="AG45" i="10"/>
  <c r="AC45" i="10"/>
  <c r="Y45" i="10"/>
  <c r="U45" i="10"/>
  <c r="BC45" i="10"/>
  <c r="AY45" i="10"/>
  <c r="AU45" i="10"/>
  <c r="AQ45" i="10"/>
  <c r="AM45" i="10"/>
  <c r="AI45" i="10"/>
  <c r="AE45" i="10"/>
  <c r="AA45" i="10"/>
  <c r="W45" i="10"/>
  <c r="AX45" i="10"/>
  <c r="AP45" i="10"/>
  <c r="AH45" i="10"/>
  <c r="Z45" i="10"/>
  <c r="BB45" i="10"/>
  <c r="AT45" i="10"/>
  <c r="AL45" i="10"/>
  <c r="AD45" i="10"/>
  <c r="V45" i="10"/>
  <c r="AR45" i="10"/>
  <c r="AB45" i="10"/>
  <c r="BD45" i="10"/>
  <c r="AN45" i="10"/>
  <c r="X45" i="10"/>
  <c r="AZ45" i="10"/>
  <c r="AJ45" i="10"/>
  <c r="AV45" i="10"/>
  <c r="AF45" i="10"/>
  <c r="BB51" i="10"/>
  <c r="AX51" i="10"/>
  <c r="AT51" i="10"/>
  <c r="AP51" i="10"/>
  <c r="AL51" i="10"/>
  <c r="AH51" i="10"/>
  <c r="AD51" i="10"/>
  <c r="BD51" i="10"/>
  <c r="AZ51" i="10"/>
  <c r="AV51" i="10"/>
  <c r="AR51" i="10"/>
  <c r="AN51" i="10"/>
  <c r="AJ51" i="10"/>
  <c r="AF51" i="10"/>
  <c r="AB51" i="10"/>
  <c r="BC51" i="10"/>
  <c r="AU51" i="10"/>
  <c r="AM51" i="10"/>
  <c r="AE51" i="10"/>
  <c r="AY51" i="10"/>
  <c r="AQ51" i="10"/>
  <c r="AI51" i="10"/>
  <c r="AA51" i="10"/>
  <c r="AO51" i="10"/>
  <c r="BA51" i="10"/>
  <c r="AK51" i="10"/>
  <c r="AW51" i="10"/>
  <c r="AG51" i="10"/>
  <c r="AS51" i="10"/>
  <c r="AC51" i="10"/>
  <c r="BB35" i="10"/>
  <c r="AX35" i="10"/>
  <c r="AT35" i="10"/>
  <c r="AP35" i="10"/>
  <c r="AL35" i="10"/>
  <c r="AH35" i="10"/>
  <c r="AD35" i="10"/>
  <c r="Z35" i="10"/>
  <c r="V35" i="10"/>
  <c r="R35" i="10"/>
  <c r="N35" i="10"/>
  <c r="AZ35" i="10"/>
  <c r="AV35" i="10"/>
  <c r="AR35" i="10"/>
  <c r="AN35" i="10"/>
  <c r="AJ35" i="10"/>
  <c r="AF35" i="10"/>
  <c r="AB35" i="10"/>
  <c r="X35" i="10"/>
  <c r="T35" i="10"/>
  <c r="P35" i="10"/>
  <c r="L35" i="10"/>
  <c r="BC35" i="10"/>
  <c r="AU35" i="10"/>
  <c r="AM35" i="10"/>
  <c r="AE35" i="10"/>
  <c r="W35" i="10"/>
  <c r="O35" i="10"/>
  <c r="BA35" i="10"/>
  <c r="AS35" i="10"/>
  <c r="AK35" i="10"/>
  <c r="AC35" i="10"/>
  <c r="U35" i="10"/>
  <c r="M35" i="10"/>
  <c r="AY35" i="10"/>
  <c r="AQ35" i="10"/>
  <c r="AI35" i="10"/>
  <c r="AA35" i="10"/>
  <c r="S35" i="10"/>
  <c r="K35" i="10"/>
  <c r="AW35" i="10"/>
  <c r="AO35" i="10"/>
  <c r="AG35" i="10"/>
  <c r="Y35" i="10"/>
  <c r="Q35" i="10"/>
  <c r="BC56" i="10"/>
  <c r="AY56" i="10"/>
  <c r="AU56" i="10"/>
  <c r="AQ56" i="10"/>
  <c r="AM56" i="10"/>
  <c r="AI56" i="10"/>
  <c r="BA56" i="10"/>
  <c r="AW56" i="10"/>
  <c r="AS56" i="10"/>
  <c r="AO56" i="10"/>
  <c r="AK56" i="10"/>
  <c r="AG56" i="10"/>
  <c r="BD56" i="10"/>
  <c r="AV56" i="10"/>
  <c r="AN56" i="10"/>
  <c r="AF56" i="10"/>
  <c r="AZ56" i="10"/>
  <c r="AR56" i="10"/>
  <c r="AJ56" i="10"/>
  <c r="AX56" i="10"/>
  <c r="AH56" i="10"/>
  <c r="AT56" i="10"/>
  <c r="AP56" i="10"/>
  <c r="BB56" i="10"/>
  <c r="AL56" i="10"/>
  <c r="BC48" i="10"/>
  <c r="AY48" i="10"/>
  <c r="AU48" i="10"/>
  <c r="AQ48" i="10"/>
  <c r="AM48" i="10"/>
  <c r="AI48" i="10"/>
  <c r="AE48" i="10"/>
  <c r="AA48" i="10"/>
  <c r="BA48" i="10"/>
  <c r="AW48" i="10"/>
  <c r="AS48" i="10"/>
  <c r="AO48" i="10"/>
  <c r="AK48" i="10"/>
  <c r="AG48" i="10"/>
  <c r="AC48" i="10"/>
  <c r="Y48" i="10"/>
  <c r="AZ48" i="10"/>
  <c r="AR48" i="10"/>
  <c r="AJ48" i="10"/>
  <c r="AB48" i="10"/>
  <c r="BD48" i="10"/>
  <c r="AV48" i="10"/>
  <c r="AN48" i="10"/>
  <c r="AF48" i="10"/>
  <c r="X48" i="10"/>
  <c r="BB48" i="10"/>
  <c r="AL48" i="10"/>
  <c r="AX48" i="10"/>
  <c r="AH48" i="10"/>
  <c r="AT48" i="10"/>
  <c r="AD48" i="10"/>
  <c r="AP48" i="10"/>
  <c r="Z48" i="10"/>
  <c r="BD40" i="10"/>
  <c r="AZ40" i="10"/>
  <c r="AV40" i="10"/>
  <c r="AR40" i="10"/>
  <c r="AN40" i="10"/>
  <c r="AJ40" i="10"/>
  <c r="AF40" i="10"/>
  <c r="AB40" i="10"/>
  <c r="X40" i="10"/>
  <c r="T40" i="10"/>
  <c r="P40" i="10"/>
  <c r="BB40" i="10"/>
  <c r="AX40" i="10"/>
  <c r="AT40" i="10"/>
  <c r="AP40" i="10"/>
  <c r="AL40" i="10"/>
  <c r="AH40" i="10"/>
  <c r="AD40" i="10"/>
  <c r="Z40" i="10"/>
  <c r="V40" i="10"/>
  <c r="R40" i="10"/>
  <c r="AW40" i="10"/>
  <c r="AO40" i="10"/>
  <c r="AG40" i="10"/>
  <c r="Y40" i="10"/>
  <c r="Q40" i="10"/>
  <c r="BC40" i="10"/>
  <c r="AU40" i="10"/>
  <c r="AM40" i="10"/>
  <c r="AE40" i="10"/>
  <c r="W40" i="10"/>
  <c r="BA40" i="10"/>
  <c r="AS40" i="10"/>
  <c r="AK40" i="10"/>
  <c r="AC40" i="10"/>
  <c r="U40" i="10"/>
  <c r="AY40" i="10"/>
  <c r="AQ40" i="10"/>
  <c r="AI40" i="10"/>
  <c r="AA40" i="10"/>
  <c r="S40" i="10"/>
  <c r="AW29" i="10"/>
  <c r="AO29" i="10"/>
  <c r="AG29" i="10"/>
  <c r="Y29" i="10"/>
  <c r="Q29" i="10"/>
  <c r="I29" i="10"/>
  <c r="BB36" i="10"/>
  <c r="AX36" i="10"/>
  <c r="AT36" i="10"/>
  <c r="AP36" i="10"/>
  <c r="AL36" i="10"/>
  <c r="AH36" i="10"/>
  <c r="AD36" i="10"/>
  <c r="Z36" i="10"/>
  <c r="V36" i="10"/>
  <c r="R36" i="10"/>
  <c r="N36" i="10"/>
  <c r="BD36" i="10"/>
  <c r="AZ36" i="10"/>
  <c r="AV36" i="10"/>
  <c r="AR36" i="10"/>
  <c r="AN36" i="10"/>
  <c r="AJ36" i="10"/>
  <c r="AF36" i="10"/>
  <c r="AB36" i="10"/>
  <c r="X36" i="10"/>
  <c r="T36" i="10"/>
  <c r="P36" i="10"/>
  <c r="L36" i="10"/>
  <c r="AY36" i="10"/>
  <c r="AQ36" i="10"/>
  <c r="AI36" i="10"/>
  <c r="AA36" i="10"/>
  <c r="S36" i="10"/>
  <c r="AW36" i="10"/>
  <c r="AO36" i="10"/>
  <c r="AG36" i="10"/>
  <c r="Y36" i="10"/>
  <c r="Q36" i="10"/>
  <c r="BC36" i="10"/>
  <c r="AU36" i="10"/>
  <c r="AM36" i="10"/>
  <c r="AE36" i="10"/>
  <c r="W36" i="10"/>
  <c r="O36" i="10"/>
  <c r="BA36" i="10"/>
  <c r="AS36" i="10"/>
  <c r="AK36" i="10"/>
  <c r="AC36" i="10"/>
  <c r="U36" i="10"/>
  <c r="M36" i="10"/>
  <c r="AF29" i="10"/>
  <c r="P29" i="10"/>
  <c r="AT29" i="10"/>
  <c r="AD29" i="10"/>
  <c r="N29" i="10"/>
  <c r="AV29" i="10"/>
  <c r="AJ29" i="10"/>
  <c r="T29" i="10"/>
  <c r="AP29" i="10"/>
  <c r="Z29" i="10"/>
  <c r="J29" i="10"/>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H5" i="4"/>
  <c r="G11" i="4"/>
  <c r="G10" i="4"/>
  <c r="G9" i="4"/>
  <c r="G8" i="4"/>
  <c r="G7" i="4"/>
  <c r="G6" i="4"/>
  <c r="BD79" i="7"/>
  <c r="BC79" i="7"/>
  <c r="BB79" i="7"/>
  <c r="BA79" i="7"/>
  <c r="AZ79"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L78" i="7"/>
  <c r="K78" i="7"/>
  <c r="J78" i="7"/>
  <c r="I78" i="7"/>
  <c r="H78" i="7"/>
  <c r="G78" i="7"/>
  <c r="F78" i="7"/>
  <c r="E78" i="7"/>
  <c r="E60" i="7"/>
  <c r="BD25" i="7"/>
  <c r="BD26" i="7" s="1"/>
  <c r="BC25" i="7"/>
  <c r="BC26" i="7" s="1"/>
  <c r="BB25" i="7"/>
  <c r="BB26" i="7" s="1"/>
  <c r="BA25" i="7"/>
  <c r="BA26" i="7" s="1"/>
  <c r="AZ25" i="7"/>
  <c r="AZ26" i="7" s="1"/>
  <c r="AY25" i="7"/>
  <c r="AY26" i="7" s="1"/>
  <c r="AX25" i="7"/>
  <c r="AX26" i="7" s="1"/>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AW18" i="7"/>
  <c r="AW26" i="7" s="1"/>
  <c r="AV18" i="7"/>
  <c r="AU18" i="7"/>
  <c r="AT18" i="7"/>
  <c r="AS18" i="7"/>
  <c r="AS26" i="7" s="1"/>
  <c r="AR18" i="7"/>
  <c r="AQ18" i="7"/>
  <c r="AP18" i="7"/>
  <c r="AO18" i="7"/>
  <c r="AO26" i="7" s="1"/>
  <c r="AN18" i="7"/>
  <c r="AM18" i="7"/>
  <c r="AL18" i="7"/>
  <c r="AK18" i="7"/>
  <c r="AK26" i="7" s="1"/>
  <c r="AJ18" i="7"/>
  <c r="AI18" i="7"/>
  <c r="AH18" i="7"/>
  <c r="AG18" i="7"/>
  <c r="AG26" i="7" s="1"/>
  <c r="AF18" i="7"/>
  <c r="AE18" i="7"/>
  <c r="AD18" i="7"/>
  <c r="AC18" i="7"/>
  <c r="AC26" i="7" s="1"/>
  <c r="AB18" i="7"/>
  <c r="AA18" i="7"/>
  <c r="Z18" i="7"/>
  <c r="Y18" i="7"/>
  <c r="X18" i="7"/>
  <c r="W18" i="7"/>
  <c r="V18" i="7"/>
  <c r="U18" i="7"/>
  <c r="U26" i="7" s="1"/>
  <c r="T18" i="7"/>
  <c r="S18" i="7"/>
  <c r="R18" i="7"/>
  <c r="Q18" i="7"/>
  <c r="Q26" i="7" s="1"/>
  <c r="P18" i="7"/>
  <c r="O18" i="7"/>
  <c r="N18" i="7"/>
  <c r="M18" i="7"/>
  <c r="M26" i="7" s="1"/>
  <c r="L18" i="7"/>
  <c r="K18" i="7"/>
  <c r="J18" i="7"/>
  <c r="I18" i="7"/>
  <c r="I26" i="7" s="1"/>
  <c r="H18" i="7"/>
  <c r="G18" i="7"/>
  <c r="F18" i="7"/>
  <c r="E18" i="7"/>
  <c r="C9" i="7" s="1"/>
  <c r="BD72" i="7"/>
  <c r="G19" i="5"/>
  <c r="BD70" i="7"/>
  <c r="BD68" i="7"/>
  <c r="BD67" i="7"/>
  <c r="BD65" i="7"/>
  <c r="F19" i="5"/>
  <c r="I19" i="5"/>
  <c r="K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AM19" i="5"/>
  <c r="AN19" i="5"/>
  <c r="AO19" i="5"/>
  <c r="AP19" i="5"/>
  <c r="AQ19" i="5"/>
  <c r="AR19" i="5"/>
  <c r="AS19" i="5"/>
  <c r="AT19" i="5"/>
  <c r="AU19" i="5"/>
  <c r="AV19" i="5"/>
  <c r="AW19" i="5"/>
  <c r="AX19" i="5"/>
  <c r="AY19" i="5"/>
  <c r="AZ19" i="5"/>
  <c r="BA19" i="5"/>
  <c r="BB19" i="5"/>
  <c r="BC19" i="5"/>
  <c r="BD19" i="5"/>
  <c r="E19"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AM18" i="5"/>
  <c r="AN18" i="5"/>
  <c r="AO18" i="5"/>
  <c r="AP18" i="5"/>
  <c r="AQ18" i="5"/>
  <c r="AR18" i="5"/>
  <c r="AS18" i="5"/>
  <c r="AT18" i="5"/>
  <c r="AU18" i="5"/>
  <c r="AV18" i="5"/>
  <c r="AW18" i="5"/>
  <c r="AX18" i="5"/>
  <c r="AY18" i="5"/>
  <c r="AZ18" i="5"/>
  <c r="BA18" i="5"/>
  <c r="BB18" i="5"/>
  <c r="BC18" i="5"/>
  <c r="BD18" i="5"/>
  <c r="E18" i="5"/>
  <c r="AP12" i="4"/>
  <c r="AM87" i="7" s="1"/>
  <c r="D34" i="4"/>
  <c r="BC60" i="10" l="1"/>
  <c r="AY60" i="10"/>
  <c r="BA60" i="10"/>
  <c r="BB60" i="10"/>
  <c r="E62" i="10"/>
  <c r="AX30" i="10"/>
  <c r="AX60" i="10" s="1"/>
  <c r="AT30" i="10"/>
  <c r="AT60" i="10" s="1"/>
  <c r="AP30" i="10"/>
  <c r="AP60" i="10" s="1"/>
  <c r="AL30" i="10"/>
  <c r="AL60" i="10" s="1"/>
  <c r="AH30" i="10"/>
  <c r="AH60" i="10" s="1"/>
  <c r="AD30" i="10"/>
  <c r="AD60" i="10" s="1"/>
  <c r="Z30" i="10"/>
  <c r="Z60" i="10" s="1"/>
  <c r="V30" i="10"/>
  <c r="V60" i="10" s="1"/>
  <c r="R30" i="10"/>
  <c r="R60" i="10" s="1"/>
  <c r="N30" i="10"/>
  <c r="N60" i="10" s="1"/>
  <c r="J30" i="10"/>
  <c r="J60" i="10" s="1"/>
  <c r="F30" i="10"/>
  <c r="F60" i="10" s="1"/>
  <c r="AW30" i="10"/>
  <c r="AW60" i="10" s="1"/>
  <c r="AS30" i="10"/>
  <c r="AS60" i="10" s="1"/>
  <c r="AO30" i="10"/>
  <c r="AO60" i="10" s="1"/>
  <c r="AK30" i="10"/>
  <c r="AK60" i="10" s="1"/>
  <c r="AG30" i="10"/>
  <c r="AG60" i="10" s="1"/>
  <c r="AC30" i="10"/>
  <c r="AC60" i="10" s="1"/>
  <c r="Y30" i="10"/>
  <c r="Y60" i="10" s="1"/>
  <c r="U30" i="10"/>
  <c r="U60" i="10" s="1"/>
  <c r="Q30" i="10"/>
  <c r="Q60" i="10" s="1"/>
  <c r="M30" i="10"/>
  <c r="M60" i="10" s="1"/>
  <c r="I30" i="10"/>
  <c r="I60" i="10" s="1"/>
  <c r="AV30" i="10"/>
  <c r="AV60" i="10" s="1"/>
  <c r="AR30" i="10"/>
  <c r="AR60" i="10" s="1"/>
  <c r="AN30" i="10"/>
  <c r="AN60" i="10" s="1"/>
  <c r="AJ30" i="10"/>
  <c r="AJ60" i="10" s="1"/>
  <c r="AF30" i="10"/>
  <c r="AF60" i="10" s="1"/>
  <c r="AB30" i="10"/>
  <c r="AB60" i="10" s="1"/>
  <c r="X30" i="10"/>
  <c r="X60" i="10" s="1"/>
  <c r="T30" i="10"/>
  <c r="T60" i="10" s="1"/>
  <c r="P30" i="10"/>
  <c r="P60" i="10" s="1"/>
  <c r="L30" i="10"/>
  <c r="L60" i="10" s="1"/>
  <c r="H30" i="10"/>
  <c r="H60" i="10" s="1"/>
  <c r="AU30" i="10"/>
  <c r="AU60" i="10" s="1"/>
  <c r="AQ30" i="10"/>
  <c r="AQ60" i="10" s="1"/>
  <c r="AM30" i="10"/>
  <c r="AM60" i="10" s="1"/>
  <c r="AI30" i="10"/>
  <c r="AI60" i="10" s="1"/>
  <c r="AE30" i="10"/>
  <c r="AE60" i="10" s="1"/>
  <c r="AA30" i="10"/>
  <c r="AA60" i="10" s="1"/>
  <c r="W30" i="10"/>
  <c r="W60" i="10" s="1"/>
  <c r="S30" i="10"/>
  <c r="S60" i="10" s="1"/>
  <c r="O30" i="10"/>
  <c r="O60" i="10" s="1"/>
  <c r="K30" i="10"/>
  <c r="K60" i="10" s="1"/>
  <c r="G30" i="10"/>
  <c r="G60" i="10" s="1"/>
  <c r="BD60" i="10"/>
  <c r="AZ60" i="10"/>
  <c r="H26" i="7"/>
  <c r="H28" i="7" s="1"/>
  <c r="H29" i="7" s="1"/>
  <c r="L26" i="7"/>
  <c r="L28" i="7" s="1"/>
  <c r="L29" i="7" s="1"/>
  <c r="P26" i="7"/>
  <c r="P28" i="7" s="1"/>
  <c r="P29" i="7" s="1"/>
  <c r="T26" i="7"/>
  <c r="X26" i="7"/>
  <c r="X28" i="7" s="1"/>
  <c r="X29" i="7" s="1"/>
  <c r="AB26" i="7"/>
  <c r="AF26" i="7"/>
  <c r="AJ26" i="7"/>
  <c r="AN26" i="7"/>
  <c r="AN28" i="7" s="1"/>
  <c r="AN29" i="7" s="1"/>
  <c r="AR26" i="7"/>
  <c r="AR28" i="7" s="1"/>
  <c r="AR29" i="7" s="1"/>
  <c r="AV26" i="7"/>
  <c r="J26" i="7"/>
  <c r="N26" i="7"/>
  <c r="N28" i="7" s="1"/>
  <c r="N29" i="7" s="1"/>
  <c r="R26" i="7"/>
  <c r="V26" i="7"/>
  <c r="V28" i="7" s="1"/>
  <c r="V29" i="7" s="1"/>
  <c r="Z26" i="7"/>
  <c r="AD26" i="7"/>
  <c r="AD28" i="7" s="1"/>
  <c r="AD29" i="7" s="1"/>
  <c r="AH26" i="7"/>
  <c r="AH28" i="7" s="1"/>
  <c r="AH29" i="7" s="1"/>
  <c r="AL26" i="7"/>
  <c r="AL28" i="7" s="1"/>
  <c r="AL29" i="7" s="1"/>
  <c r="AP26" i="7"/>
  <c r="AT26" i="7"/>
  <c r="K26" i="7"/>
  <c r="K28" i="7" s="1"/>
  <c r="K29" i="7" s="1"/>
  <c r="O26" i="7"/>
  <c r="O28" i="7" s="1"/>
  <c r="O29" i="7" s="1"/>
  <c r="S26" i="7"/>
  <c r="W26" i="7"/>
  <c r="AA26" i="7"/>
  <c r="AA28" i="7" s="1"/>
  <c r="AA29" i="7" s="1"/>
  <c r="AE26" i="7"/>
  <c r="AE28" i="7" s="1"/>
  <c r="AE29" i="7" s="1"/>
  <c r="AI26" i="7"/>
  <c r="AM26" i="7"/>
  <c r="AM28" i="7" s="1"/>
  <c r="AM29" i="7" s="1"/>
  <c r="AQ26" i="7"/>
  <c r="AQ28" i="7" s="1"/>
  <c r="AQ29" i="7" s="1"/>
  <c r="AU26" i="7"/>
  <c r="AU28" i="7" s="1"/>
  <c r="AU29" i="7" s="1"/>
  <c r="G26" i="7"/>
  <c r="G28" i="7" s="1"/>
  <c r="G29" i="7" s="1"/>
  <c r="F26" i="7"/>
  <c r="F28" i="7" s="1"/>
  <c r="F29" i="7" s="1"/>
  <c r="AQ12" i="4"/>
  <c r="AN30" i="5" s="1"/>
  <c r="BF12" i="4"/>
  <c r="BC87" i="7" s="1"/>
  <c r="BD12" i="4"/>
  <c r="BA87" i="7" s="1"/>
  <c r="D78" i="4"/>
  <c r="B31" i="4" s="1"/>
  <c r="BG12" i="4"/>
  <c r="BE12" i="4"/>
  <c r="BC12" i="4"/>
  <c r="BA12" i="4"/>
  <c r="AY12" i="4"/>
  <c r="AW12" i="4"/>
  <c r="AU12" i="4"/>
  <c r="AS12" i="4"/>
  <c r="BC30" i="5"/>
  <c r="BA30" i="5"/>
  <c r="AM30" i="5"/>
  <c r="AN87" i="7"/>
  <c r="BB12" i="4"/>
  <c r="AZ12" i="4"/>
  <c r="AX12" i="4"/>
  <c r="AV12" i="4"/>
  <c r="AT12" i="4"/>
  <c r="AR12" i="4"/>
  <c r="E65" i="7"/>
  <c r="G65" i="7"/>
  <c r="I65" i="7"/>
  <c r="K65" i="7"/>
  <c r="M65" i="7"/>
  <c r="O65" i="7"/>
  <c r="Q65" i="7"/>
  <c r="S65" i="7"/>
  <c r="U65" i="7"/>
  <c r="W65" i="7"/>
  <c r="Y65" i="7"/>
  <c r="AA65" i="7"/>
  <c r="AC65" i="7"/>
  <c r="AE65" i="7"/>
  <c r="AG65" i="7"/>
  <c r="AI65" i="7"/>
  <c r="AK65" i="7"/>
  <c r="AM65" i="7"/>
  <c r="AO65" i="7"/>
  <c r="AQ65" i="7"/>
  <c r="AS65" i="7"/>
  <c r="AU65" i="7"/>
  <c r="AW65" i="7"/>
  <c r="AY65" i="7"/>
  <c r="BA65" i="7"/>
  <c r="BC65" i="7"/>
  <c r="E67" i="7"/>
  <c r="G67" i="7"/>
  <c r="I67" i="7"/>
  <c r="K67" i="7"/>
  <c r="M67" i="7"/>
  <c r="O67" i="7"/>
  <c r="Q67" i="7"/>
  <c r="S67" i="7"/>
  <c r="U67" i="7"/>
  <c r="W67" i="7"/>
  <c r="Y67" i="7"/>
  <c r="AA67" i="7"/>
  <c r="AC67" i="7"/>
  <c r="AE67" i="7"/>
  <c r="AG67" i="7"/>
  <c r="AI67" i="7"/>
  <c r="AK67" i="7"/>
  <c r="AM67" i="7"/>
  <c r="AO67" i="7"/>
  <c r="AQ67" i="7"/>
  <c r="AS67" i="7"/>
  <c r="AU67" i="7"/>
  <c r="AW67" i="7"/>
  <c r="AY67" i="7"/>
  <c r="BA67" i="7"/>
  <c r="BC67" i="7"/>
  <c r="E68" i="7"/>
  <c r="G68" i="7"/>
  <c r="I68" i="7"/>
  <c r="K68" i="7"/>
  <c r="M68" i="7"/>
  <c r="O68" i="7"/>
  <c r="Q68" i="7"/>
  <c r="S68" i="7"/>
  <c r="U68" i="7"/>
  <c r="W68" i="7"/>
  <c r="Y68" i="7"/>
  <c r="AA68" i="7"/>
  <c r="AC68" i="7"/>
  <c r="AE68" i="7"/>
  <c r="AG68" i="7"/>
  <c r="AI68" i="7"/>
  <c r="AK68" i="7"/>
  <c r="AM68" i="7"/>
  <c r="AO68" i="7"/>
  <c r="AQ68" i="7"/>
  <c r="AS68" i="7"/>
  <c r="AU68" i="7"/>
  <c r="AW68" i="7"/>
  <c r="AY68" i="7"/>
  <c r="BA68" i="7"/>
  <c r="BC68" i="7"/>
  <c r="E70" i="7"/>
  <c r="G70" i="7"/>
  <c r="I70" i="7"/>
  <c r="K70" i="7"/>
  <c r="M70" i="7"/>
  <c r="O70" i="7"/>
  <c r="Q70" i="7"/>
  <c r="S70" i="7"/>
  <c r="U70" i="7"/>
  <c r="W70" i="7"/>
  <c r="Y70" i="7"/>
  <c r="AA70" i="7"/>
  <c r="AC70" i="7"/>
  <c r="AE70" i="7"/>
  <c r="AG70" i="7"/>
  <c r="AI70" i="7"/>
  <c r="AK70" i="7"/>
  <c r="AM70" i="7"/>
  <c r="AO70" i="7"/>
  <c r="AQ70" i="7"/>
  <c r="AS70" i="7"/>
  <c r="AU70" i="7"/>
  <c r="AW70" i="7"/>
  <c r="AY70" i="7"/>
  <c r="BA70" i="7"/>
  <c r="BC70" i="7"/>
  <c r="E71" i="7"/>
  <c r="G71" i="7"/>
  <c r="I71" i="7"/>
  <c r="K71" i="7"/>
  <c r="M71" i="7"/>
  <c r="O71" i="7"/>
  <c r="Q71" i="7"/>
  <c r="S71" i="7"/>
  <c r="U71" i="7"/>
  <c r="W71" i="7"/>
  <c r="Y71" i="7"/>
  <c r="AA71" i="7"/>
  <c r="AC71" i="7"/>
  <c r="AE71" i="7"/>
  <c r="AG71" i="7"/>
  <c r="AI71" i="7"/>
  <c r="AK71" i="7"/>
  <c r="AM71" i="7"/>
  <c r="AO71" i="7"/>
  <c r="AQ71" i="7"/>
  <c r="AS71" i="7"/>
  <c r="AU71" i="7"/>
  <c r="AW71" i="7"/>
  <c r="AY71" i="7"/>
  <c r="BA71" i="7"/>
  <c r="BC71" i="7"/>
  <c r="E72" i="7"/>
  <c r="G72" i="7"/>
  <c r="I72" i="7"/>
  <c r="K72" i="7"/>
  <c r="M72" i="7"/>
  <c r="O72" i="7"/>
  <c r="Q72" i="7"/>
  <c r="S72" i="7"/>
  <c r="U72" i="7"/>
  <c r="W72" i="7"/>
  <c r="Y72" i="7"/>
  <c r="AA72" i="7"/>
  <c r="AC72" i="7"/>
  <c r="AE72" i="7"/>
  <c r="AG72" i="7"/>
  <c r="AI72" i="7"/>
  <c r="AK72" i="7"/>
  <c r="AM72" i="7"/>
  <c r="AO72" i="7"/>
  <c r="AQ72" i="7"/>
  <c r="AS72" i="7"/>
  <c r="AU72" i="7"/>
  <c r="AW72" i="7"/>
  <c r="AY72" i="7"/>
  <c r="BA72" i="7"/>
  <c r="BC72" i="7"/>
  <c r="L19" i="5"/>
  <c r="J19" i="5"/>
  <c r="H19" i="5"/>
  <c r="F65" i="7"/>
  <c r="H65" i="7"/>
  <c r="J65" i="7"/>
  <c r="L65" i="7"/>
  <c r="N65" i="7"/>
  <c r="P65" i="7"/>
  <c r="R65" i="7"/>
  <c r="T65" i="7"/>
  <c r="V65" i="7"/>
  <c r="X65" i="7"/>
  <c r="Z65" i="7"/>
  <c r="AB65" i="7"/>
  <c r="AD65" i="7"/>
  <c r="AF65" i="7"/>
  <c r="AH65" i="7"/>
  <c r="AJ65" i="7"/>
  <c r="AL65" i="7"/>
  <c r="AN65" i="7"/>
  <c r="AP65" i="7"/>
  <c r="AR65" i="7"/>
  <c r="AT65" i="7"/>
  <c r="AV65" i="7"/>
  <c r="AX65" i="7"/>
  <c r="AZ65" i="7"/>
  <c r="BB65" i="7"/>
  <c r="F67" i="7"/>
  <c r="H67" i="7"/>
  <c r="J67" i="7"/>
  <c r="L67" i="7"/>
  <c r="N67" i="7"/>
  <c r="P67" i="7"/>
  <c r="R67" i="7"/>
  <c r="T67" i="7"/>
  <c r="V67" i="7"/>
  <c r="X67" i="7"/>
  <c r="Z67" i="7"/>
  <c r="AB67" i="7"/>
  <c r="AD67" i="7"/>
  <c r="AF67" i="7"/>
  <c r="AH67" i="7"/>
  <c r="AJ67" i="7"/>
  <c r="AL67" i="7"/>
  <c r="AN67" i="7"/>
  <c r="AP67" i="7"/>
  <c r="AR67" i="7"/>
  <c r="AT67" i="7"/>
  <c r="AV67" i="7"/>
  <c r="AX67" i="7"/>
  <c r="AZ67" i="7"/>
  <c r="BB67" i="7"/>
  <c r="F68" i="7"/>
  <c r="H68" i="7"/>
  <c r="J68" i="7"/>
  <c r="L68" i="7"/>
  <c r="N68" i="7"/>
  <c r="P68" i="7"/>
  <c r="R68" i="7"/>
  <c r="T68" i="7"/>
  <c r="V68" i="7"/>
  <c r="X68" i="7"/>
  <c r="Z68" i="7"/>
  <c r="AB68" i="7"/>
  <c r="AD68" i="7"/>
  <c r="AF68" i="7"/>
  <c r="AH68" i="7"/>
  <c r="AJ68" i="7"/>
  <c r="AL68" i="7"/>
  <c r="AN68" i="7"/>
  <c r="AP68" i="7"/>
  <c r="AR68" i="7"/>
  <c r="AT68" i="7"/>
  <c r="AV68" i="7"/>
  <c r="AX68" i="7"/>
  <c r="AZ68" i="7"/>
  <c r="BB68" i="7"/>
  <c r="F70" i="7"/>
  <c r="H70" i="7"/>
  <c r="J70" i="7"/>
  <c r="L70" i="7"/>
  <c r="N70" i="7"/>
  <c r="P70" i="7"/>
  <c r="R70" i="7"/>
  <c r="T70" i="7"/>
  <c r="V70" i="7"/>
  <c r="X70" i="7"/>
  <c r="Z70" i="7"/>
  <c r="AB70" i="7"/>
  <c r="AD70" i="7"/>
  <c r="AF70" i="7"/>
  <c r="AH70" i="7"/>
  <c r="AJ70" i="7"/>
  <c r="AL70" i="7"/>
  <c r="AN70" i="7"/>
  <c r="AP70" i="7"/>
  <c r="AR70" i="7"/>
  <c r="AT70" i="7"/>
  <c r="AV70" i="7"/>
  <c r="AX70" i="7"/>
  <c r="AZ70" i="7"/>
  <c r="BB70" i="7"/>
  <c r="F71" i="7"/>
  <c r="H71" i="7"/>
  <c r="J71" i="7"/>
  <c r="L71" i="7"/>
  <c r="N71" i="7"/>
  <c r="P71" i="7"/>
  <c r="R71" i="7"/>
  <c r="T71" i="7"/>
  <c r="V71" i="7"/>
  <c r="X71" i="7"/>
  <c r="Z71" i="7"/>
  <c r="AB71" i="7"/>
  <c r="AD71" i="7"/>
  <c r="AF71" i="7"/>
  <c r="AH71" i="7"/>
  <c r="AJ71" i="7"/>
  <c r="AL71" i="7"/>
  <c r="AN71" i="7"/>
  <c r="AP71" i="7"/>
  <c r="AR71" i="7"/>
  <c r="AT71" i="7"/>
  <c r="AV71" i="7"/>
  <c r="AX71" i="7"/>
  <c r="AZ71" i="7"/>
  <c r="BB71" i="7"/>
  <c r="BD71" i="7"/>
  <c r="F72" i="7"/>
  <c r="H72" i="7"/>
  <c r="J72" i="7"/>
  <c r="L72" i="7"/>
  <c r="N72" i="7"/>
  <c r="P72" i="7"/>
  <c r="R72" i="7"/>
  <c r="T72" i="7"/>
  <c r="V72" i="7"/>
  <c r="X72" i="7"/>
  <c r="Z72" i="7"/>
  <c r="AB72" i="7"/>
  <c r="AD72" i="7"/>
  <c r="AF72" i="7"/>
  <c r="AH72" i="7"/>
  <c r="AJ72" i="7"/>
  <c r="AL72" i="7"/>
  <c r="AN72" i="7"/>
  <c r="AP72" i="7"/>
  <c r="AR72" i="7"/>
  <c r="AT72" i="7"/>
  <c r="AV72" i="7"/>
  <c r="AX72" i="7"/>
  <c r="AZ72" i="7"/>
  <c r="BB72" i="7"/>
  <c r="Y26" i="7"/>
  <c r="Y28" i="7" s="1"/>
  <c r="Y29" i="7" s="1"/>
  <c r="E26" i="7"/>
  <c r="E28" i="7" s="1"/>
  <c r="E29" i="7" s="1"/>
  <c r="J28" i="7"/>
  <c r="J29" i="7" s="1"/>
  <c r="R28" i="7"/>
  <c r="R29" i="7" s="1"/>
  <c r="T28" i="7"/>
  <c r="T29" i="7" s="1"/>
  <c r="Z28" i="7"/>
  <c r="Z29" i="7" s="1"/>
  <c r="AB28" i="7"/>
  <c r="AB29" i="7" s="1"/>
  <c r="AF28" i="7"/>
  <c r="AF29" i="7" s="1"/>
  <c r="AJ28" i="7"/>
  <c r="AJ29" i="7" s="1"/>
  <c r="AP28" i="7"/>
  <c r="AP29" i="7" s="1"/>
  <c r="AT28" i="7"/>
  <c r="AT29" i="7" s="1"/>
  <c r="AV28" i="7"/>
  <c r="AV29" i="7" s="1"/>
  <c r="I28" i="7"/>
  <c r="I29" i="7" s="1"/>
  <c r="M28" i="7"/>
  <c r="M29" i="7" s="1"/>
  <c r="Q28" i="7"/>
  <c r="Q29" i="7" s="1"/>
  <c r="S28" i="7"/>
  <c r="S29" i="7" s="1"/>
  <c r="U28" i="7"/>
  <c r="U29" i="7" s="1"/>
  <c r="W28" i="7"/>
  <c r="W29" i="7" s="1"/>
  <c r="AC28" i="7"/>
  <c r="AC29" i="7" s="1"/>
  <c r="AG28" i="7"/>
  <c r="AG29" i="7" s="1"/>
  <c r="AI28" i="7"/>
  <c r="AI29" i="7" s="1"/>
  <c r="AK28" i="7"/>
  <c r="AO28" i="7"/>
  <c r="AS28" i="7"/>
  <c r="AW28" i="7"/>
  <c r="F61" i="10" l="1"/>
  <c r="E63" i="10"/>
  <c r="E64" i="10" s="1"/>
  <c r="E77" i="10" s="1"/>
  <c r="E80" i="10" s="1"/>
  <c r="E81" i="10" s="1"/>
  <c r="AQ87" i="7"/>
  <c r="AQ30" i="5"/>
  <c r="AU87" i="7"/>
  <c r="AU30" i="5"/>
  <c r="AY87" i="7"/>
  <c r="AY30" i="5"/>
  <c r="AR30" i="5"/>
  <c r="AR87" i="7"/>
  <c r="AV30" i="5"/>
  <c r="AV87" i="7"/>
  <c r="AZ30" i="5"/>
  <c r="AZ87" i="7"/>
  <c r="BD30" i="5"/>
  <c r="BD87" i="7"/>
  <c r="D35" i="4"/>
  <c r="D36" i="4" s="1"/>
  <c r="D37" i="4" s="1"/>
  <c r="D38" i="4" s="1"/>
  <c r="D39" i="4" s="1"/>
  <c r="D40" i="4" s="1"/>
  <c r="AO87" i="7"/>
  <c r="AO30" i="5"/>
  <c r="AS87" i="7"/>
  <c r="AS30" i="5"/>
  <c r="AW87" i="7"/>
  <c r="AW30" i="5"/>
  <c r="AP30" i="5"/>
  <c r="AP87" i="7"/>
  <c r="AT30" i="5"/>
  <c r="AT87" i="7"/>
  <c r="AX30" i="5"/>
  <c r="AX87" i="7"/>
  <c r="BB30" i="5"/>
  <c r="BB87" i="7"/>
  <c r="AW29" i="7"/>
  <c r="AS29" i="7"/>
  <c r="AO29" i="7"/>
  <c r="AK29" i="7"/>
  <c r="BD58" i="7"/>
  <c r="BB58" i="7"/>
  <c r="AZ58" i="7"/>
  <c r="AX58" i="7"/>
  <c r="AV58" i="7"/>
  <c r="AT58" i="7"/>
  <c r="AR58" i="7"/>
  <c r="AP58" i="7"/>
  <c r="AN58" i="7"/>
  <c r="AL58" i="7"/>
  <c r="AJ58" i="7"/>
  <c r="AH58" i="7"/>
  <c r="BC58" i="7"/>
  <c r="BA58" i="7"/>
  <c r="AY58" i="7"/>
  <c r="AW58" i="7"/>
  <c r="AU58" i="7"/>
  <c r="AS58" i="7"/>
  <c r="AQ58" i="7"/>
  <c r="AO58" i="7"/>
  <c r="AM58" i="7"/>
  <c r="AK58" i="7"/>
  <c r="AI58" i="7"/>
  <c r="BC56" i="7"/>
  <c r="BA56" i="7"/>
  <c r="AY56" i="7"/>
  <c r="AW56" i="7"/>
  <c r="AU56" i="7"/>
  <c r="AS56" i="7"/>
  <c r="AQ56" i="7"/>
  <c r="AO56" i="7"/>
  <c r="AM56" i="7"/>
  <c r="AK56" i="7"/>
  <c r="AI56" i="7"/>
  <c r="AG56" i="7"/>
  <c r="BD56" i="7"/>
  <c r="BB56" i="7"/>
  <c r="AZ56" i="7"/>
  <c r="AX56" i="7"/>
  <c r="AV56" i="7"/>
  <c r="AT56" i="7"/>
  <c r="AR56" i="7"/>
  <c r="AP56" i="7"/>
  <c r="AN56" i="7"/>
  <c r="AL56" i="7"/>
  <c r="AJ56" i="7"/>
  <c r="AH56" i="7"/>
  <c r="AF56" i="7"/>
  <c r="BD54" i="7"/>
  <c r="BB54" i="7"/>
  <c r="AZ54" i="7"/>
  <c r="AX54" i="7"/>
  <c r="AV54" i="7"/>
  <c r="AT54" i="7"/>
  <c r="AR54" i="7"/>
  <c r="AP54" i="7"/>
  <c r="AN54" i="7"/>
  <c r="AL54" i="7"/>
  <c r="AJ54" i="7"/>
  <c r="AH54" i="7"/>
  <c r="AF54" i="7"/>
  <c r="AD54" i="7"/>
  <c r="BC54" i="7"/>
  <c r="BA54" i="7"/>
  <c r="AY54" i="7"/>
  <c r="AW54" i="7"/>
  <c r="AU54" i="7"/>
  <c r="AS54" i="7"/>
  <c r="AQ54" i="7"/>
  <c r="AO54" i="7"/>
  <c r="AM54" i="7"/>
  <c r="AK54" i="7"/>
  <c r="AI54" i="7"/>
  <c r="AG54" i="7"/>
  <c r="AE54" i="7"/>
  <c r="BC52" i="7"/>
  <c r="BA52" i="7"/>
  <c r="AY52" i="7"/>
  <c r="AW52" i="7"/>
  <c r="AU52" i="7"/>
  <c r="AS52" i="7"/>
  <c r="AQ52" i="7"/>
  <c r="AO52" i="7"/>
  <c r="AM52" i="7"/>
  <c r="AK52" i="7"/>
  <c r="AI52" i="7"/>
  <c r="AG52" i="7"/>
  <c r="AE52" i="7"/>
  <c r="AC52" i="7"/>
  <c r="BD52" i="7"/>
  <c r="BB52" i="7"/>
  <c r="AZ52" i="7"/>
  <c r="AX52" i="7"/>
  <c r="AV52" i="7"/>
  <c r="AT52" i="7"/>
  <c r="AR52" i="7"/>
  <c r="AP52" i="7"/>
  <c r="AN52" i="7"/>
  <c r="AL52" i="7"/>
  <c r="AJ52" i="7"/>
  <c r="AH52" i="7"/>
  <c r="AF52" i="7"/>
  <c r="AD52" i="7"/>
  <c r="AB52" i="7"/>
  <c r="BD50" i="7"/>
  <c r="BB50" i="7"/>
  <c r="AZ50" i="7"/>
  <c r="AX50" i="7"/>
  <c r="AV50" i="7"/>
  <c r="AT50" i="7"/>
  <c r="AR50" i="7"/>
  <c r="AP50" i="7"/>
  <c r="AN50" i="7"/>
  <c r="AL50" i="7"/>
  <c r="AJ50" i="7"/>
  <c r="AH50" i="7"/>
  <c r="AF50" i="7"/>
  <c r="AD50" i="7"/>
  <c r="AB50" i="7"/>
  <c r="Z50" i="7"/>
  <c r="BC50" i="7"/>
  <c r="BA50" i="7"/>
  <c r="AY50" i="7"/>
  <c r="AW50" i="7"/>
  <c r="AU50" i="7"/>
  <c r="AS50" i="7"/>
  <c r="AQ50" i="7"/>
  <c r="AO50" i="7"/>
  <c r="AM50" i="7"/>
  <c r="AK50" i="7"/>
  <c r="AI50" i="7"/>
  <c r="AG50" i="7"/>
  <c r="AE50" i="7"/>
  <c r="AC50" i="7"/>
  <c r="AA50" i="7"/>
  <c r="BC48" i="7"/>
  <c r="BA48" i="7"/>
  <c r="AY48" i="7"/>
  <c r="AW48" i="7"/>
  <c r="AU48" i="7"/>
  <c r="AS48" i="7"/>
  <c r="AQ48" i="7"/>
  <c r="AO48" i="7"/>
  <c r="AM48" i="7"/>
  <c r="AK48" i="7"/>
  <c r="AI48" i="7"/>
  <c r="AG48" i="7"/>
  <c r="AE48" i="7"/>
  <c r="AC48" i="7"/>
  <c r="AA48" i="7"/>
  <c r="Y48" i="7"/>
  <c r="BD48" i="7"/>
  <c r="BB48" i="7"/>
  <c r="AZ48" i="7"/>
  <c r="AX48" i="7"/>
  <c r="AV48" i="7"/>
  <c r="AT48" i="7"/>
  <c r="AR48" i="7"/>
  <c r="AP48" i="7"/>
  <c r="AN48" i="7"/>
  <c r="AL48" i="7"/>
  <c r="AJ48" i="7"/>
  <c r="AH48" i="7"/>
  <c r="AF48" i="7"/>
  <c r="AD48" i="7"/>
  <c r="AB48" i="7"/>
  <c r="Z48" i="7"/>
  <c r="X48" i="7"/>
  <c r="BD46" i="7"/>
  <c r="BB46" i="7"/>
  <c r="AZ46" i="7"/>
  <c r="AX46" i="7"/>
  <c r="AV46" i="7"/>
  <c r="AT46" i="7"/>
  <c r="AR46" i="7"/>
  <c r="AP46" i="7"/>
  <c r="AN46" i="7"/>
  <c r="AL46" i="7"/>
  <c r="AJ46" i="7"/>
  <c r="AH46" i="7"/>
  <c r="AF46" i="7"/>
  <c r="AD46" i="7"/>
  <c r="AB46" i="7"/>
  <c r="Z46" i="7"/>
  <c r="X46" i="7"/>
  <c r="V46" i="7"/>
  <c r="BC46" i="7"/>
  <c r="BA46" i="7"/>
  <c r="AY46" i="7"/>
  <c r="AW46" i="7"/>
  <c r="AU46" i="7"/>
  <c r="AS46" i="7"/>
  <c r="AQ46" i="7"/>
  <c r="AO46" i="7"/>
  <c r="AM46" i="7"/>
  <c r="AK46" i="7"/>
  <c r="AI46" i="7"/>
  <c r="AG46" i="7"/>
  <c r="AE46" i="7"/>
  <c r="AC46" i="7"/>
  <c r="AA46" i="7"/>
  <c r="Y46" i="7"/>
  <c r="W46" i="7"/>
  <c r="BC44" i="7"/>
  <c r="BA44" i="7"/>
  <c r="AY44" i="7"/>
  <c r="AW44" i="7"/>
  <c r="AU44" i="7"/>
  <c r="AS44" i="7"/>
  <c r="AQ44" i="7"/>
  <c r="AO44" i="7"/>
  <c r="AM44" i="7"/>
  <c r="AK44" i="7"/>
  <c r="AI44" i="7"/>
  <c r="AG44" i="7"/>
  <c r="AE44" i="7"/>
  <c r="AC44" i="7"/>
  <c r="AA44" i="7"/>
  <c r="Y44" i="7"/>
  <c r="W44" i="7"/>
  <c r="U44" i="7"/>
  <c r="BD44" i="7"/>
  <c r="BB44" i="7"/>
  <c r="AZ44" i="7"/>
  <c r="AX44" i="7"/>
  <c r="AV44" i="7"/>
  <c r="AT44" i="7"/>
  <c r="AR44" i="7"/>
  <c r="AP44" i="7"/>
  <c r="AN44" i="7"/>
  <c r="AL44" i="7"/>
  <c r="AJ44" i="7"/>
  <c r="AH44" i="7"/>
  <c r="AF44" i="7"/>
  <c r="AD44" i="7"/>
  <c r="AB44" i="7"/>
  <c r="Z44" i="7"/>
  <c r="X44" i="7"/>
  <c r="V44" i="7"/>
  <c r="T44" i="7"/>
  <c r="BD42" i="7"/>
  <c r="BB42" i="7"/>
  <c r="AZ42" i="7"/>
  <c r="AX42" i="7"/>
  <c r="AV42" i="7"/>
  <c r="AT42" i="7"/>
  <c r="AR42" i="7"/>
  <c r="AP42" i="7"/>
  <c r="AN42" i="7"/>
  <c r="AL42" i="7"/>
  <c r="AJ42" i="7"/>
  <c r="AH42" i="7"/>
  <c r="BC42" i="7"/>
  <c r="BA42" i="7"/>
  <c r="AY42" i="7"/>
  <c r="AW42" i="7"/>
  <c r="AU42" i="7"/>
  <c r="AS42" i="7"/>
  <c r="AQ42" i="7"/>
  <c r="AO42" i="7"/>
  <c r="AM42" i="7"/>
  <c r="AK42" i="7"/>
  <c r="AI42" i="7"/>
  <c r="AG42" i="7"/>
  <c r="AE42" i="7"/>
  <c r="AC42" i="7"/>
  <c r="AA42" i="7"/>
  <c r="Y42" i="7"/>
  <c r="W42" i="7"/>
  <c r="U42" i="7"/>
  <c r="S42" i="7"/>
  <c r="AF42" i="7"/>
  <c r="AB42" i="7"/>
  <c r="X42" i="7"/>
  <c r="T42" i="7"/>
  <c r="AD42" i="7"/>
  <c r="Z42" i="7"/>
  <c r="V42" i="7"/>
  <c r="R42" i="7"/>
  <c r="BD40" i="7"/>
  <c r="BB40" i="7"/>
  <c r="AZ40" i="7"/>
  <c r="AX40" i="7"/>
  <c r="AV40" i="7"/>
  <c r="AT40" i="7"/>
  <c r="AR40" i="7"/>
  <c r="AP40" i="7"/>
  <c r="AN40" i="7"/>
  <c r="AL40" i="7"/>
  <c r="AJ40" i="7"/>
  <c r="AH40" i="7"/>
  <c r="AF40" i="7"/>
  <c r="AD40" i="7"/>
  <c r="AB40" i="7"/>
  <c r="Z40" i="7"/>
  <c r="X40" i="7"/>
  <c r="V40" i="7"/>
  <c r="T40" i="7"/>
  <c r="R40" i="7"/>
  <c r="P40" i="7"/>
  <c r="BC40" i="7"/>
  <c r="BA40" i="7"/>
  <c r="AY40" i="7"/>
  <c r="AW40" i="7"/>
  <c r="AU40" i="7"/>
  <c r="AS40" i="7"/>
  <c r="AQ40" i="7"/>
  <c r="AO40" i="7"/>
  <c r="AM40" i="7"/>
  <c r="AK40" i="7"/>
  <c r="AI40" i="7"/>
  <c r="AG40" i="7"/>
  <c r="AE40" i="7"/>
  <c r="AC40" i="7"/>
  <c r="AA40" i="7"/>
  <c r="Y40" i="7"/>
  <c r="W40" i="7"/>
  <c r="U40" i="7"/>
  <c r="S40" i="7"/>
  <c r="Q40" i="7"/>
  <c r="BC38" i="7"/>
  <c r="BA38" i="7"/>
  <c r="AY38" i="7"/>
  <c r="AW38" i="7"/>
  <c r="AU38" i="7"/>
  <c r="AS38" i="7"/>
  <c r="AQ38" i="7"/>
  <c r="AO38" i="7"/>
  <c r="AM38" i="7"/>
  <c r="AK38" i="7"/>
  <c r="AI38" i="7"/>
  <c r="AG38" i="7"/>
  <c r="AE38" i="7"/>
  <c r="AC38" i="7"/>
  <c r="AA38" i="7"/>
  <c r="Y38" i="7"/>
  <c r="W38" i="7"/>
  <c r="U38" i="7"/>
  <c r="S38" i="7"/>
  <c r="Q38" i="7"/>
  <c r="O38" i="7"/>
  <c r="BD38" i="7"/>
  <c r="BB38" i="7"/>
  <c r="AZ38" i="7"/>
  <c r="AX38" i="7"/>
  <c r="AV38" i="7"/>
  <c r="AT38" i="7"/>
  <c r="AR38" i="7"/>
  <c r="AP38" i="7"/>
  <c r="AN38" i="7"/>
  <c r="AL38" i="7"/>
  <c r="AJ38" i="7"/>
  <c r="AH38" i="7"/>
  <c r="AF38" i="7"/>
  <c r="AD38" i="7"/>
  <c r="AB38" i="7"/>
  <c r="Z38" i="7"/>
  <c r="X38" i="7"/>
  <c r="V38" i="7"/>
  <c r="T38" i="7"/>
  <c r="R38" i="7"/>
  <c r="P38" i="7"/>
  <c r="N38" i="7"/>
  <c r="BD36" i="7"/>
  <c r="BB36" i="7"/>
  <c r="AZ36" i="7"/>
  <c r="AX36" i="7"/>
  <c r="AV36" i="7"/>
  <c r="AT36" i="7"/>
  <c r="AR36" i="7"/>
  <c r="AP36" i="7"/>
  <c r="AN36" i="7"/>
  <c r="AL36" i="7"/>
  <c r="AJ36" i="7"/>
  <c r="AH36" i="7"/>
  <c r="AF36" i="7"/>
  <c r="AD36" i="7"/>
  <c r="AB36" i="7"/>
  <c r="Z36" i="7"/>
  <c r="X36" i="7"/>
  <c r="V36" i="7"/>
  <c r="T36" i="7"/>
  <c r="R36" i="7"/>
  <c r="P36" i="7"/>
  <c r="N36" i="7"/>
  <c r="L36" i="7"/>
  <c r="BC36" i="7"/>
  <c r="BA36" i="7"/>
  <c r="AY36" i="7"/>
  <c r="AW36" i="7"/>
  <c r="AU36" i="7"/>
  <c r="AS36" i="7"/>
  <c r="AQ36" i="7"/>
  <c r="AO36" i="7"/>
  <c r="AM36" i="7"/>
  <c r="AK36" i="7"/>
  <c r="AI36" i="7"/>
  <c r="AG36" i="7"/>
  <c r="AE36" i="7"/>
  <c r="AC36" i="7"/>
  <c r="AA36" i="7"/>
  <c r="Y36" i="7"/>
  <c r="W36" i="7"/>
  <c r="U36" i="7"/>
  <c r="S36" i="7"/>
  <c r="Q36" i="7"/>
  <c r="O36" i="7"/>
  <c r="M36" i="7"/>
  <c r="BB34" i="7"/>
  <c r="AZ34" i="7"/>
  <c r="AX34" i="7"/>
  <c r="AV34" i="7"/>
  <c r="AT34" i="7"/>
  <c r="AR34" i="7"/>
  <c r="AP34" i="7"/>
  <c r="AN34" i="7"/>
  <c r="AL34" i="7"/>
  <c r="AJ34" i="7"/>
  <c r="AH34" i="7"/>
  <c r="AF34" i="7"/>
  <c r="AD34" i="7"/>
  <c r="AB34" i="7"/>
  <c r="Z34" i="7"/>
  <c r="X34" i="7"/>
  <c r="V34" i="7"/>
  <c r="T34" i="7"/>
  <c r="R34" i="7"/>
  <c r="P34" i="7"/>
  <c r="N34" i="7"/>
  <c r="L34" i="7"/>
  <c r="J34" i="7"/>
  <c r="BA34" i="7"/>
  <c r="AY34" i="7"/>
  <c r="AW34" i="7"/>
  <c r="AU34" i="7"/>
  <c r="AS34" i="7"/>
  <c r="AQ34" i="7"/>
  <c r="AO34" i="7"/>
  <c r="AM34" i="7"/>
  <c r="AK34" i="7"/>
  <c r="AI34" i="7"/>
  <c r="AG34" i="7"/>
  <c r="AE34" i="7"/>
  <c r="AC34" i="7"/>
  <c r="AA34" i="7"/>
  <c r="Y34" i="7"/>
  <c r="W34" i="7"/>
  <c r="U34" i="7"/>
  <c r="S34" i="7"/>
  <c r="Q34" i="7"/>
  <c r="O34" i="7"/>
  <c r="M34" i="7"/>
  <c r="K34" i="7"/>
  <c r="AZ32" i="7"/>
  <c r="AX32" i="7"/>
  <c r="AV32" i="7"/>
  <c r="AT32" i="7"/>
  <c r="AR32" i="7"/>
  <c r="AP32" i="7"/>
  <c r="AN32" i="7"/>
  <c r="AL32" i="7"/>
  <c r="AJ32" i="7"/>
  <c r="AH32" i="7"/>
  <c r="AF32" i="7"/>
  <c r="AD32" i="7"/>
  <c r="AB32" i="7"/>
  <c r="Z32" i="7"/>
  <c r="X32" i="7"/>
  <c r="V32" i="7"/>
  <c r="T32" i="7"/>
  <c r="R32" i="7"/>
  <c r="P32" i="7"/>
  <c r="N32" i="7"/>
  <c r="L32" i="7"/>
  <c r="J32" i="7"/>
  <c r="H32" i="7"/>
  <c r="AY32" i="7"/>
  <c r="AW32" i="7"/>
  <c r="AU32" i="7"/>
  <c r="AS32" i="7"/>
  <c r="AQ32" i="7"/>
  <c r="AO32" i="7"/>
  <c r="AM32" i="7"/>
  <c r="AK32" i="7"/>
  <c r="AI32" i="7"/>
  <c r="AG32" i="7"/>
  <c r="AE32" i="7"/>
  <c r="AC32" i="7"/>
  <c r="AA32" i="7"/>
  <c r="Y32" i="7"/>
  <c r="W32" i="7"/>
  <c r="U32" i="7"/>
  <c r="S32" i="7"/>
  <c r="Q32" i="7"/>
  <c r="O32" i="7"/>
  <c r="M32" i="7"/>
  <c r="K32" i="7"/>
  <c r="I32" i="7"/>
  <c r="E62" i="7"/>
  <c r="AX30" i="7"/>
  <c r="AV30" i="7"/>
  <c r="AT30" i="7"/>
  <c r="AR30" i="7"/>
  <c r="AP30" i="7"/>
  <c r="AN30" i="7"/>
  <c r="AL30" i="7"/>
  <c r="AJ30" i="7"/>
  <c r="AH30" i="7"/>
  <c r="AF30" i="7"/>
  <c r="AD30" i="7"/>
  <c r="AB30" i="7"/>
  <c r="Z30" i="7"/>
  <c r="X30" i="7"/>
  <c r="V30" i="7"/>
  <c r="T30" i="7"/>
  <c r="R30" i="7"/>
  <c r="P30" i="7"/>
  <c r="N30" i="7"/>
  <c r="L30" i="7"/>
  <c r="J30" i="7"/>
  <c r="H30" i="7"/>
  <c r="F30" i="7"/>
  <c r="F60" i="7" s="1"/>
  <c r="AW30" i="7"/>
  <c r="AU30" i="7"/>
  <c r="AS30" i="7"/>
  <c r="AQ30" i="7"/>
  <c r="AO30" i="7"/>
  <c r="AM30" i="7"/>
  <c r="AK30" i="7"/>
  <c r="AI30" i="7"/>
  <c r="AG30" i="7"/>
  <c r="AE30" i="7"/>
  <c r="AC30" i="7"/>
  <c r="AA30" i="7"/>
  <c r="Y30" i="7"/>
  <c r="W30" i="7"/>
  <c r="U30" i="7"/>
  <c r="S30" i="7"/>
  <c r="Q30" i="7"/>
  <c r="O30" i="7"/>
  <c r="M30" i="7"/>
  <c r="K30" i="7"/>
  <c r="I30" i="7"/>
  <c r="G30" i="7"/>
  <c r="BD59" i="7"/>
  <c r="BB59" i="7"/>
  <c r="AZ59" i="7"/>
  <c r="AX59" i="7"/>
  <c r="AV59" i="7"/>
  <c r="AT59" i="7"/>
  <c r="AR59" i="7"/>
  <c r="AP59" i="7"/>
  <c r="AN59" i="7"/>
  <c r="AL59" i="7"/>
  <c r="AJ59" i="7"/>
  <c r="BC59" i="7"/>
  <c r="BA59" i="7"/>
  <c r="AY59" i="7"/>
  <c r="AW59" i="7"/>
  <c r="AU59" i="7"/>
  <c r="AS59" i="7"/>
  <c r="AQ59" i="7"/>
  <c r="AO59" i="7"/>
  <c r="AM59" i="7"/>
  <c r="AK59" i="7"/>
  <c r="AI59" i="7"/>
  <c r="BC57" i="7"/>
  <c r="BA57" i="7"/>
  <c r="AY57" i="7"/>
  <c r="AW57" i="7"/>
  <c r="AU57" i="7"/>
  <c r="AS57" i="7"/>
  <c r="AQ57" i="7"/>
  <c r="AO57" i="7"/>
  <c r="AM57" i="7"/>
  <c r="AK57" i="7"/>
  <c r="AI57" i="7"/>
  <c r="AG57" i="7"/>
  <c r="BD57" i="7"/>
  <c r="BB57" i="7"/>
  <c r="AZ57" i="7"/>
  <c r="AX57" i="7"/>
  <c r="AV57" i="7"/>
  <c r="AT57" i="7"/>
  <c r="AR57" i="7"/>
  <c r="AP57" i="7"/>
  <c r="AN57" i="7"/>
  <c r="AL57" i="7"/>
  <c r="AJ57" i="7"/>
  <c r="AH57" i="7"/>
  <c r="BD55" i="7"/>
  <c r="BB55" i="7"/>
  <c r="AZ55" i="7"/>
  <c r="AX55" i="7"/>
  <c r="AV55" i="7"/>
  <c r="AT55" i="7"/>
  <c r="AR55" i="7"/>
  <c r="AP55" i="7"/>
  <c r="AN55" i="7"/>
  <c r="AL55" i="7"/>
  <c r="AJ55" i="7"/>
  <c r="AH55" i="7"/>
  <c r="AF55" i="7"/>
  <c r="BC55" i="7"/>
  <c r="BA55" i="7"/>
  <c r="AY55" i="7"/>
  <c r="AW55" i="7"/>
  <c r="AU55" i="7"/>
  <c r="AS55" i="7"/>
  <c r="AQ55" i="7"/>
  <c r="AO55" i="7"/>
  <c r="AM55" i="7"/>
  <c r="AK55" i="7"/>
  <c r="AI55" i="7"/>
  <c r="AG55" i="7"/>
  <c r="AE55" i="7"/>
  <c r="BC53" i="7"/>
  <c r="BA53" i="7"/>
  <c r="AY53" i="7"/>
  <c r="AW53" i="7"/>
  <c r="AU53" i="7"/>
  <c r="AS53" i="7"/>
  <c r="AQ53" i="7"/>
  <c r="AO53" i="7"/>
  <c r="AM53" i="7"/>
  <c r="AK53" i="7"/>
  <c r="AI53" i="7"/>
  <c r="AG53" i="7"/>
  <c r="AE53" i="7"/>
  <c r="AC53" i="7"/>
  <c r="BD53" i="7"/>
  <c r="BB53" i="7"/>
  <c r="AZ53" i="7"/>
  <c r="AX53" i="7"/>
  <c r="AV53" i="7"/>
  <c r="AT53" i="7"/>
  <c r="AR53" i="7"/>
  <c r="AP53" i="7"/>
  <c r="AN53" i="7"/>
  <c r="AL53" i="7"/>
  <c r="AJ53" i="7"/>
  <c r="AH53" i="7"/>
  <c r="AF53" i="7"/>
  <c r="AD53" i="7"/>
  <c r="BD51" i="7"/>
  <c r="BB51" i="7"/>
  <c r="AZ51" i="7"/>
  <c r="AX51" i="7"/>
  <c r="AV51" i="7"/>
  <c r="AT51" i="7"/>
  <c r="AR51" i="7"/>
  <c r="AP51" i="7"/>
  <c r="AN51" i="7"/>
  <c r="AL51" i="7"/>
  <c r="AJ51" i="7"/>
  <c r="AH51" i="7"/>
  <c r="AF51" i="7"/>
  <c r="AD51" i="7"/>
  <c r="AB51" i="7"/>
  <c r="BC51" i="7"/>
  <c r="BA51" i="7"/>
  <c r="AY51" i="7"/>
  <c r="AW51" i="7"/>
  <c r="AU51" i="7"/>
  <c r="AS51" i="7"/>
  <c r="AQ51" i="7"/>
  <c r="AO51" i="7"/>
  <c r="AM51" i="7"/>
  <c r="AK51" i="7"/>
  <c r="AI51" i="7"/>
  <c r="AG51" i="7"/>
  <c r="AE51" i="7"/>
  <c r="AC51" i="7"/>
  <c r="AA51" i="7"/>
  <c r="BC49" i="7"/>
  <c r="BA49" i="7"/>
  <c r="AY49" i="7"/>
  <c r="AW49" i="7"/>
  <c r="AU49" i="7"/>
  <c r="AS49" i="7"/>
  <c r="AQ49" i="7"/>
  <c r="AO49" i="7"/>
  <c r="AM49" i="7"/>
  <c r="AK49" i="7"/>
  <c r="AI49" i="7"/>
  <c r="AG49" i="7"/>
  <c r="AE49" i="7"/>
  <c r="AC49" i="7"/>
  <c r="AA49" i="7"/>
  <c r="Y49" i="7"/>
  <c r="BD49" i="7"/>
  <c r="BB49" i="7"/>
  <c r="AZ49" i="7"/>
  <c r="AX49" i="7"/>
  <c r="AV49" i="7"/>
  <c r="AT49" i="7"/>
  <c r="AR49" i="7"/>
  <c r="AP49" i="7"/>
  <c r="AN49" i="7"/>
  <c r="AL49" i="7"/>
  <c r="AJ49" i="7"/>
  <c r="AH49" i="7"/>
  <c r="AF49" i="7"/>
  <c r="AD49" i="7"/>
  <c r="AB49" i="7"/>
  <c r="Z49" i="7"/>
  <c r="BD47" i="7"/>
  <c r="BB47" i="7"/>
  <c r="AZ47" i="7"/>
  <c r="AX47" i="7"/>
  <c r="AV47" i="7"/>
  <c r="AT47" i="7"/>
  <c r="AR47" i="7"/>
  <c r="AP47" i="7"/>
  <c r="AN47" i="7"/>
  <c r="AL47" i="7"/>
  <c r="AJ47" i="7"/>
  <c r="AH47" i="7"/>
  <c r="AF47" i="7"/>
  <c r="AD47" i="7"/>
  <c r="AB47" i="7"/>
  <c r="Z47" i="7"/>
  <c r="X47" i="7"/>
  <c r="BC47" i="7"/>
  <c r="BA47" i="7"/>
  <c r="AY47" i="7"/>
  <c r="AW47" i="7"/>
  <c r="AU47" i="7"/>
  <c r="AS47" i="7"/>
  <c r="AQ47" i="7"/>
  <c r="AO47" i="7"/>
  <c r="AM47" i="7"/>
  <c r="AK47" i="7"/>
  <c r="AI47" i="7"/>
  <c r="AG47" i="7"/>
  <c r="AE47" i="7"/>
  <c r="AC47" i="7"/>
  <c r="AA47" i="7"/>
  <c r="Y47" i="7"/>
  <c r="W47" i="7"/>
  <c r="BC45" i="7"/>
  <c r="BA45" i="7"/>
  <c r="AY45" i="7"/>
  <c r="AW45" i="7"/>
  <c r="AU45" i="7"/>
  <c r="AS45" i="7"/>
  <c r="AQ45" i="7"/>
  <c r="AO45" i="7"/>
  <c r="AM45" i="7"/>
  <c r="AK45" i="7"/>
  <c r="AI45" i="7"/>
  <c r="AG45" i="7"/>
  <c r="AE45" i="7"/>
  <c r="AC45" i="7"/>
  <c r="AA45" i="7"/>
  <c r="Y45" i="7"/>
  <c r="W45" i="7"/>
  <c r="U45" i="7"/>
  <c r="BD45" i="7"/>
  <c r="BB45" i="7"/>
  <c r="AZ45" i="7"/>
  <c r="AX45" i="7"/>
  <c r="AV45" i="7"/>
  <c r="AT45" i="7"/>
  <c r="AR45" i="7"/>
  <c r="AP45" i="7"/>
  <c r="AN45" i="7"/>
  <c r="AL45" i="7"/>
  <c r="AJ45" i="7"/>
  <c r="AH45" i="7"/>
  <c r="AF45" i="7"/>
  <c r="AD45" i="7"/>
  <c r="AB45" i="7"/>
  <c r="Z45" i="7"/>
  <c r="X45" i="7"/>
  <c r="V45" i="7"/>
  <c r="BD43" i="7"/>
  <c r="BB43" i="7"/>
  <c r="AZ43" i="7"/>
  <c r="AX43" i="7"/>
  <c r="AV43" i="7"/>
  <c r="AT43" i="7"/>
  <c r="AR43" i="7"/>
  <c r="AP43" i="7"/>
  <c r="AN43" i="7"/>
  <c r="AL43" i="7"/>
  <c r="AJ43" i="7"/>
  <c r="AH43" i="7"/>
  <c r="AF43" i="7"/>
  <c r="AD43" i="7"/>
  <c r="AB43" i="7"/>
  <c r="Z43" i="7"/>
  <c r="X43" i="7"/>
  <c r="V43" i="7"/>
  <c r="T43" i="7"/>
  <c r="BC43" i="7"/>
  <c r="BA43" i="7"/>
  <c r="AY43" i="7"/>
  <c r="AW43" i="7"/>
  <c r="AU43" i="7"/>
  <c r="AS43" i="7"/>
  <c r="AQ43" i="7"/>
  <c r="AO43" i="7"/>
  <c r="AM43" i="7"/>
  <c r="AK43" i="7"/>
  <c r="AI43" i="7"/>
  <c r="AG43" i="7"/>
  <c r="AE43" i="7"/>
  <c r="AC43" i="7"/>
  <c r="AA43" i="7"/>
  <c r="Y43" i="7"/>
  <c r="W43" i="7"/>
  <c r="U43" i="7"/>
  <c r="S43" i="7"/>
  <c r="BD41" i="7"/>
  <c r="BB41" i="7"/>
  <c r="AZ41" i="7"/>
  <c r="AX41" i="7"/>
  <c r="BC41" i="7"/>
  <c r="AY41" i="7"/>
  <c r="AV41" i="7"/>
  <c r="AT41" i="7"/>
  <c r="AR41" i="7"/>
  <c r="AP41" i="7"/>
  <c r="AN41" i="7"/>
  <c r="AL41" i="7"/>
  <c r="AJ41" i="7"/>
  <c r="AH41" i="7"/>
  <c r="AF41" i="7"/>
  <c r="AD41" i="7"/>
  <c r="AB41" i="7"/>
  <c r="Z41" i="7"/>
  <c r="X41" i="7"/>
  <c r="V41" i="7"/>
  <c r="T41" i="7"/>
  <c r="R41" i="7"/>
  <c r="BA41" i="7"/>
  <c r="AW41" i="7"/>
  <c r="AU41" i="7"/>
  <c r="AS41" i="7"/>
  <c r="AQ41" i="7"/>
  <c r="AO41" i="7"/>
  <c r="AM41" i="7"/>
  <c r="AK41" i="7"/>
  <c r="AI41" i="7"/>
  <c r="AG41" i="7"/>
  <c r="AE41" i="7"/>
  <c r="AC41" i="7"/>
  <c r="AA41" i="7"/>
  <c r="Y41" i="7"/>
  <c r="W41" i="7"/>
  <c r="U41" i="7"/>
  <c r="S41" i="7"/>
  <c r="Q41" i="7"/>
  <c r="BC39" i="7"/>
  <c r="BA39" i="7"/>
  <c r="AY39" i="7"/>
  <c r="AW39" i="7"/>
  <c r="AU39" i="7"/>
  <c r="AS39" i="7"/>
  <c r="AQ39" i="7"/>
  <c r="AO39" i="7"/>
  <c r="AM39" i="7"/>
  <c r="AK39" i="7"/>
  <c r="AI39" i="7"/>
  <c r="AG39" i="7"/>
  <c r="AE39" i="7"/>
  <c r="AC39" i="7"/>
  <c r="AA39" i="7"/>
  <c r="Y39" i="7"/>
  <c r="W39" i="7"/>
  <c r="U39" i="7"/>
  <c r="S39" i="7"/>
  <c r="Q39" i="7"/>
  <c r="O39" i="7"/>
  <c r="BD39" i="7"/>
  <c r="BB39" i="7"/>
  <c r="AZ39" i="7"/>
  <c r="AX39" i="7"/>
  <c r="AV39" i="7"/>
  <c r="AT39" i="7"/>
  <c r="AR39" i="7"/>
  <c r="AP39" i="7"/>
  <c r="AN39" i="7"/>
  <c r="AL39" i="7"/>
  <c r="AJ39" i="7"/>
  <c r="AH39" i="7"/>
  <c r="AF39" i="7"/>
  <c r="AD39" i="7"/>
  <c r="AB39" i="7"/>
  <c r="Z39" i="7"/>
  <c r="X39" i="7"/>
  <c r="V39" i="7"/>
  <c r="T39" i="7"/>
  <c r="R39" i="7"/>
  <c r="P39" i="7"/>
  <c r="BD37" i="7"/>
  <c r="BB37" i="7"/>
  <c r="AZ37" i="7"/>
  <c r="AX37" i="7"/>
  <c r="AV37" i="7"/>
  <c r="AT37" i="7"/>
  <c r="AR37" i="7"/>
  <c r="AP37" i="7"/>
  <c r="AN37" i="7"/>
  <c r="AL37" i="7"/>
  <c r="AJ37" i="7"/>
  <c r="AH37" i="7"/>
  <c r="AF37" i="7"/>
  <c r="AD37" i="7"/>
  <c r="AB37" i="7"/>
  <c r="Z37" i="7"/>
  <c r="X37" i="7"/>
  <c r="V37" i="7"/>
  <c r="T37" i="7"/>
  <c r="R37" i="7"/>
  <c r="P37" i="7"/>
  <c r="N37" i="7"/>
  <c r="BC37" i="7"/>
  <c r="BA37" i="7"/>
  <c r="AY37" i="7"/>
  <c r="AW37" i="7"/>
  <c r="AU37" i="7"/>
  <c r="AS37" i="7"/>
  <c r="AQ37" i="7"/>
  <c r="AO37" i="7"/>
  <c r="AM37" i="7"/>
  <c r="AK37" i="7"/>
  <c r="AI37" i="7"/>
  <c r="AG37" i="7"/>
  <c r="AE37" i="7"/>
  <c r="AC37" i="7"/>
  <c r="AA37" i="7"/>
  <c r="Y37" i="7"/>
  <c r="W37" i="7"/>
  <c r="U37" i="7"/>
  <c r="S37" i="7"/>
  <c r="Q37" i="7"/>
  <c r="O37" i="7"/>
  <c r="M37" i="7"/>
  <c r="BB35" i="7"/>
  <c r="AZ35" i="7"/>
  <c r="AX35" i="7"/>
  <c r="AV35" i="7"/>
  <c r="AT35" i="7"/>
  <c r="AR35" i="7"/>
  <c r="AP35" i="7"/>
  <c r="AN35" i="7"/>
  <c r="AL35" i="7"/>
  <c r="AJ35" i="7"/>
  <c r="AH35" i="7"/>
  <c r="AF35" i="7"/>
  <c r="AD35" i="7"/>
  <c r="AB35" i="7"/>
  <c r="Z35" i="7"/>
  <c r="X35" i="7"/>
  <c r="V35" i="7"/>
  <c r="T35" i="7"/>
  <c r="R35" i="7"/>
  <c r="P35" i="7"/>
  <c r="N35" i="7"/>
  <c r="L35" i="7"/>
  <c r="BC35" i="7"/>
  <c r="BA35" i="7"/>
  <c r="AY35" i="7"/>
  <c r="AW35" i="7"/>
  <c r="AU35" i="7"/>
  <c r="AS35" i="7"/>
  <c r="AQ35" i="7"/>
  <c r="AO35" i="7"/>
  <c r="AM35" i="7"/>
  <c r="AK35" i="7"/>
  <c r="AI35" i="7"/>
  <c r="AG35" i="7"/>
  <c r="AE35" i="7"/>
  <c r="AC35" i="7"/>
  <c r="AA35" i="7"/>
  <c r="Y35" i="7"/>
  <c r="W35" i="7"/>
  <c r="U35" i="7"/>
  <c r="S35" i="7"/>
  <c r="Q35" i="7"/>
  <c r="O35" i="7"/>
  <c r="M35" i="7"/>
  <c r="K35" i="7"/>
  <c r="AZ33" i="7"/>
  <c r="AX33" i="7"/>
  <c r="AV33" i="7"/>
  <c r="AT33" i="7"/>
  <c r="AR33" i="7"/>
  <c r="AP33" i="7"/>
  <c r="AN33" i="7"/>
  <c r="AL33" i="7"/>
  <c r="AJ33" i="7"/>
  <c r="AH33" i="7"/>
  <c r="AF33" i="7"/>
  <c r="AD33" i="7"/>
  <c r="AB33" i="7"/>
  <c r="Z33" i="7"/>
  <c r="X33" i="7"/>
  <c r="V33" i="7"/>
  <c r="T33" i="7"/>
  <c r="R33" i="7"/>
  <c r="P33" i="7"/>
  <c r="N33" i="7"/>
  <c r="L33" i="7"/>
  <c r="J33" i="7"/>
  <c r="BA33" i="7"/>
  <c r="AY33" i="7"/>
  <c r="AW33" i="7"/>
  <c r="AU33" i="7"/>
  <c r="AS33" i="7"/>
  <c r="AQ33" i="7"/>
  <c r="AO33" i="7"/>
  <c r="AM33" i="7"/>
  <c r="AK33" i="7"/>
  <c r="AI33" i="7"/>
  <c r="AG33" i="7"/>
  <c r="AE33" i="7"/>
  <c r="AC33" i="7"/>
  <c r="AA33" i="7"/>
  <c r="Y33" i="7"/>
  <c r="W33" i="7"/>
  <c r="U33" i="7"/>
  <c r="S33" i="7"/>
  <c r="Q33" i="7"/>
  <c r="O33" i="7"/>
  <c r="M33" i="7"/>
  <c r="K33" i="7"/>
  <c r="I33" i="7"/>
  <c r="AX31" i="7"/>
  <c r="AV31" i="7"/>
  <c r="AT31" i="7"/>
  <c r="AR31" i="7"/>
  <c r="AP31" i="7"/>
  <c r="AN31" i="7"/>
  <c r="AL31" i="7"/>
  <c r="AJ31" i="7"/>
  <c r="AH31" i="7"/>
  <c r="AF31" i="7"/>
  <c r="AD31" i="7"/>
  <c r="AB31" i="7"/>
  <c r="Z31" i="7"/>
  <c r="X31" i="7"/>
  <c r="V31" i="7"/>
  <c r="T31" i="7"/>
  <c r="R31" i="7"/>
  <c r="P31" i="7"/>
  <c r="N31" i="7"/>
  <c r="L31" i="7"/>
  <c r="J31" i="7"/>
  <c r="H31" i="7"/>
  <c r="AY31" i="7"/>
  <c r="AW31" i="7"/>
  <c r="AU31" i="7"/>
  <c r="AS31" i="7"/>
  <c r="AQ31" i="7"/>
  <c r="AO31" i="7"/>
  <c r="AM31" i="7"/>
  <c r="AK31" i="7"/>
  <c r="AI31" i="7"/>
  <c r="AG31" i="7"/>
  <c r="AE31" i="7"/>
  <c r="AC31" i="7"/>
  <c r="AA31" i="7"/>
  <c r="Y31" i="7"/>
  <c r="W31" i="7"/>
  <c r="U31" i="7"/>
  <c r="S31" i="7"/>
  <c r="Q31" i="7"/>
  <c r="O31" i="7"/>
  <c r="M31" i="7"/>
  <c r="K31" i="7"/>
  <c r="I31" i="7"/>
  <c r="G31" i="7"/>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E16"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E15"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AM13" i="5"/>
  <c r="AN13" i="5"/>
  <c r="AO13" i="5"/>
  <c r="AP13" i="5"/>
  <c r="AQ13" i="5"/>
  <c r="AR13" i="5"/>
  <c r="AS13" i="5"/>
  <c r="AT13" i="5"/>
  <c r="AU13" i="5"/>
  <c r="AV13" i="5"/>
  <c r="AW13" i="5"/>
  <c r="AX13" i="5"/>
  <c r="AY13" i="5"/>
  <c r="AZ13" i="5"/>
  <c r="BA13" i="5"/>
  <c r="BB13" i="5"/>
  <c r="BC13" i="5"/>
  <c r="BD13" i="5"/>
  <c r="E13" i="5"/>
  <c r="F62" i="10" l="1"/>
  <c r="G61" i="10" s="1"/>
  <c r="BC60" i="7"/>
  <c r="AY60" i="7"/>
  <c r="BA60" i="7"/>
  <c r="D41" i="4"/>
  <c r="H12" i="4"/>
  <c r="G60" i="7"/>
  <c r="K60" i="7"/>
  <c r="O60" i="7"/>
  <c r="S60" i="7"/>
  <c r="W60" i="7"/>
  <c r="AA60" i="7"/>
  <c r="AE60" i="7"/>
  <c r="AI60" i="7"/>
  <c r="AM60" i="7"/>
  <c r="AQ60" i="7"/>
  <c r="AU60" i="7"/>
  <c r="J60" i="7"/>
  <c r="N60" i="7"/>
  <c r="R60" i="7"/>
  <c r="V60" i="7"/>
  <c r="Z60" i="7"/>
  <c r="AD60" i="7"/>
  <c r="AH60" i="7"/>
  <c r="AL60" i="7"/>
  <c r="AP60" i="7"/>
  <c r="AT60" i="7"/>
  <c r="AX60" i="7"/>
  <c r="AZ60" i="7"/>
  <c r="BB60" i="7"/>
  <c r="BD60" i="7"/>
  <c r="E63" i="7"/>
  <c r="E64" i="7" s="1"/>
  <c r="F61" i="7"/>
  <c r="I60" i="7"/>
  <c r="M60" i="7"/>
  <c r="Q60" i="7"/>
  <c r="U60" i="7"/>
  <c r="Y60" i="7"/>
  <c r="AC60" i="7"/>
  <c r="AG60" i="7"/>
  <c r="AK60" i="7"/>
  <c r="AO60" i="7"/>
  <c r="AS60" i="7"/>
  <c r="AW60" i="7"/>
  <c r="H60" i="7"/>
  <c r="L60" i="7"/>
  <c r="P60" i="7"/>
  <c r="T60" i="7"/>
  <c r="X60" i="7"/>
  <c r="AB60" i="7"/>
  <c r="AF60" i="7"/>
  <c r="AJ60" i="7"/>
  <c r="AN60" i="7"/>
  <c r="AR60" i="7"/>
  <c r="AV60" i="7"/>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AM12" i="5"/>
  <c r="AN12" i="5"/>
  <c r="AO12" i="5"/>
  <c r="AP12" i="5"/>
  <c r="AQ12" i="5"/>
  <c r="AR12" i="5"/>
  <c r="AS12" i="5"/>
  <c r="AT12" i="5"/>
  <c r="AU12" i="5"/>
  <c r="AV12" i="5"/>
  <c r="AW12" i="5"/>
  <c r="E12" i="5"/>
  <c r="F20" i="5"/>
  <c r="F63" i="10" l="1"/>
  <c r="F64" i="10" s="1"/>
  <c r="F77" i="10" s="1"/>
  <c r="F80" i="10" s="1"/>
  <c r="F81" i="10" s="1"/>
  <c r="G62" i="10"/>
  <c r="H61" i="10" s="1"/>
  <c r="D42" i="4"/>
  <c r="I12" i="4"/>
  <c r="E87" i="7"/>
  <c r="E30" i="5"/>
  <c r="F62" i="7"/>
  <c r="G61" i="7" s="1"/>
  <c r="G62" i="7" s="1"/>
  <c r="H61" i="7" s="1"/>
  <c r="H62" i="7" s="1"/>
  <c r="I61" i="7" s="1"/>
  <c r="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G63" i="10" l="1"/>
  <c r="G64" i="10" s="1"/>
  <c r="G77" i="10" s="1"/>
  <c r="G80" i="10" s="1"/>
  <c r="G81" i="10" s="1"/>
  <c r="H62" i="10"/>
  <c r="I61" i="10" s="1"/>
  <c r="D43" i="4"/>
  <c r="J12" i="4"/>
  <c r="F30" i="5"/>
  <c r="F87" i="7"/>
  <c r="BC14" i="5"/>
  <c r="BC69" i="7"/>
  <c r="BC66" i="7"/>
  <c r="AY14" i="5"/>
  <c r="AY69" i="7"/>
  <c r="AY66" i="7"/>
  <c r="AW14" i="5"/>
  <c r="AW69" i="7"/>
  <c r="AW66" i="7"/>
  <c r="AU14" i="5"/>
  <c r="AU69" i="7"/>
  <c r="AU66" i="7"/>
  <c r="AS14" i="5"/>
  <c r="AS69" i="7"/>
  <c r="AS66" i="7"/>
  <c r="AQ14" i="5"/>
  <c r="AQ69" i="7"/>
  <c r="AQ66" i="7"/>
  <c r="AO14" i="5"/>
  <c r="AO69" i="7"/>
  <c r="AO66" i="7"/>
  <c r="AM14" i="5"/>
  <c r="AM69" i="7"/>
  <c r="AM66" i="7"/>
  <c r="AK69" i="7"/>
  <c r="AI69" i="7"/>
  <c r="AG69" i="7"/>
  <c r="AE69" i="7"/>
  <c r="AC69" i="7"/>
  <c r="AA69" i="7"/>
  <c r="Y69" i="7"/>
  <c r="W69" i="7"/>
  <c r="U69" i="7"/>
  <c r="S69" i="7"/>
  <c r="Q69" i="7"/>
  <c r="O69" i="7"/>
  <c r="M69" i="7"/>
  <c r="K69" i="7"/>
  <c r="I69" i="7"/>
  <c r="G69" i="7"/>
  <c r="E14" i="5"/>
  <c r="E69" i="7"/>
  <c r="E66" i="7"/>
  <c r="BA14" i="5"/>
  <c r="BA69" i="7"/>
  <c r="BA66" i="7"/>
  <c r="BD14" i="5"/>
  <c r="BD69" i="7"/>
  <c r="BD66" i="7"/>
  <c r="BB14" i="5"/>
  <c r="BB69" i="7"/>
  <c r="BB66" i="7"/>
  <c r="AZ14" i="5"/>
  <c r="AZ69" i="7"/>
  <c r="AZ66" i="7"/>
  <c r="AX14" i="5"/>
  <c r="AX69" i="7"/>
  <c r="AX66" i="7"/>
  <c r="AV14" i="5"/>
  <c r="AV69" i="7"/>
  <c r="AV66" i="7"/>
  <c r="AT14" i="5"/>
  <c r="AT69" i="7"/>
  <c r="AT66" i="7"/>
  <c r="AR14" i="5"/>
  <c r="AR69" i="7"/>
  <c r="AR66" i="7"/>
  <c r="AP14" i="5"/>
  <c r="AP69" i="7"/>
  <c r="AP66" i="7"/>
  <c r="AN14" i="5"/>
  <c r="AN69" i="7"/>
  <c r="AN66" i="7"/>
  <c r="AL69" i="7"/>
  <c r="AJ69" i="7"/>
  <c r="AH69" i="7"/>
  <c r="AF69" i="7"/>
  <c r="AD69" i="7"/>
  <c r="AB69" i="7"/>
  <c r="Z69" i="7"/>
  <c r="X69" i="7"/>
  <c r="V69" i="7"/>
  <c r="T69" i="7"/>
  <c r="R69" i="7"/>
  <c r="P69" i="7"/>
  <c r="N69" i="7"/>
  <c r="L69" i="7"/>
  <c r="J69" i="7"/>
  <c r="H69" i="7"/>
  <c r="F14" i="5"/>
  <c r="F69" i="7"/>
  <c r="F66" i="7"/>
  <c r="I62" i="7"/>
  <c r="J61" i="7" s="1"/>
  <c r="F63" i="7"/>
  <c r="F64" i="7" s="1"/>
  <c r="H63" i="7"/>
  <c r="H64" i="7" s="1"/>
  <c r="G63" i="7"/>
  <c r="G64" i="7" s="1"/>
  <c r="H63" i="10" l="1"/>
  <c r="H64" i="10" s="1"/>
  <c r="H77" i="10" s="1"/>
  <c r="H80" i="10" s="1"/>
  <c r="H81" i="10" s="1"/>
  <c r="I62" i="10"/>
  <c r="J61" i="10" s="1"/>
  <c r="AR76" i="7"/>
  <c r="AZ76" i="7"/>
  <c r="E76" i="7"/>
  <c r="E77" i="7" s="1"/>
  <c r="E80" i="7" s="1"/>
  <c r="E81" i="7" s="1"/>
  <c r="AS76" i="7"/>
  <c r="AN76" i="7"/>
  <c r="AV76" i="7"/>
  <c r="BD76" i="7"/>
  <c r="AO76" i="7"/>
  <c r="AW76" i="7"/>
  <c r="BC76" i="7"/>
  <c r="D44" i="4"/>
  <c r="K12" i="4"/>
  <c r="G87" i="7"/>
  <c r="G66" i="7" s="1"/>
  <c r="G30" i="5"/>
  <c r="G14" i="5" s="1"/>
  <c r="F76" i="7"/>
  <c r="F77" i="7" s="1"/>
  <c r="F80" i="7" s="1"/>
  <c r="AP76" i="7"/>
  <c r="AT76" i="7"/>
  <c r="AX76" i="7"/>
  <c r="BB76" i="7"/>
  <c r="BA76" i="7"/>
  <c r="G76" i="7"/>
  <c r="G77" i="7" s="1"/>
  <c r="G80" i="7" s="1"/>
  <c r="AM76" i="7"/>
  <c r="AQ76" i="7"/>
  <c r="AU76" i="7"/>
  <c r="AY76" i="7"/>
  <c r="I63" i="7"/>
  <c r="I64" i="7" s="1"/>
  <c r="J62" i="7"/>
  <c r="K61" i="7" s="1"/>
  <c r="BD17" i="5"/>
  <c r="BC17" i="5"/>
  <c r="BB17" i="5"/>
  <c r="BA17" i="5"/>
  <c r="AZ17" i="5"/>
  <c r="AY17" i="5"/>
  <c r="AX17" i="5"/>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F17" i="5"/>
  <c r="E17" i="5"/>
  <c r="I63" i="10" l="1"/>
  <c r="I64" i="10" s="1"/>
  <c r="I77" i="10" s="1"/>
  <c r="I80" i="10" s="1"/>
  <c r="I81" i="10" s="1"/>
  <c r="J62" i="10"/>
  <c r="K61" i="10" s="1"/>
  <c r="F81" i="7"/>
  <c r="G81" i="7" s="1"/>
  <c r="D45" i="4"/>
  <c r="L12" i="4"/>
  <c r="H30" i="5"/>
  <c r="H14" i="5" s="1"/>
  <c r="H87" i="7"/>
  <c r="H66" i="7" s="1"/>
  <c r="H76" i="7" s="1"/>
  <c r="H77" i="7" s="1"/>
  <c r="H80" i="7" s="1"/>
  <c r="J63" i="7"/>
  <c r="J64" i="7" s="1"/>
  <c r="K62" i="7"/>
  <c r="L61" i="7" s="1"/>
  <c r="F24" i="5"/>
  <c r="G24" i="5"/>
  <c r="H24" i="5"/>
  <c r="AM24" i="5"/>
  <c r="AN24" i="5"/>
  <c r="AO24" i="5"/>
  <c r="AP24" i="5"/>
  <c r="AQ24" i="5"/>
  <c r="AR24" i="5"/>
  <c r="AS24" i="5"/>
  <c r="AT24" i="5"/>
  <c r="AU24" i="5"/>
  <c r="AV24" i="5"/>
  <c r="AW24" i="5"/>
  <c r="AX24" i="5"/>
  <c r="AY24" i="5"/>
  <c r="AZ24" i="5"/>
  <c r="BA24" i="5"/>
  <c r="BB24" i="5"/>
  <c r="BC24" i="5"/>
  <c r="BD24" i="5"/>
  <c r="E24" i="5"/>
  <c r="J63" i="10" l="1"/>
  <c r="J64" i="10" s="1"/>
  <c r="J77" i="10" s="1"/>
  <c r="J80" i="10" s="1"/>
  <c r="J81" i="10" s="1"/>
  <c r="K62" i="10"/>
  <c r="L61" i="10" s="1"/>
  <c r="H81" i="7"/>
  <c r="D46" i="4"/>
  <c r="M12" i="4"/>
  <c r="K63" i="7"/>
  <c r="K64" i="7" s="1"/>
  <c r="I87" i="7"/>
  <c r="I66" i="7" s="1"/>
  <c r="I76" i="7" s="1"/>
  <c r="I77" i="7" s="1"/>
  <c r="I80" i="7" s="1"/>
  <c r="I30" i="5"/>
  <c r="I14" i="5" s="1"/>
  <c r="I24" i="5" s="1"/>
  <c r="L62" i="7"/>
  <c r="M61" i="7" s="1"/>
  <c r="K63" i="10" l="1"/>
  <c r="K64" i="10" s="1"/>
  <c r="K77" i="10" s="1"/>
  <c r="K80" i="10" s="1"/>
  <c r="K81" i="10" s="1"/>
  <c r="L62" i="10"/>
  <c r="M61" i="10" s="1"/>
  <c r="I81" i="7"/>
  <c r="D47" i="4"/>
  <c r="N12" i="4"/>
  <c r="J30" i="5"/>
  <c r="J14" i="5" s="1"/>
  <c r="J24" i="5" s="1"/>
  <c r="J87" i="7"/>
  <c r="J66" i="7" s="1"/>
  <c r="J76" i="7" s="1"/>
  <c r="J77" i="7" s="1"/>
  <c r="J80" i="7" s="1"/>
  <c r="L63" i="7"/>
  <c r="L64" i="7" s="1"/>
  <c r="M62" i="7"/>
  <c r="N61" i="7" s="1"/>
  <c r="L63" i="10" l="1"/>
  <c r="L64" i="10" s="1"/>
  <c r="L77" i="10" s="1"/>
  <c r="L80" i="10" s="1"/>
  <c r="L81" i="10" s="1"/>
  <c r="M62" i="10"/>
  <c r="N61" i="10" s="1"/>
  <c r="J81" i="7"/>
  <c r="K87" i="7"/>
  <c r="K66" i="7" s="1"/>
  <c r="K76" i="7" s="1"/>
  <c r="K77" i="7" s="1"/>
  <c r="K80" i="7" s="1"/>
  <c r="K30" i="5"/>
  <c r="K14" i="5" s="1"/>
  <c r="K24" i="5" s="1"/>
  <c r="D48" i="4"/>
  <c r="O12" i="4"/>
  <c r="M63" i="7"/>
  <c r="M64" i="7" s="1"/>
  <c r="N62" i="7"/>
  <c r="O61" i="7" s="1"/>
  <c r="M63" i="10" l="1"/>
  <c r="M64" i="10" s="1"/>
  <c r="M77" i="10" s="1"/>
  <c r="M80" i="10" s="1"/>
  <c r="M81" i="10" s="1"/>
  <c r="N62" i="10"/>
  <c r="O61" i="10" s="1"/>
  <c r="K81" i="7"/>
  <c r="D49" i="4"/>
  <c r="P12" i="4"/>
  <c r="L30" i="5"/>
  <c r="L14" i="5" s="1"/>
  <c r="L24" i="5" s="1"/>
  <c r="L87" i="7"/>
  <c r="L66" i="7" s="1"/>
  <c r="L76" i="7" s="1"/>
  <c r="L77" i="7" s="1"/>
  <c r="L80" i="7" s="1"/>
  <c r="O62" i="7"/>
  <c r="P61" i="7" s="1"/>
  <c r="N63" i="7"/>
  <c r="N64" i="7" s="1"/>
  <c r="N63" i="10" l="1"/>
  <c r="N64" i="10" s="1"/>
  <c r="N77" i="10" s="1"/>
  <c r="N80" i="10" s="1"/>
  <c r="N81" i="10" s="1"/>
  <c r="O62" i="10"/>
  <c r="P61" i="10" s="1"/>
  <c r="L81" i="7"/>
  <c r="D50" i="4"/>
  <c r="Q12" i="4"/>
  <c r="M87" i="7"/>
  <c r="M66" i="7" s="1"/>
  <c r="M76" i="7" s="1"/>
  <c r="M77" i="7" s="1"/>
  <c r="M80" i="7" s="1"/>
  <c r="M30" i="5"/>
  <c r="M14" i="5" s="1"/>
  <c r="M24" i="5" s="1"/>
  <c r="P62" i="7"/>
  <c r="Q61" i="7" s="1"/>
  <c r="O63" i="7"/>
  <c r="O64" i="7" s="1"/>
  <c r="O63" i="10" l="1"/>
  <c r="O64" i="10" s="1"/>
  <c r="O77" i="10" s="1"/>
  <c r="O80" i="10" s="1"/>
  <c r="O81" i="10" s="1"/>
  <c r="P62" i="10"/>
  <c r="Q61" i="10" s="1"/>
  <c r="M81" i="7"/>
  <c r="R12" i="4"/>
  <c r="D51" i="4"/>
  <c r="N30" i="5"/>
  <c r="N14" i="5" s="1"/>
  <c r="N24" i="5" s="1"/>
  <c r="N87" i="7"/>
  <c r="N66" i="7" s="1"/>
  <c r="N76" i="7" s="1"/>
  <c r="N77" i="7" s="1"/>
  <c r="N80" i="7" s="1"/>
  <c r="Q62" i="7"/>
  <c r="R61" i="7" s="1"/>
  <c r="P63" i="7"/>
  <c r="P64" i="7" s="1"/>
  <c r="P63" i="10" l="1"/>
  <c r="P64" i="10" s="1"/>
  <c r="P77" i="10" s="1"/>
  <c r="P80" i="10" s="1"/>
  <c r="P81" i="10" s="1"/>
  <c r="Q62" i="10"/>
  <c r="R61" i="10" s="1"/>
  <c r="N81" i="7"/>
  <c r="O87" i="7"/>
  <c r="O66" i="7" s="1"/>
  <c r="O76" i="7" s="1"/>
  <c r="O77" i="7" s="1"/>
  <c r="O80" i="7" s="1"/>
  <c r="O30" i="5"/>
  <c r="O14" i="5" s="1"/>
  <c r="O24" i="5" s="1"/>
  <c r="D52" i="4"/>
  <c r="S12" i="4"/>
  <c r="R62" i="7"/>
  <c r="S61" i="7" s="1"/>
  <c r="Q63" i="7"/>
  <c r="Q64" i="7" s="1"/>
  <c r="Q63" i="10" l="1"/>
  <c r="Q64" i="10" s="1"/>
  <c r="Q77" i="10" s="1"/>
  <c r="Q80" i="10" s="1"/>
  <c r="Q81" i="10" s="1"/>
  <c r="R62" i="10"/>
  <c r="S61" i="10" s="1"/>
  <c r="O81" i="7"/>
  <c r="P30" i="5"/>
  <c r="P14" i="5" s="1"/>
  <c r="P24" i="5" s="1"/>
  <c r="P87" i="7"/>
  <c r="P66" i="7" s="1"/>
  <c r="P76" i="7" s="1"/>
  <c r="P77" i="7" s="1"/>
  <c r="P80" i="7" s="1"/>
  <c r="D53" i="4"/>
  <c r="T12" i="4"/>
  <c r="S62" i="7"/>
  <c r="T61" i="7" s="1"/>
  <c r="R63" i="7"/>
  <c r="R64" i="7" s="1"/>
  <c r="R63" i="10" l="1"/>
  <c r="R64" i="10" s="1"/>
  <c r="R77" i="10" s="1"/>
  <c r="R80" i="10" s="1"/>
  <c r="R81" i="10" s="1"/>
  <c r="S62" i="10"/>
  <c r="T61" i="10" s="1"/>
  <c r="P81" i="7"/>
  <c r="Q87" i="7"/>
  <c r="Q66" i="7" s="1"/>
  <c r="Q76" i="7" s="1"/>
  <c r="Q77" i="7" s="1"/>
  <c r="Q80" i="7" s="1"/>
  <c r="Q30" i="5"/>
  <c r="Q14" i="5" s="1"/>
  <c r="Q24" i="5" s="1"/>
  <c r="D54" i="4"/>
  <c r="U12" i="4"/>
  <c r="T62" i="7"/>
  <c r="U61" i="7" s="1"/>
  <c r="S63" i="7"/>
  <c r="S64" i="7" s="1"/>
  <c r="S63" i="10" l="1"/>
  <c r="S64" i="10" s="1"/>
  <c r="S77" i="10" s="1"/>
  <c r="S80" i="10" s="1"/>
  <c r="S81" i="10" s="1"/>
  <c r="T62" i="10"/>
  <c r="U61" i="10" s="1"/>
  <c r="Q81" i="7"/>
  <c r="R30" i="5"/>
  <c r="R14" i="5" s="1"/>
  <c r="R24" i="5" s="1"/>
  <c r="R87" i="7"/>
  <c r="R66" i="7" s="1"/>
  <c r="R76" i="7" s="1"/>
  <c r="R77" i="7" s="1"/>
  <c r="R80" i="7" s="1"/>
  <c r="D55" i="4"/>
  <c r="V12" i="4"/>
  <c r="U62" i="7"/>
  <c r="V61" i="7" s="1"/>
  <c r="T63" i="7"/>
  <c r="T64" i="7" s="1"/>
  <c r="T63" i="10" l="1"/>
  <c r="T64" i="10" s="1"/>
  <c r="T77" i="10" s="1"/>
  <c r="T80" i="10" s="1"/>
  <c r="T81" i="10" s="1"/>
  <c r="U62" i="10"/>
  <c r="V61" i="10" s="1"/>
  <c r="R81" i="7"/>
  <c r="S87" i="7"/>
  <c r="S66" i="7" s="1"/>
  <c r="S76" i="7" s="1"/>
  <c r="S77" i="7" s="1"/>
  <c r="S80" i="7" s="1"/>
  <c r="S30" i="5"/>
  <c r="S14" i="5" s="1"/>
  <c r="S24" i="5" s="1"/>
  <c r="D56" i="4"/>
  <c r="W12" i="4"/>
  <c r="V62" i="7"/>
  <c r="W61" i="7" s="1"/>
  <c r="U63" i="7"/>
  <c r="U64" i="7" s="1"/>
  <c r="U63" i="10" l="1"/>
  <c r="U64" i="10" s="1"/>
  <c r="U77" i="10" s="1"/>
  <c r="U80" i="10" s="1"/>
  <c r="U81" i="10" s="1"/>
  <c r="V62" i="10"/>
  <c r="W61" i="10" s="1"/>
  <c r="S81" i="7"/>
  <c r="T30" i="5"/>
  <c r="T14" i="5" s="1"/>
  <c r="T24" i="5" s="1"/>
  <c r="T87" i="7"/>
  <c r="T66" i="7" s="1"/>
  <c r="T76" i="7" s="1"/>
  <c r="T77" i="7" s="1"/>
  <c r="T80" i="7" s="1"/>
  <c r="D57" i="4"/>
  <c r="X12" i="4"/>
  <c r="W62" i="7"/>
  <c r="X61" i="7" s="1"/>
  <c r="V63" i="7"/>
  <c r="V64" i="7" s="1"/>
  <c r="W62" i="10" l="1"/>
  <c r="X61" i="10" s="1"/>
  <c r="V63" i="10"/>
  <c r="V64" i="10" s="1"/>
  <c r="V77" i="10" s="1"/>
  <c r="V80" i="10" s="1"/>
  <c r="V81" i="10" s="1"/>
  <c r="T81" i="7"/>
  <c r="U87" i="7"/>
  <c r="U66" i="7" s="1"/>
  <c r="U76" i="7" s="1"/>
  <c r="U77" i="7" s="1"/>
  <c r="U80" i="7" s="1"/>
  <c r="U30" i="5"/>
  <c r="U14" i="5" s="1"/>
  <c r="U24" i="5" s="1"/>
  <c r="D58" i="4"/>
  <c r="Y12" i="4"/>
  <c r="X62" i="7"/>
  <c r="Y61" i="7" s="1"/>
  <c r="W63" i="7"/>
  <c r="W64" i="7" s="1"/>
  <c r="X62" i="10" l="1"/>
  <c r="Y61" i="10" s="1"/>
  <c r="W63" i="10"/>
  <c r="W64" i="10" s="1"/>
  <c r="W77" i="10" s="1"/>
  <c r="W80" i="10" s="1"/>
  <c r="W81" i="10" s="1"/>
  <c r="U81" i="7"/>
  <c r="D59" i="4"/>
  <c r="Z12" i="4"/>
  <c r="V30" i="5"/>
  <c r="V14" i="5" s="1"/>
  <c r="V24" i="5" s="1"/>
  <c r="V87" i="7"/>
  <c r="V66" i="7" s="1"/>
  <c r="V76" i="7" s="1"/>
  <c r="V77" i="7" s="1"/>
  <c r="V80" i="7" s="1"/>
  <c r="Y62" i="7"/>
  <c r="Z61" i="7" s="1"/>
  <c r="X63" i="7"/>
  <c r="X64" i="7" s="1"/>
  <c r="X63" i="10" l="1"/>
  <c r="X64" i="10" s="1"/>
  <c r="X77" i="10" s="1"/>
  <c r="X80" i="10" s="1"/>
  <c r="X81" i="10" s="1"/>
  <c r="Y62" i="10"/>
  <c r="Z61" i="10" s="1"/>
  <c r="V81" i="7"/>
  <c r="D60" i="4"/>
  <c r="AA12" i="4"/>
  <c r="W87" i="7"/>
  <c r="W66" i="7" s="1"/>
  <c r="W76" i="7" s="1"/>
  <c r="W77" i="7" s="1"/>
  <c r="W80" i="7" s="1"/>
  <c r="W30" i="5"/>
  <c r="W14" i="5" s="1"/>
  <c r="W24" i="5" s="1"/>
  <c r="Z62" i="7"/>
  <c r="AA61" i="7" s="1"/>
  <c r="Y63" i="7"/>
  <c r="Y64" i="7" s="1"/>
  <c r="Y63" i="10" l="1"/>
  <c r="Y64" i="10" s="1"/>
  <c r="Y77" i="10" s="1"/>
  <c r="Y80" i="10" s="1"/>
  <c r="Y81" i="10" s="1"/>
  <c r="Z62" i="10"/>
  <c r="AA61" i="10" s="1"/>
  <c r="W81" i="7"/>
  <c r="D61" i="4"/>
  <c r="AB12" i="4"/>
  <c r="X30" i="5"/>
  <c r="X14" i="5" s="1"/>
  <c r="X24" i="5" s="1"/>
  <c r="X87" i="7"/>
  <c r="X66" i="7" s="1"/>
  <c r="X76" i="7" s="1"/>
  <c r="X77" i="7" s="1"/>
  <c r="X80" i="7" s="1"/>
  <c r="AA62" i="7"/>
  <c r="AB61" i="7" s="1"/>
  <c r="Z63" i="7"/>
  <c r="Z64" i="7" s="1"/>
  <c r="Z63" i="10" l="1"/>
  <c r="Z64" i="10" s="1"/>
  <c r="Z77" i="10" s="1"/>
  <c r="Z80" i="10" s="1"/>
  <c r="Z81" i="10" s="1"/>
  <c r="AA62" i="10"/>
  <c r="AB61" i="10" s="1"/>
  <c r="X81" i="7"/>
  <c r="D62" i="4"/>
  <c r="AC12" i="4"/>
  <c r="Y87" i="7"/>
  <c r="Y66" i="7" s="1"/>
  <c r="Y76" i="7" s="1"/>
  <c r="Y77" i="7" s="1"/>
  <c r="Y80" i="7" s="1"/>
  <c r="Y30" i="5"/>
  <c r="Y14" i="5" s="1"/>
  <c r="Y24" i="5" s="1"/>
  <c r="AB62" i="7"/>
  <c r="AC61" i="7" s="1"/>
  <c r="AA63" i="7"/>
  <c r="AA64" i="7" s="1"/>
  <c r="AA63" i="10" l="1"/>
  <c r="AA64" i="10" s="1"/>
  <c r="AA77" i="10" s="1"/>
  <c r="AA80" i="10" s="1"/>
  <c r="AA81" i="10" s="1"/>
  <c r="C4" i="10" s="1"/>
  <c r="G30" i="3" s="1"/>
  <c r="AB62" i="10"/>
  <c r="AC61" i="10" s="1"/>
  <c r="Y81" i="7"/>
  <c r="D63" i="4"/>
  <c r="AD12" i="4"/>
  <c r="Z30" i="5"/>
  <c r="Z14" i="5" s="1"/>
  <c r="Z24" i="5" s="1"/>
  <c r="Z87" i="7"/>
  <c r="Z66" i="7" s="1"/>
  <c r="Z76" i="7" s="1"/>
  <c r="Z77" i="7" s="1"/>
  <c r="Z80" i="7" s="1"/>
  <c r="AC62" i="7"/>
  <c r="AD61" i="7" s="1"/>
  <c r="AB63" i="7"/>
  <c r="AB64" i="7" s="1"/>
  <c r="AB63" i="10" l="1"/>
  <c r="AB64" i="10" s="1"/>
  <c r="AB77" i="10" s="1"/>
  <c r="AB80" i="10" s="1"/>
  <c r="AB81" i="10" s="1"/>
  <c r="AC62" i="10"/>
  <c r="AD61" i="10" s="1"/>
  <c r="Z81" i="7"/>
  <c r="D64" i="4"/>
  <c r="AE12" i="4"/>
  <c r="AA87" i="7"/>
  <c r="AA66" i="7" s="1"/>
  <c r="AA76" i="7" s="1"/>
  <c r="AA77" i="7" s="1"/>
  <c r="AA80" i="7" s="1"/>
  <c r="AA30" i="5"/>
  <c r="AA14" i="5" s="1"/>
  <c r="AA24" i="5" s="1"/>
  <c r="AC63" i="7"/>
  <c r="AC64" i="7" s="1"/>
  <c r="AD62" i="7"/>
  <c r="AE61" i="7" s="1"/>
  <c r="AC63" i="10" l="1"/>
  <c r="AC64" i="10" s="1"/>
  <c r="AC77" i="10" s="1"/>
  <c r="AC80" i="10" s="1"/>
  <c r="AC81" i="10" s="1"/>
  <c r="AD62" i="10"/>
  <c r="AE61" i="10" s="1"/>
  <c r="AA81" i="7"/>
  <c r="C4" i="7" s="1"/>
  <c r="G29" i="3" s="1"/>
  <c r="D65" i="4"/>
  <c r="AF12" i="4"/>
  <c r="AB30" i="5"/>
  <c r="AB14" i="5" s="1"/>
  <c r="AB24" i="5" s="1"/>
  <c r="AB87" i="7"/>
  <c r="AB66" i="7" s="1"/>
  <c r="AB76" i="7" s="1"/>
  <c r="AB77" i="7" s="1"/>
  <c r="AB80" i="7" s="1"/>
  <c r="AE62" i="7"/>
  <c r="AF61" i="7" s="1"/>
  <c r="AD63" i="7"/>
  <c r="AD64" i="7" s="1"/>
  <c r="AE62" i="10" l="1"/>
  <c r="AF61" i="10" s="1"/>
  <c r="AD63" i="10"/>
  <c r="AD64" i="10" s="1"/>
  <c r="AD77" i="10" s="1"/>
  <c r="AD80" i="10" s="1"/>
  <c r="AD81" i="10" s="1"/>
  <c r="AB81" i="7"/>
  <c r="D66" i="4"/>
  <c r="AG12" i="4"/>
  <c r="AC87" i="7"/>
  <c r="AC66" i="7" s="1"/>
  <c r="AC76" i="7" s="1"/>
  <c r="AC77" i="7" s="1"/>
  <c r="AC80" i="7" s="1"/>
  <c r="AC30" i="5"/>
  <c r="AC14" i="5" s="1"/>
  <c r="AC24" i="5" s="1"/>
  <c r="AF62" i="7"/>
  <c r="AG61" i="7" s="1"/>
  <c r="AE63" i="7"/>
  <c r="AE64" i="7" s="1"/>
  <c r="AF62" i="10" l="1"/>
  <c r="AG61" i="10" s="1"/>
  <c r="AE63" i="10"/>
  <c r="AE64" i="10" s="1"/>
  <c r="AE77" i="10" s="1"/>
  <c r="AE80" i="10" s="1"/>
  <c r="AE81" i="10" s="1"/>
  <c r="AC81" i="7"/>
  <c r="D67" i="4"/>
  <c r="AH12" i="4"/>
  <c r="AD30" i="5"/>
  <c r="AD14" i="5" s="1"/>
  <c r="AD24" i="5" s="1"/>
  <c r="AD87" i="7"/>
  <c r="AD66" i="7" s="1"/>
  <c r="AD76" i="7" s="1"/>
  <c r="AD77" i="7" s="1"/>
  <c r="AD80" i="7" s="1"/>
  <c r="AG62" i="7"/>
  <c r="AH61" i="7" s="1"/>
  <c r="AF63" i="7"/>
  <c r="AF64" i="7" s="1"/>
  <c r="AF63" i="10" l="1"/>
  <c r="AF64" i="10" s="1"/>
  <c r="AF77" i="10" s="1"/>
  <c r="AF80" i="10" s="1"/>
  <c r="AF81" i="10" s="1"/>
  <c r="AG62" i="10"/>
  <c r="AH61" i="10" s="1"/>
  <c r="AD81" i="7"/>
  <c r="D68" i="4"/>
  <c r="AI12" i="4"/>
  <c r="AE87" i="7"/>
  <c r="AE66" i="7" s="1"/>
  <c r="AE76" i="7" s="1"/>
  <c r="AE77" i="7" s="1"/>
  <c r="AE80" i="7" s="1"/>
  <c r="AE30" i="5"/>
  <c r="AE14" i="5" s="1"/>
  <c r="AE24" i="5" s="1"/>
  <c r="AH62" i="7"/>
  <c r="AI61" i="7" s="1"/>
  <c r="AG63" i="7"/>
  <c r="AG64" i="7" s="1"/>
  <c r="AG63" i="10" l="1"/>
  <c r="AG64" i="10" s="1"/>
  <c r="AG77" i="10" s="1"/>
  <c r="AG80" i="10" s="1"/>
  <c r="AG81" i="10" s="1"/>
  <c r="AH62" i="10"/>
  <c r="AI61" i="10" s="1"/>
  <c r="AE81" i="7"/>
  <c r="D69" i="4"/>
  <c r="AJ12" i="4"/>
  <c r="AF30" i="5"/>
  <c r="AF14" i="5" s="1"/>
  <c r="AF24" i="5" s="1"/>
  <c r="AF87" i="7"/>
  <c r="AF66" i="7" s="1"/>
  <c r="AF76" i="7" s="1"/>
  <c r="AF77" i="7" s="1"/>
  <c r="AF80" i="7" s="1"/>
  <c r="AI62" i="7"/>
  <c r="AJ61" i="7" s="1"/>
  <c r="AH63" i="7"/>
  <c r="AH64" i="7" s="1"/>
  <c r="AH63" i="10" l="1"/>
  <c r="AH64" i="10" s="1"/>
  <c r="AH77" i="10" s="1"/>
  <c r="AH80" i="10" s="1"/>
  <c r="AH81" i="10" s="1"/>
  <c r="AI62" i="10"/>
  <c r="AJ61" i="10" s="1"/>
  <c r="AF81" i="7"/>
  <c r="D70" i="4"/>
  <c r="AK12" i="4"/>
  <c r="AG87" i="7"/>
  <c r="AG66" i="7" s="1"/>
  <c r="AG76" i="7" s="1"/>
  <c r="AG77" i="7" s="1"/>
  <c r="AG80" i="7" s="1"/>
  <c r="AG30" i="5"/>
  <c r="AG14" i="5" s="1"/>
  <c r="AG24" i="5" s="1"/>
  <c r="AJ62" i="7"/>
  <c r="AK61" i="7" s="1"/>
  <c r="AI63" i="7"/>
  <c r="AI64" i="7" s="1"/>
  <c r="AI63" i="10" l="1"/>
  <c r="AI64" i="10" s="1"/>
  <c r="AI77" i="10" s="1"/>
  <c r="AI80" i="10" s="1"/>
  <c r="AI81" i="10" s="1"/>
  <c r="C5" i="10" s="1"/>
  <c r="H30" i="3" s="1"/>
  <c r="AJ62" i="10"/>
  <c r="AK61" i="10" s="1"/>
  <c r="AG81" i="7"/>
  <c r="D71" i="4"/>
  <c r="AL12" i="4"/>
  <c r="AH30" i="5"/>
  <c r="AH14" i="5" s="1"/>
  <c r="AH24" i="5" s="1"/>
  <c r="AH87" i="7"/>
  <c r="AH66" i="7" s="1"/>
  <c r="AH76" i="7" s="1"/>
  <c r="AH77" i="7" s="1"/>
  <c r="AH80" i="7" s="1"/>
  <c r="AK62" i="7"/>
  <c r="AL61" i="7" s="1"/>
  <c r="AJ63" i="7"/>
  <c r="AJ64" i="7" s="1"/>
  <c r="AJ63" i="10" l="1"/>
  <c r="AJ64" i="10" s="1"/>
  <c r="AJ77" i="10" s="1"/>
  <c r="AJ80" i="10" s="1"/>
  <c r="AJ81" i="10" s="1"/>
  <c r="AK62" i="10"/>
  <c r="AL61" i="10" s="1"/>
  <c r="AH81" i="7"/>
  <c r="D72" i="4"/>
  <c r="AM12" i="4"/>
  <c r="AI87" i="7"/>
  <c r="AI66" i="7" s="1"/>
  <c r="AI76" i="7" s="1"/>
  <c r="AI77" i="7" s="1"/>
  <c r="AI80" i="7" s="1"/>
  <c r="AI30" i="5"/>
  <c r="AI14" i="5" s="1"/>
  <c r="AI24" i="5" s="1"/>
  <c r="AK63" i="7"/>
  <c r="AK64" i="7" s="1"/>
  <c r="AL62" i="7"/>
  <c r="AM61" i="7" s="1"/>
  <c r="AK63" i="10" l="1"/>
  <c r="AK64" i="10" s="1"/>
  <c r="AK77" i="10" s="1"/>
  <c r="AK80" i="10" s="1"/>
  <c r="AK81" i="10" s="1"/>
  <c r="AL62" i="10"/>
  <c r="AM61" i="10" s="1"/>
  <c r="AI81" i="7"/>
  <c r="C5" i="7" s="1"/>
  <c r="H29" i="3" s="1"/>
  <c r="D73" i="4"/>
  <c r="AN12" i="4"/>
  <c r="AJ30" i="5"/>
  <c r="AJ14" i="5" s="1"/>
  <c r="AJ24" i="5" s="1"/>
  <c r="AJ87" i="7"/>
  <c r="AJ66" i="7" s="1"/>
  <c r="AJ76" i="7" s="1"/>
  <c r="AJ77" i="7" s="1"/>
  <c r="AJ80" i="7" s="1"/>
  <c r="AM62" i="7"/>
  <c r="AN61" i="7" s="1"/>
  <c r="AL63" i="7"/>
  <c r="AL64" i="7" s="1"/>
  <c r="AM62" i="10" l="1"/>
  <c r="AN61" i="10" s="1"/>
  <c r="AL63" i="10"/>
  <c r="AL64" i="10" s="1"/>
  <c r="AL77" i="10" s="1"/>
  <c r="AL80" i="10" s="1"/>
  <c r="AL81" i="10" s="1"/>
  <c r="AJ81" i="7"/>
  <c r="D75" i="4"/>
  <c r="AO12" i="4"/>
  <c r="AK87" i="7"/>
  <c r="AK66" i="7" s="1"/>
  <c r="AK76" i="7" s="1"/>
  <c r="AK77" i="7" s="1"/>
  <c r="AK80" i="7" s="1"/>
  <c r="AK30" i="5"/>
  <c r="AK14" i="5" s="1"/>
  <c r="AK24" i="5" s="1"/>
  <c r="AN62" i="7"/>
  <c r="AO61" i="7" s="1"/>
  <c r="AM63" i="7"/>
  <c r="AM64" i="7" s="1"/>
  <c r="AM77" i="7" s="1"/>
  <c r="AM80" i="7" s="1"/>
  <c r="AN62" i="10" l="1"/>
  <c r="AO61" i="10" s="1"/>
  <c r="AM63" i="10"/>
  <c r="AM64" i="10" s="1"/>
  <c r="AM77" i="10" s="1"/>
  <c r="AM80" i="10" s="1"/>
  <c r="AM81" i="10" s="1"/>
  <c r="AK81" i="7"/>
  <c r="AL30" i="5"/>
  <c r="AL14" i="5" s="1"/>
  <c r="AL24" i="5" s="1"/>
  <c r="AL87" i="7"/>
  <c r="AL66" i="7" s="1"/>
  <c r="AL76" i="7" s="1"/>
  <c r="AL77" i="7" s="1"/>
  <c r="AL80" i="7" s="1"/>
  <c r="AO62" i="7"/>
  <c r="AP61" i="7" s="1"/>
  <c r="AN63" i="7"/>
  <c r="AN64" i="7" s="1"/>
  <c r="AN77" i="7" s="1"/>
  <c r="AN80" i="7" s="1"/>
  <c r="AN63" i="10" l="1"/>
  <c r="AN64" i="10" s="1"/>
  <c r="AN77" i="10" s="1"/>
  <c r="AN80" i="10" s="1"/>
  <c r="AN81" i="10" s="1"/>
  <c r="AO62" i="10"/>
  <c r="AP61" i="10" s="1"/>
  <c r="AL81" i="7"/>
  <c r="AM81" i="7" s="1"/>
  <c r="AN81" i="7" s="1"/>
  <c r="AP62" i="7"/>
  <c r="AQ61" i="7" s="1"/>
  <c r="AO63" i="7"/>
  <c r="AO64" i="7" s="1"/>
  <c r="AO77" i="7" s="1"/>
  <c r="AO80" i="7" s="1"/>
  <c r="AO63" i="10" l="1"/>
  <c r="AO64" i="10" s="1"/>
  <c r="AO77" i="10" s="1"/>
  <c r="AO80" i="10" s="1"/>
  <c r="AO81" i="10" s="1"/>
  <c r="AP62" i="10"/>
  <c r="AQ61" i="10" s="1"/>
  <c r="AO81" i="7"/>
  <c r="AQ62" i="7"/>
  <c r="AR61" i="7" s="1"/>
  <c r="AP63" i="7"/>
  <c r="AP64" i="7" s="1"/>
  <c r="AP77" i="7" s="1"/>
  <c r="AP80" i="7" s="1"/>
  <c r="AQ62" i="10" l="1"/>
  <c r="AR61" i="10" s="1"/>
  <c r="AP63" i="10"/>
  <c r="AP64" i="10" s="1"/>
  <c r="AP77" i="10" s="1"/>
  <c r="AP80" i="10" s="1"/>
  <c r="AP81" i="10" s="1"/>
  <c r="AP81" i="7"/>
  <c r="AR62" i="7"/>
  <c r="AS61" i="7" s="1"/>
  <c r="AQ63" i="7"/>
  <c r="AQ64" i="7" s="1"/>
  <c r="AQ77" i="7" s="1"/>
  <c r="AQ80" i="7" s="1"/>
  <c r="AR62" i="10" l="1"/>
  <c r="AS61" i="10" s="1"/>
  <c r="AQ63" i="10"/>
  <c r="AQ64" i="10" s="1"/>
  <c r="AQ77" i="10" s="1"/>
  <c r="AQ80" i="10" s="1"/>
  <c r="AQ81" i="10" s="1"/>
  <c r="C6" i="10" s="1"/>
  <c r="I30" i="3" s="1"/>
  <c r="AQ81" i="7"/>
  <c r="C6" i="7"/>
  <c r="I29" i="3" s="1"/>
  <c r="AS62" i="7"/>
  <c r="AT61" i="7" s="1"/>
  <c r="AR63" i="7"/>
  <c r="AR64" i="7" s="1"/>
  <c r="AR77" i="7" s="1"/>
  <c r="AR80" i="7" s="1"/>
  <c r="AR63" i="10" l="1"/>
  <c r="AR64" i="10" s="1"/>
  <c r="AR77" i="10" s="1"/>
  <c r="AR80" i="10" s="1"/>
  <c r="AR81" i="10" s="1"/>
  <c r="AS62" i="10"/>
  <c r="AT61" i="10" s="1"/>
  <c r="AR81" i="7"/>
  <c r="AS63" i="7"/>
  <c r="AS64" i="7" s="1"/>
  <c r="AS77" i="7" s="1"/>
  <c r="AS80" i="7" s="1"/>
  <c r="AT62" i="7"/>
  <c r="AU61" i="7" s="1"/>
  <c r="AS63" i="10" l="1"/>
  <c r="AS64" i="10" s="1"/>
  <c r="AS77" i="10" s="1"/>
  <c r="AS80" i="10" s="1"/>
  <c r="AS81" i="10" s="1"/>
  <c r="AT62" i="10"/>
  <c r="AU61" i="10" s="1"/>
  <c r="AS81" i="7"/>
  <c r="AU62" i="7"/>
  <c r="AV61" i="7" s="1"/>
  <c r="AT63" i="7"/>
  <c r="AT64" i="7" s="1"/>
  <c r="AT77" i="7" s="1"/>
  <c r="AT80" i="7" s="1"/>
  <c r="AT63" i="10" l="1"/>
  <c r="AT64" i="10" s="1"/>
  <c r="AT77" i="10" s="1"/>
  <c r="AT80" i="10" s="1"/>
  <c r="AT81" i="10" s="1"/>
  <c r="AU62" i="10"/>
  <c r="AV61" i="10" s="1"/>
  <c r="AT81" i="7"/>
  <c r="AV62" i="7"/>
  <c r="AW61" i="7" s="1"/>
  <c r="AU63" i="7"/>
  <c r="AU64" i="7" s="1"/>
  <c r="AU77" i="7" s="1"/>
  <c r="AU80" i="7" s="1"/>
  <c r="AU63" i="10" l="1"/>
  <c r="AU64" i="10" s="1"/>
  <c r="AU77" i="10" s="1"/>
  <c r="AU80" i="10" s="1"/>
  <c r="AU81" i="10" s="1"/>
  <c r="AV62" i="10"/>
  <c r="AW61" i="10" s="1"/>
  <c r="AU81" i="7"/>
  <c r="AW62" i="7"/>
  <c r="AX61" i="7" s="1"/>
  <c r="AV63" i="7"/>
  <c r="AV64" i="7" s="1"/>
  <c r="AV77" i="7" s="1"/>
  <c r="AV80" i="7" s="1"/>
  <c r="AV63" i="10" l="1"/>
  <c r="AV64" i="10" s="1"/>
  <c r="AV77" i="10" s="1"/>
  <c r="AV80" i="10" s="1"/>
  <c r="AV81" i="10" s="1"/>
  <c r="AW62" i="10"/>
  <c r="AX61" i="10" s="1"/>
  <c r="AV81" i="7"/>
  <c r="AX62" i="7"/>
  <c r="AY61" i="7" s="1"/>
  <c r="AW63" i="7"/>
  <c r="AW64" i="7" s="1"/>
  <c r="AW77" i="7" s="1"/>
  <c r="AW80" i="7" s="1"/>
  <c r="AW63" i="10" l="1"/>
  <c r="AW64" i="10" s="1"/>
  <c r="AW77" i="10" s="1"/>
  <c r="AW80" i="10" s="1"/>
  <c r="AW81" i="10" s="1"/>
  <c r="AX62" i="10"/>
  <c r="AY61" i="10" s="1"/>
  <c r="AW81" i="7"/>
  <c r="AY62" i="7"/>
  <c r="AZ61" i="7" s="1"/>
  <c r="AX63" i="7"/>
  <c r="AX64" i="7" s="1"/>
  <c r="AX77" i="7" s="1"/>
  <c r="AX80" i="7" s="1"/>
  <c r="AX63" i="10" l="1"/>
  <c r="AX64" i="10" s="1"/>
  <c r="AX77" i="10" s="1"/>
  <c r="AX80" i="10" s="1"/>
  <c r="AX81" i="10" s="1"/>
  <c r="AY62" i="10"/>
  <c r="AZ61" i="10" s="1"/>
  <c r="AX81" i="7"/>
  <c r="AZ62" i="7"/>
  <c r="BA61" i="7" s="1"/>
  <c r="AY63" i="7"/>
  <c r="AY64" i="7" s="1"/>
  <c r="AY77" i="7" s="1"/>
  <c r="AY80" i="7" s="1"/>
  <c r="AZ62" i="10" l="1"/>
  <c r="BA61" i="10" s="1"/>
  <c r="AY63" i="10"/>
  <c r="AY64" i="10" s="1"/>
  <c r="AY77" i="10" s="1"/>
  <c r="AY80" i="10" s="1"/>
  <c r="AY81" i="10" s="1"/>
  <c r="AY81" i="7"/>
  <c r="BA62" i="7"/>
  <c r="BB61" i="7" s="1"/>
  <c r="AZ63" i="7"/>
  <c r="AZ64" i="7" s="1"/>
  <c r="AZ77" i="7" s="1"/>
  <c r="AZ80" i="7" s="1"/>
  <c r="BA62" i="10" l="1"/>
  <c r="BB61" i="10" s="1"/>
  <c r="AZ63" i="10"/>
  <c r="AZ64" i="10" s="1"/>
  <c r="AZ77" i="10" s="1"/>
  <c r="AZ80" i="10" s="1"/>
  <c r="AZ81" i="10" s="1"/>
  <c r="AZ81" i="7"/>
  <c r="BB62" i="7"/>
  <c r="BC61" i="7" s="1"/>
  <c r="BA63" i="7"/>
  <c r="BA64" i="7" s="1"/>
  <c r="BA77" i="7" s="1"/>
  <c r="BA80" i="7" s="1"/>
  <c r="BA63" i="10" l="1"/>
  <c r="BA64" i="10" s="1"/>
  <c r="BA77" i="10" s="1"/>
  <c r="BA80" i="10" s="1"/>
  <c r="BA81" i="10" s="1"/>
  <c r="BB62" i="10"/>
  <c r="BC61" i="10" s="1"/>
  <c r="BA81" i="7"/>
  <c r="BC62" i="7"/>
  <c r="BD61" i="7" s="1"/>
  <c r="BB63" i="7"/>
  <c r="BB64" i="7" s="1"/>
  <c r="BB77" i="7" s="1"/>
  <c r="BB80" i="7" s="1"/>
  <c r="BB63" i="10" l="1"/>
  <c r="BB64" i="10" s="1"/>
  <c r="BB77" i="10" s="1"/>
  <c r="BB80" i="10" s="1"/>
  <c r="BB81" i="10" s="1"/>
  <c r="BC62" i="10"/>
  <c r="BD61" i="10" s="1"/>
  <c r="BB81" i="7"/>
  <c r="BD62" i="7"/>
  <c r="BD63" i="7" s="1"/>
  <c r="BD64" i="7" s="1"/>
  <c r="BD77" i="7" s="1"/>
  <c r="BD80" i="7" s="1"/>
  <c r="BC63" i="7"/>
  <c r="BC64" i="7" s="1"/>
  <c r="BC77" i="7" s="1"/>
  <c r="BC80" i="7" s="1"/>
  <c r="BD62" i="10" l="1"/>
  <c r="BD63" i="10" s="1"/>
  <c r="BD64" i="10" s="1"/>
  <c r="BD77" i="10" s="1"/>
  <c r="BD80" i="10" s="1"/>
  <c r="BC63" i="10"/>
  <c r="BC64" i="10" s="1"/>
  <c r="BC77" i="10" s="1"/>
  <c r="BC80" i="10" s="1"/>
  <c r="BC81" i="10" s="1"/>
  <c r="BC81" i="7"/>
  <c r="BD81" i="7" s="1"/>
  <c r="C7" i="7" s="1"/>
  <c r="J29" i="3" s="1"/>
  <c r="BD81" i="10" l="1"/>
  <c r="C7" i="10" s="1"/>
  <c r="J30" i="3" s="1"/>
</calcChain>
</file>

<file path=xl/sharedStrings.xml><?xml version="1.0" encoding="utf-8"?>
<sst xmlns="http://schemas.openxmlformats.org/spreadsheetml/2006/main" count="830" uniqueCount="361">
  <si>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</si>
  <si>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</si>
  <si>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</si>
  <si>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</si>
  <si>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</si>
  <si>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</si>
  <si>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</si>
  <si>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</si>
  <si>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</si>
  <si>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</si>
  <si>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</si>
  <si>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</si>
  <si>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</si>
  <si>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</si>
  <si>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</si>
  <si>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</si>
  <si>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</si>
  <si>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</si>
  <si>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</si>
  <si>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</si>
  <si>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</si>
  <si>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</si>
  <si>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</si>
  <si>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</si>
  <si>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</si>
  <si>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</si>
  <si>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</si>
  <si>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</si>
  <si>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</si>
  <si>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</si>
  <si>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</si>
  <si>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</si>
  <si>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</si>
  <si>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</si>
  <si>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</si>
  <si>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</si>
  <si>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</si>
  <si>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</si>
  <si>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</si>
  <si>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</si>
  <si>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</si>
  <si>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</si>
  <si>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</si>
  <si>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</si>
  <si>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</si>
  <si>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</si>
  <si>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</si>
  <si>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</si>
  <si>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</si>
  <si>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</si>
  <si>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</si>
  <si>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</si>
  <si>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</si>
  <si>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</si>
  <si>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</si>
  <si>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</si>
  <si>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</si>
  <si>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</si>
  <si>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</si>
  <si>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</si>
  <si>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</si>
  <si>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</si>
  <si>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</si>
  <si>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</si>
  <si>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</si>
  <si>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</si>
  <si>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</si>
  <si>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</si>
  <si>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</si>
  <si>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</si>
  <si>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</si>
  <si>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</si>
  <si>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</si>
  <si>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</si>
  <si>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</si>
  <si>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</si>
  <si>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</si>
  <si>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</si>
  <si>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</si>
  <si>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</si>
  <si>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</si>
  <si>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</si>
  <si>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</si>
  <si>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</si>
  <si>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</si>
  <si>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</si>
  <si>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</si>
  <si>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</si>
  <si>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</si>
  <si>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</si>
  <si>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</si>
  <si>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</si>
  <si>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</si>
  <si>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</si>
  <si>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</si>
  <si>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</si>
  <si>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</si>
  <si>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</si>
  <si>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</si>
  <si>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</si>
  <si>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</si>
  <si>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</si>
  <si>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</si>
  <si>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</si>
  <si>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</si>
  <si>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</si>
  <si>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</si>
  <si>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</si>
  <si>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</si>
  <si>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</si>
  <si>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</si>
  <si>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</si>
  <si>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</si>
  <si>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</si>
  <si>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</si>
  <si>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</si>
  <si>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</si>
  <si>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</si>
  <si>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</si>
  <si>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</si>
  <si>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</si>
  <si>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</si>
  <si>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</si>
  <si>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</si>
  <si>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</si>
  <si>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</si>
  <si>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</si>
  <si>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</si>
  <si>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</si>
  <si>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</si>
  <si>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</si>
  <si>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</si>
  <si>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</si>
  <si>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</si>
  <si>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</si>
  <si>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</si>
  <si>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</si>
  <si>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</si>
  <si>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</si>
  <si>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</si>
  <si>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</si>
  <si>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</si>
  <si>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</si>
  <si>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</si>
  <si>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</si>
  <si>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</si>
  <si>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</si>
  <si>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</si>
  <si>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</si>
  <si>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</si>
  <si>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</si>
  <si>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</si>
  <si>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</si>
  <si>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</si>
  <si>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</si>
  <si>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</si>
  <si>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</si>
  <si>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</si>
  <si>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</si>
  <si>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</si>
  <si>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</si>
  <si>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</si>
  <si>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</si>
  <si>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</si>
  <si>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</si>
  <si>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</si>
  <si>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</si>
  <si>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</si>
  <si>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</si>
  <si>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</si>
  <si>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</si>
  <si>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</si>
  <si>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</si>
  <si>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</si>
  <si>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</si>
  <si>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</si>
  <si>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</si>
  <si>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</si>
  <si>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</si>
  <si>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</si>
  <si>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</si>
  <si>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</si>
  <si>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</si>
  <si>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</si>
  <si>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</si>
  <si>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</si>
  <si>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</si>
  <si>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</si>
  <si>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</si>
  <si>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</si>
  <si>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</si>
  <si>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</si>
  <si>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</si>
  <si>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</si>
  <si>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</si>
  <si>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</si>
  <si>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</si>
  <si>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</si>
  <si>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</si>
  <si>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</si>
  <si>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</si>
  <si>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</si>
  <si>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</si>
  <si>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</si>
  <si>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</si>
  <si>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</si>
  <si>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</si>
  <si>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</si>
  <si>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</si>
  <si>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</si>
  <si>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</si>
  <si>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</si>
  <si>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</si>
  <si>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</si>
  <si>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</si>
  <si>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</si>
  <si>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</si>
  <si>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</si>
  <si>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</si>
  <si>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</si>
  <si>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</si>
  <si>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</si>
  <si>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</si>
  <si>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</si>
  <si>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</si>
  <si>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</si>
  <si>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</si>
  <si>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</si>
  <si>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</si>
  <si>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</si>
  <si>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</si>
  <si>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</si>
  <si>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</si>
  <si>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</si>
  <si>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</si>
  <si>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</si>
  <si>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</si>
  <si>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</si>
  <si>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</si>
  <si>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</si>
  <si>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</si>
  <si>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</si>
  <si>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</si>
  <si>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</si>
  <si>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</si>
  <si>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</si>
  <si>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</si>
  <si>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</si>
  <si>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</si>
  <si>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</si>
  <si>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</si>
  <si>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</si>
  <si>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</si>
  <si>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</si>
  <si>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</si>
  <si>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</si>
  <si>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</si>
  <si>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</si>
  <si>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</si>
  <si>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</si>
  <si>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</si>
  <si>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</si>
  <si>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</si>
  <si>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</si>
  <si>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</si>
  <si>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</si>
  <si>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</si>
  <si>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</si>
  <si>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</si>
  <si>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</si>
  <si>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</si>
  <si>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</si>
  <si>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</si>
  <si>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</si>
  <si>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</si>
  <si>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</si>
  <si>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</si>
  <si>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</si>
  <si>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</si>
  <si>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</si>
  <si>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</si>
  <si>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</si>
  <si>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</si>
  <si>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</si>
  <si>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</si>
  <si>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</si>
  <si>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</si>
  <si>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</si>
  <si>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</si>
  <si>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</si>
  <si>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</si>
  <si>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</si>
  <si>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</si>
  <si>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</si>
  <si>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</si>
  <si>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</si>
  <si>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</si>
  <si>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</si>
  <si>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</si>
  <si>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</si>
  <si>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</si>
  <si>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</si>
  <si>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</si>
  <si>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</si>
  <si>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</si>
  <si>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</si>
  <si>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</si>
  <si>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</si>
  <si>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</si>
  <si>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</si>
  <si>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</si>
  <si>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</si>
  <si>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</si>
  <si>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</si>
  <si>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</si>
  <si>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</si>
  <si>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</si>
  <si>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</si>
  <si>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</si>
  <si>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</si>
  <si>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</si>
  <si>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</si>
  <si>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</si>
  <si>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</si>
  <si>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</si>
  <si>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</si>
  <si>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</si>
  <si>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</si>
  <si>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</si>
  <si>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</si>
  <si>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</si>
  <si>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</si>
  <si>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</si>
  <si>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</si>
  <si>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</si>
  <si>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</si>
  <si>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</si>
  <si>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</si>
  <si>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</si>
  <si>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</si>
  <si>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Based on costs</t>
  </si>
  <si>
    <t>Solution is to replace the 33kV circuit breakers at Ironbridge due to fault level issues.</t>
  </si>
  <si>
    <t>Solution is to replace the 132/33kV transformers at Ironbridge with high impedance units to limit the fault level at 33kV.</t>
  </si>
  <si>
    <t>Changes in I&amp;M costs are assumed to be insignificant.</t>
  </si>
  <si>
    <t>Replace the 3x 132/33kV transformers at Ironbridge with high impedance units to limit the 33kV fault levels. The 33kV circuit breakers are about 30 years old and will need to be asset replaced during RIIO ED3 or earlier.</t>
  </si>
  <si>
    <t>The existing 33kV circuit breakers are about 30 years old and are anticipated to need to be asset replaced during RIIO ED3.</t>
  </si>
  <si>
    <t xml:space="preserve">Option 1(i) </t>
  </si>
  <si>
    <t>1(i)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</si>
  <si>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</si>
  <si>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</si>
  <si>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The baseline option is still the optimum solution even with a 10% increment in costs</t>
  </si>
  <si>
    <t>This is the most cost effective solution in addressing the overstressed 33kV switchgear at Ironbridge</t>
  </si>
  <si>
    <t xml:space="preserve">CBA Option 1 </t>
  </si>
  <si>
    <t>Option 1 - Replace the 3x Grid Transformers at Ironbridge</t>
  </si>
  <si>
    <t>CBA Baseline</t>
  </si>
  <si>
    <t xml:space="preserve"> Replace the 3x grid transformers at Ironbridge</t>
  </si>
  <si>
    <t>CBA Option 1(i)</t>
  </si>
  <si>
    <t>Replace 16 x 33kV circuit breakers (CBs) at Ironbridge due to fault level issues. New standard circuit breakers have higher fault level ratings.</t>
  </si>
  <si>
    <t>Sensitivity Analysis of the adopted Baseline option (Replacement of the overstressed 33kV CBs) in the event that its implementation costs (and related I&amp;M costs) increased by around 10%</t>
  </si>
  <si>
    <t>Differences to the impact on Losses, CI's, CML's, emissions, fatality, injury and oil leakage between both options is assumed negligible.</t>
  </si>
  <si>
    <t>To deal with identified 33kV switchgear fault level issues at Ironbridge BSP</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</si>
</sst>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24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vertical="top"/>
    </xf>
    <xf numFmtId="0" fontId="4" fillId="0" borderId="3" xfId="0" applyFont="1" applyBorder="1" applyAlignment="1">
      <alignment vertical="top" wrapText="1"/>
    </xf>
    <xf numFmtId="0" fontId="4" fillId="0" borderId="3" xfId="0" applyFont="1" applyBorder="1" applyAlignment="1">
      <alignment horizontal="center" vertical="center"/>
    </xf>
    <xf numFmtId="8" fontId="4" fillId="0" borderId="3" xfId="0" applyNumberFormat="1" applyFont="1" applyBorder="1" applyAlignment="1">
      <alignment horizontal="center" vertical="center"/>
    </xf>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0" borderId="0" xfId="0" applyFont="1" applyFill="1" applyProtection="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3" fontId="4" fillId="5" borderId="0" xfId="1" applyNumberFormat="1" applyFont="1" applyFill="1" applyBorder="1" applyProtection="1">
      <protection locked="0"/>
    </xf>
    <xf numFmtId="0" fontId="14" fillId="0" borderId="0" xfId="0" applyFont="1" applyProtection="1"/>
    <xf numFmtId="0" fontId="4" fillId="0" borderId="0" xfId="0" quotePrefix="1" applyFont="1" applyProtection="1"/>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8" fillId="0" borderId="0" xfId="0" applyFont="1" applyFill="1" applyProtection="1"/>
    <xf numFmtId="165" fontId="4" fillId="0" borderId="0" xfId="0" applyNumberFormat="1" applyFont="1" applyFill="1" applyBorder="1" applyAlignment="1" applyProtection="1">
      <alignment horizontal="right"/>
      <protection locked="0"/>
    </xf>
    <xf numFmtId="0" fontId="7" fillId="0" borderId="0" xfId="0" applyFont="1" applyProtection="1"/>
    <xf numFmtId="43" fontId="4" fillId="0" borderId="0" xfId="7" applyFont="1" applyBorder="1" applyProtection="1"/>
    <xf numFmtId="0" fontId="4" fillId="9" borderId="0" xfId="0" applyFont="1" applyFill="1" applyBorder="1" applyProtection="1"/>
    <xf numFmtId="0" fontId="5" fillId="9" borderId="0" xfId="0" applyFont="1" applyFill="1" applyBorder="1" applyProtection="1"/>
    <xf numFmtId="0" fontId="4" fillId="9" borderId="19" xfId="0" applyFont="1" applyFill="1" applyBorder="1" applyProtection="1"/>
    <xf numFmtId="0" fontId="5" fillId="9" borderId="19"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0" fontId="4" fillId="0" borderId="6" xfId="0" quotePrefix="1" applyFont="1" applyBorder="1" applyAlignment="1" applyProtection="1">
      <alignment vertical="center"/>
    </xf>
    <xf numFmtId="0" fontId="4" fillId="0" borderId="3" xfId="0" applyFont="1" applyBorder="1" applyAlignment="1">
      <alignment vertical="center" wrapText="1"/>
    </xf>
    <xf numFmtId="0" fontId="4" fillId="0" borderId="0" xfId="0" applyFont="1" applyAlignment="1">
      <alignment horizontal="left" vertical="top"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7" xfId="0" applyFont="1" applyBorder="1" applyAlignment="1">
      <alignment horizontal="left" wrapText="1"/>
    </xf>
    <xf numFmtId="0" fontId="4" fillId="0" borderId="9" xfId="0" applyFont="1" applyBorder="1" applyAlignment="1">
      <alignment horizontal="left"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www.gov.uk/carbon-valuation" TargetMode="External"/><Relationship Id="rId7"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www.defra.gov.uk/publications/2012/05/30/pb13773-2012-ghg-conversion/" TargetMode="External"/><Relationship Id="rId4" Type="http://schemas.openxmlformats.org/officeDocument/2006/relationships/hyperlink" Target="http://www.hse.gov.uk/risk/theory/alarpcheck.htm" TargetMode="External"/><Relationship Id="rId9"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printerSettings" Target="../printerSettings/printerSettings12.bin"/><Relationship Id="rId4" Type="http://schemas.openxmlformats.org/officeDocument/2006/relationships/hyperlink" Target="http://www.hse.gov.uk/risk/theory/alarpcheck.htm"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18.bin"/><Relationship Id="rId4" Type="http://schemas.openxmlformats.org/officeDocument/2006/relationships/hyperlink" Target="http://www.hse.gov.uk/risk/theory/alarpcheck.htm"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315</v>
      </c>
    </row>
  </sheetData>
  <customSheetViews>
    <customSheetView guid="{272AFF5E-41AB-4C22-A4B0-F41C470DDA16}" showGridLines="0">
      <selection activeCell="B2" sqref="B2"/>
      <pageMargins left="0.7" right="0.7" top="0.75" bottom="0.75" header="0.3" footer="0.3"/>
      <pageSetup paperSize="9" orientation="portrait" r:id="rId1"/>
    </customSheetView>
    <customSheetView guid="{6E5D835A-D5D3-4A94-82DA-8FB60352666A}" showGridLines="0">
      <selection activeCell="B2" sqref="B2"/>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B8" sqref="B8"/>
    </sheetView>
  </sheetViews>
  <sheetFormatPr defaultRowHeight="15" x14ac:dyDescent="0.25"/>
  <cols>
    <col min="1" max="1" width="5.85546875" style="138" customWidth="1"/>
    <col min="2" max="2" width="112.28515625" style="138" customWidth="1"/>
    <col min="3" max="16384" width="9.140625" style="138"/>
  </cols>
  <sheetData>
    <row r="1" spans="1:4" ht="18.75" x14ac:dyDescent="0.3">
      <c r="A1" s="139" t="s">
        <v>349</v>
      </c>
    </row>
    <row r="2" spans="1:4" x14ac:dyDescent="0.25">
      <c r="A2" s="138" t="s">
        <v>78</v>
      </c>
    </row>
    <row r="3" spans="1:4" ht="66" customHeight="1" x14ac:dyDescent="0.25">
      <c r="A3" s="138">
        <v>1</v>
      </c>
      <c r="B3" s="245" t="s">
        <v>348</v>
      </c>
      <c r="C3" s="246"/>
      <c r="D3" s="247"/>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304</v>
      </c>
      <c r="C7" s="31" t="s">
        <v>338</v>
      </c>
    </row>
    <row r="8" spans="2:3" x14ac:dyDescent="0.3">
      <c r="B8" s="98" t="s">
        <v>305</v>
      </c>
      <c r="C8" s="31" t="s">
        <v>306</v>
      </c>
    </row>
    <row r="9" spans="2:3" ht="30" x14ac:dyDescent="0.3">
      <c r="B9" s="97" t="s">
        <v>227</v>
      </c>
      <c r="C9" s="31" t="s">
        <v>337</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316</v>
      </c>
      <c r="C25" s="91"/>
      <c r="D25" s="91"/>
    </row>
    <row r="26" spans="2:4" ht="32.25" customHeight="1" x14ac:dyDescent="0.3">
      <c r="B26" s="200" t="s">
        <v>225</v>
      </c>
      <c r="C26" s="200"/>
      <c r="D26" s="200"/>
    </row>
    <row r="28" spans="2:4" x14ac:dyDescent="0.3">
      <c r="B28" s="2" t="s">
        <v>99</v>
      </c>
    </row>
    <row r="32" spans="2:4" x14ac:dyDescent="0.3">
      <c r="B32" s="25"/>
    </row>
    <row r="33" spans="2:2" x14ac:dyDescent="0.3">
      <c r="B33" s="92"/>
    </row>
  </sheetData>
  <customSheetViews>
    <customSheetView guid="{272AFF5E-41AB-4C22-A4B0-F41C470DDA16}" showGridLines="0" fitToPage="1">
      <selection activeCell="C6" sqref="C6"/>
      <pageMargins left="0.70866141732283472" right="0.70866141732283472" top="0.74803149606299213" bottom="0.74803149606299213" header="0.31496062992125984" footer="0.31496062992125984"/>
      <pageSetup paperSize="9" scale="65" orientation="portrait" r:id="rId1"/>
    </customSheetView>
    <customSheetView guid="{6E5D835A-D5D3-4A94-82DA-8FB60352666A}" showGridLines="0" fitToPage="1">
      <selection activeCell="C6" sqref="C6"/>
      <pageMargins left="0.70866141732283472" right="0.70866141732283472" top="0.74803149606299213" bottom="0.74803149606299213" header="0.31496062992125984" footer="0.31496062992125984"/>
      <pageSetup paperSize="9" scale="65" orientation="portrait" r:id="rId2"/>
    </customSheetView>
  </customSheetViews>
  <mergeCells count="1">
    <mergeCell ref="B26:D26"/>
  </mergeCells>
  <pageMargins left="0.70866141732283472" right="0.70866141732283472" top="0.74803149606299213" bottom="0.74803149606299213" header="0.31496062992125984" footer="0.31496062992125984"/>
  <pageSetup paperSize="9" scale="65"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8.75" customHeight="1" x14ac:dyDescent="0.3">
      <c r="B2" s="209" t="s">
        <v>360</v>
      </c>
      <c r="C2" s="210"/>
      <c r="D2" s="210"/>
      <c r="E2" s="210"/>
      <c r="F2" s="211"/>
      <c r="Z2" s="26" t="s">
        <v>81</v>
      </c>
    </row>
    <row r="3" spans="2:26" ht="14.25" customHeight="1" x14ac:dyDescent="0.3">
      <c r="B3" s="212"/>
      <c r="C3" s="213"/>
      <c r="D3" s="213"/>
      <c r="E3" s="213"/>
      <c r="F3" s="214"/>
    </row>
    <row r="4" spans="2:26" ht="18" customHeight="1" x14ac:dyDescent="0.3">
      <c r="B4" s="25" t="s">
        <v>80</v>
      </c>
      <c r="C4" s="27"/>
      <c r="D4" s="27"/>
      <c r="E4" s="27"/>
      <c r="F4" s="27"/>
    </row>
    <row r="5" spans="2:26" ht="24.75" customHeight="1" x14ac:dyDescent="0.3">
      <c r="B5" s="217"/>
      <c r="C5" s="218"/>
      <c r="D5" s="218"/>
      <c r="E5" s="218"/>
      <c r="F5" s="219"/>
    </row>
    <row r="6" spans="2:26" ht="13.5" customHeight="1" x14ac:dyDescent="0.3">
      <c r="B6" s="27"/>
      <c r="C6" s="27"/>
      <c r="D6" s="27"/>
      <c r="E6" s="27"/>
      <c r="F6" s="27"/>
    </row>
    <row r="7" spans="2:26" x14ac:dyDescent="0.3">
      <c r="B7" s="25" t="s">
        <v>50</v>
      </c>
    </row>
    <row r="8" spans="2:26" x14ac:dyDescent="0.3">
      <c r="B8" s="220" t="s">
        <v>27</v>
      </c>
      <c r="C8" s="221"/>
      <c r="D8" s="215" t="s">
        <v>30</v>
      </c>
      <c r="E8" s="215"/>
      <c r="F8" s="215"/>
    </row>
    <row r="9" spans="2:26" ht="41.25" customHeight="1" x14ac:dyDescent="0.3">
      <c r="B9" s="222" t="s">
        <v>339</v>
      </c>
      <c r="C9" s="223"/>
      <c r="D9" s="216" t="s">
        <v>357</v>
      </c>
      <c r="E9" s="216"/>
      <c r="F9" s="216"/>
    </row>
    <row r="10" spans="2:26" ht="45" customHeight="1" x14ac:dyDescent="0.3">
      <c r="B10" s="224" t="s">
        <v>353</v>
      </c>
      <c r="C10" s="225"/>
      <c r="D10" s="217" t="s">
        <v>344</v>
      </c>
      <c r="E10" s="218"/>
      <c r="F10" s="219"/>
    </row>
    <row r="11" spans="2:26" ht="36.75" customHeight="1" x14ac:dyDescent="0.3">
      <c r="B11" s="201" t="s">
        <v>346</v>
      </c>
      <c r="C11" s="202"/>
      <c r="D11" s="203" t="s">
        <v>358</v>
      </c>
      <c r="E11" s="204"/>
      <c r="F11" s="205"/>
    </row>
    <row r="12" spans="2:26" ht="22.5" customHeight="1" x14ac:dyDescent="0.3">
      <c r="B12" s="206"/>
      <c r="C12" s="207"/>
      <c r="D12" s="208"/>
      <c r="E12" s="208"/>
      <c r="F12" s="208"/>
    </row>
    <row r="13" spans="2:26" ht="22.5" customHeight="1" x14ac:dyDescent="0.3">
      <c r="B13" s="206"/>
      <c r="C13" s="207"/>
      <c r="D13" s="208"/>
      <c r="E13" s="208"/>
      <c r="F13" s="208"/>
    </row>
    <row r="14" spans="2:26" ht="22.5" customHeight="1" x14ac:dyDescent="0.3">
      <c r="B14" s="206"/>
      <c r="C14" s="207"/>
      <c r="D14" s="208"/>
      <c r="E14" s="208"/>
      <c r="F14" s="208"/>
    </row>
    <row r="15" spans="2:26" ht="22.5" customHeight="1" x14ac:dyDescent="0.3">
      <c r="B15" s="206"/>
      <c r="C15" s="207"/>
      <c r="D15" s="208"/>
      <c r="E15" s="208"/>
      <c r="F15" s="208"/>
    </row>
    <row r="16" spans="2:26" ht="22.5" customHeight="1" x14ac:dyDescent="0.3">
      <c r="B16" s="206"/>
      <c r="C16" s="207"/>
      <c r="D16" s="208"/>
      <c r="E16" s="208"/>
      <c r="F16" s="208"/>
    </row>
    <row r="17" spans="2:11" ht="22.5" customHeight="1" x14ac:dyDescent="0.3">
      <c r="B17" s="206"/>
      <c r="C17" s="207"/>
      <c r="D17" s="208"/>
      <c r="E17" s="208"/>
      <c r="F17" s="208"/>
    </row>
    <row r="18" spans="2:11" ht="22.5" customHeight="1" x14ac:dyDescent="0.3">
      <c r="B18" s="206"/>
      <c r="C18" s="207"/>
      <c r="D18" s="208"/>
      <c r="E18" s="208"/>
      <c r="F18" s="208"/>
    </row>
    <row r="19" spans="2:11" ht="22.5" customHeight="1" x14ac:dyDescent="0.3">
      <c r="B19" s="206"/>
      <c r="C19" s="207"/>
      <c r="D19" s="208"/>
      <c r="E19" s="208"/>
      <c r="F19" s="208"/>
    </row>
    <row r="20" spans="2:11" ht="22.5" customHeight="1" x14ac:dyDescent="0.3">
      <c r="B20" s="206"/>
      <c r="C20" s="207"/>
      <c r="D20" s="208"/>
      <c r="E20" s="208"/>
      <c r="F20" s="208"/>
    </row>
    <row r="21" spans="2:11" ht="22.5" customHeight="1" x14ac:dyDescent="0.3">
      <c r="B21" s="206"/>
      <c r="C21" s="207"/>
      <c r="D21" s="208"/>
      <c r="E21" s="208"/>
      <c r="F21" s="208"/>
    </row>
    <row r="22" spans="2:11" ht="22.5" customHeight="1" x14ac:dyDescent="0.3">
      <c r="B22" s="206"/>
      <c r="C22" s="207"/>
      <c r="D22" s="208"/>
      <c r="E22" s="208"/>
      <c r="F22" s="208"/>
    </row>
    <row r="23" spans="2:11" ht="22.5" customHeight="1" x14ac:dyDescent="0.3">
      <c r="B23" s="206"/>
      <c r="C23" s="207"/>
      <c r="D23" s="208"/>
      <c r="E23" s="208"/>
      <c r="F23" s="208"/>
    </row>
    <row r="24" spans="2:11" ht="12.75" customHeight="1" x14ac:dyDescent="0.3">
      <c r="B24" s="28"/>
      <c r="C24" s="28"/>
      <c r="D24" s="29"/>
      <c r="E24" s="29"/>
      <c r="F24" s="29"/>
    </row>
    <row r="25" spans="2:11" x14ac:dyDescent="0.3">
      <c r="B25" s="25" t="s">
        <v>51</v>
      </c>
    </row>
    <row r="26" spans="2:11" ht="38.25" customHeight="1" x14ac:dyDescent="0.3">
      <c r="B26" s="227" t="s">
        <v>48</v>
      </c>
      <c r="C26" s="229" t="s">
        <v>27</v>
      </c>
      <c r="D26" s="229" t="s">
        <v>28</v>
      </c>
      <c r="E26" s="229" t="s">
        <v>30</v>
      </c>
      <c r="F26" s="227" t="s">
        <v>31</v>
      </c>
      <c r="G26" s="226" t="s">
        <v>102</v>
      </c>
      <c r="H26" s="226"/>
      <c r="I26" s="226"/>
      <c r="J26" s="226"/>
      <c r="K26" s="226"/>
    </row>
    <row r="27" spans="2:11" x14ac:dyDescent="0.3">
      <c r="B27" s="228"/>
      <c r="C27" s="230"/>
      <c r="D27" s="230"/>
      <c r="E27" s="230"/>
      <c r="F27" s="228"/>
      <c r="G27" s="64" t="s">
        <v>103</v>
      </c>
      <c r="H27" s="64" t="s">
        <v>104</v>
      </c>
      <c r="I27" s="64" t="s">
        <v>105</v>
      </c>
      <c r="J27" s="64" t="s">
        <v>106</v>
      </c>
      <c r="K27" s="64" t="s">
        <v>107</v>
      </c>
    </row>
    <row r="28" spans="2:11" ht="60" x14ac:dyDescent="0.3">
      <c r="B28" s="136" t="s">
        <v>339</v>
      </c>
      <c r="C28" s="31" t="str">
        <f>D9</f>
        <v>Replace 16 x 33kV circuit breakers (CBs) at Ironbridge due to fault level issues. New standard circuit breakers have higher fault level ratings.</v>
      </c>
      <c r="D28" s="30" t="s">
        <v>29</v>
      </c>
      <c r="E28" s="31" t="s">
        <v>351</v>
      </c>
      <c r="F28" s="30"/>
      <c r="G28" s="65"/>
      <c r="H28" s="65"/>
      <c r="I28" s="65"/>
      <c r="J28" s="65"/>
      <c r="K28" s="30"/>
    </row>
    <row r="29" spans="2:11" ht="27.75" customHeight="1" x14ac:dyDescent="0.3">
      <c r="B29" s="136">
        <v>1</v>
      </c>
      <c r="C29" s="31" t="s">
        <v>227</v>
      </c>
      <c r="D29" s="30" t="s">
        <v>81</v>
      </c>
      <c r="E29" s="31" t="s">
        <v>340</v>
      </c>
      <c r="F29" s="30"/>
      <c r="G29" s="65">
        <f>'Option 1'!$C$4</f>
        <v>-0.75301416972008306</v>
      </c>
      <c r="H29" s="65">
        <f>'Option 1'!$C$5</f>
        <v>-1.3505839712871801</v>
      </c>
      <c r="I29" s="65">
        <f>'Option 1'!$C$6</f>
        <v>-1.7174949241114514</v>
      </c>
      <c r="J29" s="65">
        <f>'Option 1'!C7</f>
        <v>-2.0985282727426831</v>
      </c>
      <c r="K29" s="66"/>
    </row>
    <row r="30" spans="2:11" ht="90" x14ac:dyDescent="0.3">
      <c r="B30" s="136" t="s">
        <v>347</v>
      </c>
      <c r="C30" s="135" t="str">
        <f>D11</f>
        <v>Sensitivity Analysis of the adopted Baseline option (Replacement of the overstressed 33kV CBs) in the event that its implementation costs (and related I&amp;M costs) increased by around 10%</v>
      </c>
      <c r="D30" s="133" t="s">
        <v>81</v>
      </c>
      <c r="E30" s="199" t="s">
        <v>350</v>
      </c>
      <c r="F30" s="134"/>
      <c r="G30" s="137">
        <f>'Option 1 (i)'!C4</f>
        <v>-0.63266801416381624</v>
      </c>
      <c r="H30" s="137">
        <f>'Option 1 (i)'!$C5</f>
        <v>-1.2045278885089863</v>
      </c>
      <c r="I30" s="137">
        <f>'Option 1 (i)'!$C6</f>
        <v>-1.5543484503902738</v>
      </c>
      <c r="J30" s="137">
        <f>'Option 1 (i)'!$C7</f>
        <v>-1.9188636985864187</v>
      </c>
      <c r="K30" s="133"/>
    </row>
    <row r="31" spans="2:11" ht="27.75" customHeight="1" x14ac:dyDescent="0.3">
      <c r="B31" s="136">
        <v>2</v>
      </c>
      <c r="C31" s="30"/>
      <c r="D31" s="30"/>
      <c r="E31" s="31"/>
      <c r="F31" s="30"/>
      <c r="G31" s="65"/>
      <c r="H31" s="65"/>
      <c r="I31" s="65"/>
      <c r="J31" s="65"/>
      <c r="K31" s="30"/>
    </row>
    <row r="32" spans="2:11" ht="27.75" customHeight="1" x14ac:dyDescent="0.3">
      <c r="B32" s="136">
        <v>3</v>
      </c>
      <c r="C32" s="30"/>
      <c r="D32" s="30"/>
      <c r="E32" s="31"/>
      <c r="F32" s="30"/>
      <c r="G32" s="65"/>
      <c r="H32" s="65"/>
      <c r="I32" s="65"/>
      <c r="J32" s="65"/>
      <c r="K32" s="30"/>
    </row>
    <row r="37" spans="2:2" x14ac:dyDescent="0.3">
      <c r="B37" s="2" t="s">
        <v>108</v>
      </c>
    </row>
  </sheetData>
  <customSheetViews>
    <customSheetView guid="{272AFF5E-41AB-4C22-A4B0-F41C470DDA16}" scale="80" showGridLines="0">
      <pane ySplit="3" topLeftCell="A16" activePane="bottomLeft" state="frozen"/>
      <selection pane="bottomLeft" activeCell="B4" sqref="B4"/>
      <pageMargins left="0.7" right="0.7" top="0.75" bottom="0.75" header="0.3" footer="0.3"/>
    </customSheetView>
    <customSheetView guid="{6E5D835A-D5D3-4A94-82DA-8FB60352666A}" scale="80" showGridLines="0">
      <pane ySplit="3" topLeftCell="A16" activePane="bottomLeft" state="frozen"/>
      <selection pane="bottomLeft" activeCell="B4" sqref="B4"/>
      <pageMargins left="0.7" right="0.7" top="0.75" bottom="0.75" header="0.3" footer="0.3"/>
    </customSheetView>
  </customSheetViews>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B8:C8"/>
    <mergeCell ref="B9:C9"/>
    <mergeCell ref="B10:C10"/>
    <mergeCell ref="B11:C11"/>
    <mergeCell ref="D11:F11"/>
    <mergeCell ref="B21:C21"/>
    <mergeCell ref="B22:C22"/>
    <mergeCell ref="D18:F18"/>
    <mergeCell ref="D12:F12"/>
    <mergeCell ref="D13:F13"/>
    <mergeCell ref="D14:F14"/>
    <mergeCell ref="D15:F15"/>
    <mergeCell ref="D16:F16"/>
    <mergeCell ref="D17:F17"/>
  </mergeCells>
  <conditionalFormatting sqref="B31:K32 B29:F29 K30 B30:D30 F30">
    <cfRule type="expression" dxfId="5" priority="12">
      <formula>$D29="adopted"</formula>
    </cfRule>
  </conditionalFormatting>
  <conditionalFormatting sqref="G29:K29 G30:J30">
    <cfRule type="expression" dxfId="4" priority="9">
      <formula>$D29="adopted"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2">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231" t="s">
        <v>75</v>
      </c>
      <c r="C13" s="232"/>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233"/>
      <c r="C14" s="234"/>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235"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235"/>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235"/>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235"/>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235"/>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235"/>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235"/>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235"/>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235"/>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235"/>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customSheetViews>
    <customSheetView guid="{272AFF5E-41AB-4C22-A4B0-F41C470DDA16}"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1"/>
    </customSheetView>
    <customSheetView guid="{6E5D835A-D5D3-4A94-82DA-8FB60352666A}"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2"/>
    </customSheetView>
  </customSheetViews>
  <mergeCells count="2">
    <mergeCell ref="B13:C14"/>
    <mergeCell ref="B15:B24"/>
  </mergeCells>
  <dataValidations disablePrompts="1" count="1">
    <dataValidation type="list" allowBlank="1" showInputMessage="1" showErrorMessage="1" sqref="G34">
      <formula1>$D$34:$D$47</formula1>
    </dataValidation>
  </dataValidations>
  <hyperlinks>
    <hyperlink ref="F15" r:id="rId3" display="https://www.gov.uk/carbon-valuation "/>
    <hyperlink ref="F16" r:id="rId4" display="http://www.hse.gov.uk/risk/theory/alarpcheck.htm   "/>
    <hyperlink ref="F17" r:id="rId5"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4097" r:id="rId9"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pane="topRight" activeCell="C1" sqref="C1"/>
      <selection pane="bottomLeft" activeCell="A7" sqref="A7"/>
      <selection pane="bottomRight" activeCell="G20" sqref="G20"/>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240" t="s">
        <v>11</v>
      </c>
      <c r="B7" s="61" t="s">
        <v>159</v>
      </c>
      <c r="C7" s="60"/>
      <c r="D7" s="61" t="s">
        <v>40</v>
      </c>
      <c r="E7" s="62">
        <v>0</v>
      </c>
      <c r="F7" s="183">
        <v>-0.98</v>
      </c>
      <c r="G7" s="183">
        <v>-0.67300000000000004</v>
      </c>
      <c r="H7" s="183">
        <v>0</v>
      </c>
      <c r="I7" s="183">
        <v>0</v>
      </c>
      <c r="J7" s="183">
        <v>0</v>
      </c>
      <c r="K7" s="183">
        <v>0</v>
      </c>
      <c r="L7" s="183">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241"/>
      <c r="B8" s="61" t="s">
        <v>176</v>
      </c>
      <c r="C8" s="60"/>
      <c r="D8" s="61" t="s">
        <v>40</v>
      </c>
      <c r="E8" s="183">
        <v>0</v>
      </c>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241"/>
      <c r="B9" s="61" t="s">
        <v>198</v>
      </c>
      <c r="C9" s="60"/>
      <c r="D9" s="61" t="s">
        <v>40</v>
      </c>
      <c r="E9" s="183">
        <v>0</v>
      </c>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241"/>
      <c r="B10" s="61" t="s">
        <v>198</v>
      </c>
      <c r="C10" s="60"/>
      <c r="D10" s="61" t="s">
        <v>40</v>
      </c>
      <c r="E10" s="183">
        <v>0</v>
      </c>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241"/>
      <c r="B11" s="61" t="s">
        <v>198</v>
      </c>
      <c r="C11" s="60"/>
      <c r="D11" s="61" t="s">
        <v>40</v>
      </c>
      <c r="E11" s="183">
        <v>0</v>
      </c>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242"/>
      <c r="B12" s="125" t="s">
        <v>197</v>
      </c>
      <c r="C12" s="58"/>
      <c r="D12" s="126" t="s">
        <v>40</v>
      </c>
      <c r="E12" s="59">
        <f>SUM(E7:E11)</f>
        <v>0</v>
      </c>
      <c r="F12" s="59">
        <f t="shared" ref="F12:AW12" si="0">SUM(F7:F11)</f>
        <v>-0.98</v>
      </c>
      <c r="G12" s="59">
        <f t="shared" si="0"/>
        <v>-0.67300000000000004</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236"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23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237"/>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237"/>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23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23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23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23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23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23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23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238"/>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239"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23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23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23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239"/>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239"/>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239"/>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239"/>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334</v>
      </c>
    </row>
    <row r="40" spans="1:56" x14ac:dyDescent="0.3">
      <c r="B40" s="130" t="s">
        <v>155</v>
      </c>
    </row>
    <row r="41" spans="1:56" x14ac:dyDescent="0.3">
      <c r="B41" s="4" t="s">
        <v>318</v>
      </c>
    </row>
    <row r="42" spans="1:56" x14ac:dyDescent="0.3">
      <c r="B42" s="4" t="s">
        <v>335</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customSheetViews>
    <customSheetView guid="{272AFF5E-41AB-4C22-A4B0-F41C470DDA16}" scale="80" fitToPage="1">
      <pane xSplit="2" ySplit="6" topLeftCell="C7" activePane="bottomRight" state="frozen"/>
      <selection pane="bottomRight" activeCell="G17" sqref="G17"/>
      <pageMargins left="0.70866141732283472" right="0.70866141732283472" top="0.74803149606299213" bottom="0.74803149606299213" header="0.31496062992125984" footer="0.31496062992125984"/>
      <pageSetup paperSize="8" scale="32" orientation="landscape" r:id="rId1"/>
    </customSheetView>
    <customSheetView guid="{6E5D835A-D5D3-4A94-82DA-8FB60352666A}" scale="80" fitToPage="1">
      <pane xSplit="2" ySplit="6" topLeftCell="C7" activePane="bottomRight" state="frozen"/>
      <selection pane="bottomRight" activeCell="G17" sqref="G17"/>
      <pageMargins left="0.70866141732283472" right="0.70866141732283472" top="0.74803149606299213" bottom="0.74803149606299213" header="0.31496062992125984" footer="0.31496062992125984"/>
      <pageSetup paperSize="8" scale="32" orientation="landscape" r:id="rId2"/>
    </customSheetView>
  </customSheetViews>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3"/>
    <hyperlink ref="B43" r:id="rId4"/>
  </hyperlinks>
  <pageMargins left="0.70866141732283472" right="0.70866141732283472" top="0.74803149606299213" bottom="0.74803149606299213" header="0.31496062992125984" footer="0.31496062992125984"/>
  <pageSetup paperSize="8" scale="32" orientation="landscape"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4"/>
  <sheetViews>
    <sheetView workbookViewId="0">
      <selection activeCell="B4" sqref="B4"/>
    </sheetView>
  </sheetViews>
  <sheetFormatPr defaultRowHeight="15" x14ac:dyDescent="0.25"/>
  <cols>
    <col min="1" max="1" width="5.85546875" customWidth="1"/>
    <col min="2" max="2" width="77.85546875" bestFit="1" customWidth="1"/>
  </cols>
  <sheetData>
    <row r="1" spans="1:2" ht="18.75" x14ac:dyDescent="0.3">
      <c r="A1" s="1" t="s">
        <v>302</v>
      </c>
    </row>
    <row r="2" spans="1:2" x14ac:dyDescent="0.25">
      <c r="A2" t="s">
        <v>78</v>
      </c>
    </row>
    <row r="3" spans="1:2" x14ac:dyDescent="0.25">
      <c r="A3">
        <v>1</v>
      </c>
      <c r="B3" t="s">
        <v>341</v>
      </c>
    </row>
    <row r="4" spans="1:2" x14ac:dyDescent="0.25">
      <c r="A4">
        <v>2</v>
      </c>
    </row>
  </sheetData>
  <customSheetViews>
    <customSheetView guid="{272AFF5E-41AB-4C22-A4B0-F41C470DDA16}">
      <selection activeCell="B4" sqref="B4"/>
      <pageMargins left="0.7" right="0.7" top="0.75" bottom="0.75" header="0.3" footer="0.3"/>
      <pageSetup paperSize="9" orientation="portrait" r:id="rId1"/>
    </customSheetView>
    <customSheetView guid="{6E5D835A-D5D3-4A94-82DA-8FB60352666A}">
      <selection activeCell="B4" sqref="B4"/>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12" sqref="C1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-0.75301416972008306</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-1.3505839712871801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-1.7174949241114514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-2.0985282727426831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240" t="s">
        <v>11</v>
      </c>
      <c r="B13" s="61" t="s">
        <v>159</v>
      </c>
      <c r="C13" s="60"/>
      <c r="D13" s="61" t="s">
        <v>40</v>
      </c>
      <c r="E13" s="62">
        <v>0</v>
      </c>
      <c r="F13" s="183">
        <v>-0.98</v>
      </c>
      <c r="G13" s="183">
        <v>-0.92200000000000004</v>
      </c>
      <c r="H13" s="183">
        <v>-0.88900000000000001</v>
      </c>
      <c r="I13" s="183">
        <v>0</v>
      </c>
      <c r="J13" s="183">
        <v>0</v>
      </c>
      <c r="K13" s="183">
        <v>0</v>
      </c>
      <c r="L13" s="183">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241"/>
      <c r="B14" s="61" t="s">
        <v>161</v>
      </c>
      <c r="C14" s="60"/>
      <c r="D14" s="61" t="s">
        <v>40</v>
      </c>
      <c r="E14" s="62"/>
      <c r="F14" s="62"/>
      <c r="G14" s="62"/>
      <c r="H14" s="62"/>
      <c r="I14" s="62"/>
      <c r="J14" s="62"/>
      <c r="K14" s="62"/>
      <c r="L14" s="62"/>
      <c r="M14" s="62"/>
      <c r="N14" s="62"/>
      <c r="O14" s="62"/>
      <c r="P14" s="62"/>
      <c r="Q14" s="62"/>
      <c r="R14" s="62"/>
      <c r="S14" s="62"/>
      <c r="T14" s="62"/>
      <c r="U14" s="62"/>
      <c r="V14" s="62"/>
      <c r="W14" s="183">
        <v>-0.98</v>
      </c>
      <c r="X14" s="183">
        <v>-0.67300000000000004</v>
      </c>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241"/>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24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24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242"/>
      <c r="B18" s="125" t="s">
        <v>197</v>
      </c>
      <c r="C18" s="131"/>
      <c r="D18" s="126" t="s">
        <v>40</v>
      </c>
      <c r="E18" s="59">
        <f>SUM(E13:E17)</f>
        <v>0</v>
      </c>
      <c r="F18" s="59">
        <f t="shared" ref="F18:AW18" si="0">SUM(F13:F17)</f>
        <v>-0.98</v>
      </c>
      <c r="G18" s="59">
        <f t="shared" si="0"/>
        <v>-0.92200000000000004</v>
      </c>
      <c r="H18" s="59">
        <f t="shared" si="0"/>
        <v>-0.88900000000000001</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-0.98</v>
      </c>
      <c r="X18" s="59">
        <f t="shared" si="0"/>
        <v>-0.67300000000000004</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243" t="s">
        <v>301</v>
      </c>
      <c r="B19" s="61" t="s">
        <v>159</v>
      </c>
      <c r="C19" s="8"/>
      <c r="D19" s="9" t="s">
        <v>40</v>
      </c>
      <c r="E19" s="33"/>
      <c r="F19" s="33">
        <f>'Baseline scenario'!F7*-1</f>
        <v>0.98</v>
      </c>
      <c r="G19" s="159">
        <f>'Baseline scenario'!G7*-1</f>
        <v>0.67300000000000004</v>
      </c>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243"/>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24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24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24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24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244"/>
      <c r="B25" s="61" t="s">
        <v>320</v>
      </c>
      <c r="C25" s="8"/>
      <c r="D25" s="9" t="s">
        <v>40</v>
      </c>
      <c r="E25" s="68">
        <f>SUM(E19:E24)</f>
        <v>0</v>
      </c>
      <c r="F25" s="68">
        <f t="shared" ref="F25:BD25" si="1">SUM(F19:F24)</f>
        <v>0.98</v>
      </c>
      <c r="G25" s="68">
        <f t="shared" si="1"/>
        <v>0.67300000000000004</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v>
      </c>
      <c r="F26" s="59">
        <f t="shared" ref="F26:BD26" si="2">F18+F25</f>
        <v>0</v>
      </c>
      <c r="G26" s="59">
        <f t="shared" si="2"/>
        <v>-0.249</v>
      </c>
      <c r="H26" s="59">
        <f t="shared" si="2"/>
        <v>-0.88900000000000001</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-0.98</v>
      </c>
      <c r="X26" s="59">
        <f t="shared" si="2"/>
        <v>-0.67300000000000004</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v>
      </c>
      <c r="F28" s="34">
        <f t="shared" ref="F28:AW28" si="3">F26*F27</f>
        <v>0</v>
      </c>
      <c r="G28" s="34">
        <f t="shared" si="3"/>
        <v>-0.19920000000000002</v>
      </c>
      <c r="H28" s="34">
        <f t="shared" si="3"/>
        <v>-0.71120000000000005</v>
      </c>
      <c r="I28" s="34">
        <f t="shared" si="3"/>
        <v>0</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-0.78400000000000003</v>
      </c>
      <c r="X28" s="34">
        <f t="shared" si="3"/>
        <v>-0.5384000000000001</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x14ac:dyDescent="0.3">
      <c r="A29" s="116"/>
      <c r="B29" s="9" t="s">
        <v>93</v>
      </c>
      <c r="C29" s="11" t="s">
        <v>44</v>
      </c>
      <c r="D29" s="9" t="s">
        <v>40</v>
      </c>
      <c r="E29" s="34">
        <f>E26-E28</f>
        <v>0</v>
      </c>
      <c r="F29" s="34">
        <f t="shared" ref="F29:AW29" si="4">F26-F28</f>
        <v>0</v>
      </c>
      <c r="G29" s="34">
        <f t="shared" si="4"/>
        <v>-4.9799999999999983E-2</v>
      </c>
      <c r="H29" s="34">
        <f t="shared" si="4"/>
        <v>-0.17779999999999996</v>
      </c>
      <c r="I29" s="34">
        <f t="shared" si="4"/>
        <v>0</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-0.19599999999999995</v>
      </c>
      <c r="X29" s="34">
        <f t="shared" si="4"/>
        <v>-0.13459999999999994</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x14ac:dyDescent="0.35">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-4.4266666666666673E-3</v>
      </c>
      <c r="I32" s="34">
        <f>$G$28/'Fixed data'!$C$7</f>
        <v>-4.4266666666666673E-3</v>
      </c>
      <c r="J32" s="34">
        <f>$G$28/'Fixed data'!$C$7</f>
        <v>-4.4266666666666673E-3</v>
      </c>
      <c r="K32" s="34">
        <f>$G$28/'Fixed data'!$C$7</f>
        <v>-4.4266666666666673E-3</v>
      </c>
      <c r="L32" s="34">
        <f>$G$28/'Fixed data'!$C$7</f>
        <v>-4.4266666666666673E-3</v>
      </c>
      <c r="M32" s="34">
        <f>$G$28/'Fixed data'!$C$7</f>
        <v>-4.4266666666666673E-3</v>
      </c>
      <c r="N32" s="34">
        <f>$G$28/'Fixed data'!$C$7</f>
        <v>-4.4266666666666673E-3</v>
      </c>
      <c r="O32" s="34">
        <f>$G$28/'Fixed data'!$C$7</f>
        <v>-4.4266666666666673E-3</v>
      </c>
      <c r="P32" s="34">
        <f>$G$28/'Fixed data'!$C$7</f>
        <v>-4.4266666666666673E-3</v>
      </c>
      <c r="Q32" s="34">
        <f>$G$28/'Fixed data'!$C$7</f>
        <v>-4.4266666666666673E-3</v>
      </c>
      <c r="R32" s="34">
        <f>$G$28/'Fixed data'!$C$7</f>
        <v>-4.4266666666666673E-3</v>
      </c>
      <c r="S32" s="34">
        <f>$G$28/'Fixed data'!$C$7</f>
        <v>-4.4266666666666673E-3</v>
      </c>
      <c r="T32" s="34">
        <f>$G$28/'Fixed data'!$C$7</f>
        <v>-4.4266666666666673E-3</v>
      </c>
      <c r="U32" s="34">
        <f>$G$28/'Fixed data'!$C$7</f>
        <v>-4.4266666666666673E-3</v>
      </c>
      <c r="V32" s="34">
        <f>$G$28/'Fixed data'!$C$7</f>
        <v>-4.4266666666666673E-3</v>
      </c>
      <c r="W32" s="34">
        <f>$G$28/'Fixed data'!$C$7</f>
        <v>-4.4266666666666673E-3</v>
      </c>
      <c r="X32" s="34">
        <f>$G$28/'Fixed data'!$C$7</f>
        <v>-4.4266666666666673E-3</v>
      </c>
      <c r="Y32" s="34">
        <f>$G$28/'Fixed data'!$C$7</f>
        <v>-4.4266666666666673E-3</v>
      </c>
      <c r="Z32" s="34">
        <f>$G$28/'Fixed data'!$C$7</f>
        <v>-4.4266666666666673E-3</v>
      </c>
      <c r="AA32" s="34">
        <f>$G$28/'Fixed data'!$C$7</f>
        <v>-4.4266666666666673E-3</v>
      </c>
      <c r="AB32" s="34">
        <f>$G$28/'Fixed data'!$C$7</f>
        <v>-4.4266666666666673E-3</v>
      </c>
      <c r="AC32" s="34">
        <f>$G$28/'Fixed data'!$C$7</f>
        <v>-4.4266666666666673E-3</v>
      </c>
      <c r="AD32" s="34">
        <f>$G$28/'Fixed data'!$C$7</f>
        <v>-4.4266666666666673E-3</v>
      </c>
      <c r="AE32" s="34">
        <f>$G$28/'Fixed data'!$C$7</f>
        <v>-4.4266666666666673E-3</v>
      </c>
      <c r="AF32" s="34">
        <f>$G$28/'Fixed data'!$C$7</f>
        <v>-4.4266666666666673E-3</v>
      </c>
      <c r="AG32" s="34">
        <f>$G$28/'Fixed data'!$C$7</f>
        <v>-4.4266666666666673E-3</v>
      </c>
      <c r="AH32" s="34">
        <f>$G$28/'Fixed data'!$C$7</f>
        <v>-4.4266666666666673E-3</v>
      </c>
      <c r="AI32" s="34">
        <f>$G$28/'Fixed data'!$C$7</f>
        <v>-4.4266666666666673E-3</v>
      </c>
      <c r="AJ32" s="34">
        <f>$G$28/'Fixed data'!$C$7</f>
        <v>-4.4266666666666673E-3</v>
      </c>
      <c r="AK32" s="34">
        <f>$G$28/'Fixed data'!$C$7</f>
        <v>-4.4266666666666673E-3</v>
      </c>
      <c r="AL32" s="34">
        <f>$G$28/'Fixed data'!$C$7</f>
        <v>-4.4266666666666673E-3</v>
      </c>
      <c r="AM32" s="34">
        <f>$G$28/'Fixed data'!$C$7</f>
        <v>-4.4266666666666673E-3</v>
      </c>
      <c r="AN32" s="34">
        <f>$G$28/'Fixed data'!$C$7</f>
        <v>-4.4266666666666673E-3</v>
      </c>
      <c r="AO32" s="34">
        <f>$G$28/'Fixed data'!$C$7</f>
        <v>-4.4266666666666673E-3</v>
      </c>
      <c r="AP32" s="34">
        <f>$G$28/'Fixed data'!$C$7</f>
        <v>-4.4266666666666673E-3</v>
      </c>
      <c r="AQ32" s="34">
        <f>$G$28/'Fixed data'!$C$7</f>
        <v>-4.4266666666666673E-3</v>
      </c>
      <c r="AR32" s="34">
        <f>$G$28/'Fixed data'!$C$7</f>
        <v>-4.4266666666666673E-3</v>
      </c>
      <c r="AS32" s="34">
        <f>$G$28/'Fixed data'!$C$7</f>
        <v>-4.4266666666666673E-3</v>
      </c>
      <c r="AT32" s="34">
        <f>$G$28/'Fixed data'!$C$7</f>
        <v>-4.4266666666666673E-3</v>
      </c>
      <c r="AU32" s="34">
        <f>$G$28/'Fixed data'!$C$7</f>
        <v>-4.4266666666666673E-3</v>
      </c>
      <c r="AV32" s="34">
        <f>$G$28/'Fixed data'!$C$7</f>
        <v>-4.4266666666666673E-3</v>
      </c>
      <c r="AW32" s="34">
        <f>$G$28/'Fixed data'!$C$7</f>
        <v>-4.4266666666666673E-3</v>
      </c>
      <c r="AX32" s="34">
        <f>$G$28/'Fixed data'!$C$7</f>
        <v>-4.4266666666666673E-3</v>
      </c>
      <c r="AY32" s="34">
        <f>$G$28/'Fixed data'!$C$7</f>
        <v>-4.4266666666666673E-3</v>
      </c>
      <c r="AZ32" s="34">
        <f>$G$28/'Fixed data'!$C$7</f>
        <v>-4.4266666666666673E-3</v>
      </c>
      <c r="BA32" s="34"/>
      <c r="BB32" s="34"/>
      <c r="BC32" s="34"/>
      <c r="BD32" s="34"/>
    </row>
    <row r="33" spans="1:57" ht="16.5" hidden="1" customHeight="1" outlineLevel="1" x14ac:dyDescent="0.35">
      <c r="A33" s="116"/>
      <c r="B33" s="9" t="s">
        <v>4</v>
      </c>
      <c r="C33" s="11" t="s">
        <v>56</v>
      </c>
      <c r="D33" s="9" t="s">
        <v>40</v>
      </c>
      <c r="F33" s="34"/>
      <c r="G33" s="34"/>
      <c r="H33" s="34"/>
      <c r="I33" s="34">
        <f>$H$28/'Fixed data'!$C$7</f>
        <v>-1.5804444444444447E-2</v>
      </c>
      <c r="J33" s="34">
        <f>$H$28/'Fixed data'!$C$7</f>
        <v>-1.5804444444444447E-2</v>
      </c>
      <c r="K33" s="34">
        <f>$H$28/'Fixed data'!$C$7</f>
        <v>-1.5804444444444447E-2</v>
      </c>
      <c r="L33" s="34">
        <f>$H$28/'Fixed data'!$C$7</f>
        <v>-1.5804444444444447E-2</v>
      </c>
      <c r="M33" s="34">
        <f>$H$28/'Fixed data'!$C$7</f>
        <v>-1.5804444444444447E-2</v>
      </c>
      <c r="N33" s="34">
        <f>$H$28/'Fixed data'!$C$7</f>
        <v>-1.5804444444444447E-2</v>
      </c>
      <c r="O33" s="34">
        <f>$H$28/'Fixed data'!$C$7</f>
        <v>-1.5804444444444447E-2</v>
      </c>
      <c r="P33" s="34">
        <f>$H$28/'Fixed data'!$C$7</f>
        <v>-1.5804444444444447E-2</v>
      </c>
      <c r="Q33" s="34">
        <f>$H$28/'Fixed data'!$C$7</f>
        <v>-1.5804444444444447E-2</v>
      </c>
      <c r="R33" s="34">
        <f>$H$28/'Fixed data'!$C$7</f>
        <v>-1.5804444444444447E-2</v>
      </c>
      <c r="S33" s="34">
        <f>$H$28/'Fixed data'!$C$7</f>
        <v>-1.5804444444444447E-2</v>
      </c>
      <c r="T33" s="34">
        <f>$H$28/'Fixed data'!$C$7</f>
        <v>-1.5804444444444447E-2</v>
      </c>
      <c r="U33" s="34">
        <f>$H$28/'Fixed data'!$C$7</f>
        <v>-1.5804444444444447E-2</v>
      </c>
      <c r="V33" s="34">
        <f>$H$28/'Fixed data'!$C$7</f>
        <v>-1.5804444444444447E-2</v>
      </c>
      <c r="W33" s="34">
        <f>$H$28/'Fixed data'!$C$7</f>
        <v>-1.5804444444444447E-2</v>
      </c>
      <c r="X33" s="34">
        <f>$H$28/'Fixed data'!$C$7</f>
        <v>-1.5804444444444447E-2</v>
      </c>
      <c r="Y33" s="34">
        <f>$H$28/'Fixed data'!$C$7</f>
        <v>-1.5804444444444447E-2</v>
      </c>
      <c r="Z33" s="34">
        <f>$H$28/'Fixed data'!$C$7</f>
        <v>-1.5804444444444447E-2</v>
      </c>
      <c r="AA33" s="34">
        <f>$H$28/'Fixed data'!$C$7</f>
        <v>-1.5804444444444447E-2</v>
      </c>
      <c r="AB33" s="34">
        <f>$H$28/'Fixed data'!$C$7</f>
        <v>-1.5804444444444447E-2</v>
      </c>
      <c r="AC33" s="34">
        <f>$H$28/'Fixed data'!$C$7</f>
        <v>-1.5804444444444447E-2</v>
      </c>
      <c r="AD33" s="34">
        <f>$H$28/'Fixed data'!$C$7</f>
        <v>-1.5804444444444447E-2</v>
      </c>
      <c r="AE33" s="34">
        <f>$H$28/'Fixed data'!$C$7</f>
        <v>-1.5804444444444447E-2</v>
      </c>
      <c r="AF33" s="34">
        <f>$H$28/'Fixed data'!$C$7</f>
        <v>-1.5804444444444447E-2</v>
      </c>
      <c r="AG33" s="34">
        <f>$H$28/'Fixed data'!$C$7</f>
        <v>-1.5804444444444447E-2</v>
      </c>
      <c r="AH33" s="34">
        <f>$H$28/'Fixed data'!$C$7</f>
        <v>-1.5804444444444447E-2</v>
      </c>
      <c r="AI33" s="34">
        <f>$H$28/'Fixed data'!$C$7</f>
        <v>-1.5804444444444447E-2</v>
      </c>
      <c r="AJ33" s="34">
        <f>$H$28/'Fixed data'!$C$7</f>
        <v>-1.5804444444444447E-2</v>
      </c>
      <c r="AK33" s="34">
        <f>$H$28/'Fixed data'!$C$7</f>
        <v>-1.5804444444444447E-2</v>
      </c>
      <c r="AL33" s="34">
        <f>$H$28/'Fixed data'!$C$7</f>
        <v>-1.5804444444444447E-2</v>
      </c>
      <c r="AM33" s="34">
        <f>$H$28/'Fixed data'!$C$7</f>
        <v>-1.5804444444444447E-2</v>
      </c>
      <c r="AN33" s="34">
        <f>$H$28/'Fixed data'!$C$7</f>
        <v>-1.5804444444444447E-2</v>
      </c>
      <c r="AO33" s="34">
        <f>$H$28/'Fixed data'!$C$7</f>
        <v>-1.5804444444444447E-2</v>
      </c>
      <c r="AP33" s="34">
        <f>$H$28/'Fixed data'!$C$7</f>
        <v>-1.5804444444444447E-2</v>
      </c>
      <c r="AQ33" s="34">
        <f>$H$28/'Fixed data'!$C$7</f>
        <v>-1.5804444444444447E-2</v>
      </c>
      <c r="AR33" s="34">
        <f>$H$28/'Fixed data'!$C$7</f>
        <v>-1.5804444444444447E-2</v>
      </c>
      <c r="AS33" s="34">
        <f>$H$28/'Fixed data'!$C$7</f>
        <v>-1.5804444444444447E-2</v>
      </c>
      <c r="AT33" s="34">
        <f>$H$28/'Fixed data'!$C$7</f>
        <v>-1.5804444444444447E-2</v>
      </c>
      <c r="AU33" s="34">
        <f>$H$28/'Fixed data'!$C$7</f>
        <v>-1.5804444444444447E-2</v>
      </c>
      <c r="AV33" s="34">
        <f>$H$28/'Fixed data'!$C$7</f>
        <v>-1.5804444444444447E-2</v>
      </c>
      <c r="AW33" s="34">
        <f>$H$28/'Fixed data'!$C$7</f>
        <v>-1.5804444444444447E-2</v>
      </c>
      <c r="AX33" s="34">
        <f>$H$28/'Fixed data'!$C$7</f>
        <v>-1.5804444444444447E-2</v>
      </c>
      <c r="AY33" s="34">
        <f>$H$28/'Fixed data'!$C$7</f>
        <v>-1.5804444444444447E-2</v>
      </c>
      <c r="AZ33" s="34">
        <f>$H$28/'Fixed data'!$C$7</f>
        <v>-1.5804444444444447E-2</v>
      </c>
      <c r="BA33" s="34">
        <f>$H$28/'Fixed data'!$C$7</f>
        <v>-1.5804444444444447E-2</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-1.7422222222222224E-2</v>
      </c>
      <c r="Y48" s="34">
        <f>$W$28/'Fixed data'!$C$7</f>
        <v>-1.7422222222222224E-2</v>
      </c>
      <c r="Z48" s="34">
        <f>$W$28/'Fixed data'!$C$7</f>
        <v>-1.7422222222222224E-2</v>
      </c>
      <c r="AA48" s="34">
        <f>$W$28/'Fixed data'!$C$7</f>
        <v>-1.7422222222222224E-2</v>
      </c>
      <c r="AB48" s="34">
        <f>$W$28/'Fixed data'!$C$7</f>
        <v>-1.7422222222222224E-2</v>
      </c>
      <c r="AC48" s="34">
        <f>$W$28/'Fixed data'!$C$7</f>
        <v>-1.7422222222222224E-2</v>
      </c>
      <c r="AD48" s="34">
        <f>$W$28/'Fixed data'!$C$7</f>
        <v>-1.7422222222222224E-2</v>
      </c>
      <c r="AE48" s="34">
        <f>$W$28/'Fixed data'!$C$7</f>
        <v>-1.7422222222222224E-2</v>
      </c>
      <c r="AF48" s="34">
        <f>$W$28/'Fixed data'!$C$7</f>
        <v>-1.7422222222222224E-2</v>
      </c>
      <c r="AG48" s="34">
        <f>$W$28/'Fixed data'!$C$7</f>
        <v>-1.7422222222222224E-2</v>
      </c>
      <c r="AH48" s="34">
        <f>$W$28/'Fixed data'!$C$7</f>
        <v>-1.7422222222222224E-2</v>
      </c>
      <c r="AI48" s="34">
        <f>$W$28/'Fixed data'!$C$7</f>
        <v>-1.7422222222222224E-2</v>
      </c>
      <c r="AJ48" s="34">
        <f>$W$28/'Fixed data'!$C$7</f>
        <v>-1.7422222222222224E-2</v>
      </c>
      <c r="AK48" s="34">
        <f>$W$28/'Fixed data'!$C$7</f>
        <v>-1.7422222222222224E-2</v>
      </c>
      <c r="AL48" s="34">
        <f>$W$28/'Fixed data'!$C$7</f>
        <v>-1.7422222222222224E-2</v>
      </c>
      <c r="AM48" s="34">
        <f>$W$28/'Fixed data'!$C$7</f>
        <v>-1.7422222222222224E-2</v>
      </c>
      <c r="AN48" s="34">
        <f>$W$28/'Fixed data'!$C$7</f>
        <v>-1.7422222222222224E-2</v>
      </c>
      <c r="AO48" s="34">
        <f>$W$28/'Fixed data'!$C$7</f>
        <v>-1.7422222222222224E-2</v>
      </c>
      <c r="AP48" s="34">
        <f>$W$28/'Fixed data'!$C$7</f>
        <v>-1.7422222222222224E-2</v>
      </c>
      <c r="AQ48" s="34">
        <f>$W$28/'Fixed data'!$C$7</f>
        <v>-1.7422222222222224E-2</v>
      </c>
      <c r="AR48" s="34">
        <f>$W$28/'Fixed data'!$C$7</f>
        <v>-1.7422222222222224E-2</v>
      </c>
      <c r="AS48" s="34">
        <f>$W$28/'Fixed data'!$C$7</f>
        <v>-1.7422222222222224E-2</v>
      </c>
      <c r="AT48" s="34">
        <f>$W$28/'Fixed data'!$C$7</f>
        <v>-1.7422222222222224E-2</v>
      </c>
      <c r="AU48" s="34">
        <f>$W$28/'Fixed data'!$C$7</f>
        <v>-1.7422222222222224E-2</v>
      </c>
      <c r="AV48" s="34">
        <f>$W$28/'Fixed data'!$C$7</f>
        <v>-1.7422222222222224E-2</v>
      </c>
      <c r="AW48" s="34">
        <f>$W$28/'Fixed data'!$C$7</f>
        <v>-1.7422222222222224E-2</v>
      </c>
      <c r="AX48" s="34">
        <f>$W$28/'Fixed data'!$C$7</f>
        <v>-1.7422222222222224E-2</v>
      </c>
      <c r="AY48" s="34">
        <f>$W$28/'Fixed data'!$C$7</f>
        <v>-1.7422222222222224E-2</v>
      </c>
      <c r="AZ48" s="34">
        <f>$W$28/'Fixed data'!$C$7</f>
        <v>-1.7422222222222224E-2</v>
      </c>
      <c r="BA48" s="34">
        <f>$W$28/'Fixed data'!$C$7</f>
        <v>-1.7422222222222224E-2</v>
      </c>
      <c r="BB48" s="34">
        <f>$W$28/'Fixed data'!$C$7</f>
        <v>-1.7422222222222224E-2</v>
      </c>
      <c r="BC48" s="34">
        <f>$W$28/'Fixed data'!$C$7</f>
        <v>-1.7422222222222224E-2</v>
      </c>
      <c r="BD48" s="34">
        <f>$W$28/'Fixed data'!$C$7</f>
        <v>-1.7422222222222224E-2</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-1.1964444444444446E-2</v>
      </c>
      <c r="Z49" s="34">
        <f>$X$28/'Fixed data'!$C$7</f>
        <v>-1.1964444444444446E-2</v>
      </c>
      <c r="AA49" s="34">
        <f>$X$28/'Fixed data'!$C$7</f>
        <v>-1.1964444444444446E-2</v>
      </c>
      <c r="AB49" s="34">
        <f>$X$28/'Fixed data'!$C$7</f>
        <v>-1.1964444444444446E-2</v>
      </c>
      <c r="AC49" s="34">
        <f>$X$28/'Fixed data'!$C$7</f>
        <v>-1.1964444444444446E-2</v>
      </c>
      <c r="AD49" s="34">
        <f>$X$28/'Fixed data'!$C$7</f>
        <v>-1.1964444444444446E-2</v>
      </c>
      <c r="AE49" s="34">
        <f>$X$28/'Fixed data'!$C$7</f>
        <v>-1.1964444444444446E-2</v>
      </c>
      <c r="AF49" s="34">
        <f>$X$28/'Fixed data'!$C$7</f>
        <v>-1.1964444444444446E-2</v>
      </c>
      <c r="AG49" s="34">
        <f>$X$28/'Fixed data'!$C$7</f>
        <v>-1.1964444444444446E-2</v>
      </c>
      <c r="AH49" s="34">
        <f>$X$28/'Fixed data'!$C$7</f>
        <v>-1.1964444444444446E-2</v>
      </c>
      <c r="AI49" s="34">
        <f>$X$28/'Fixed data'!$C$7</f>
        <v>-1.1964444444444446E-2</v>
      </c>
      <c r="AJ49" s="34">
        <f>$X$28/'Fixed data'!$C$7</f>
        <v>-1.1964444444444446E-2</v>
      </c>
      <c r="AK49" s="34">
        <f>$X$28/'Fixed data'!$C$7</f>
        <v>-1.1964444444444446E-2</v>
      </c>
      <c r="AL49" s="34">
        <f>$X$28/'Fixed data'!$C$7</f>
        <v>-1.1964444444444446E-2</v>
      </c>
      <c r="AM49" s="34">
        <f>$X$28/'Fixed data'!$C$7</f>
        <v>-1.1964444444444446E-2</v>
      </c>
      <c r="AN49" s="34">
        <f>$X$28/'Fixed data'!$C$7</f>
        <v>-1.1964444444444446E-2</v>
      </c>
      <c r="AO49" s="34">
        <f>$X$28/'Fixed data'!$C$7</f>
        <v>-1.1964444444444446E-2</v>
      </c>
      <c r="AP49" s="34">
        <f>$X$28/'Fixed data'!$C$7</f>
        <v>-1.1964444444444446E-2</v>
      </c>
      <c r="AQ49" s="34">
        <f>$X$28/'Fixed data'!$C$7</f>
        <v>-1.1964444444444446E-2</v>
      </c>
      <c r="AR49" s="34">
        <f>$X$28/'Fixed data'!$C$7</f>
        <v>-1.1964444444444446E-2</v>
      </c>
      <c r="AS49" s="34">
        <f>$X$28/'Fixed data'!$C$7</f>
        <v>-1.1964444444444446E-2</v>
      </c>
      <c r="AT49" s="34">
        <f>$X$28/'Fixed data'!$C$7</f>
        <v>-1.1964444444444446E-2</v>
      </c>
      <c r="AU49" s="34">
        <f>$X$28/'Fixed data'!$C$7</f>
        <v>-1.1964444444444446E-2</v>
      </c>
      <c r="AV49" s="34">
        <f>$X$28/'Fixed data'!$C$7</f>
        <v>-1.1964444444444446E-2</v>
      </c>
      <c r="AW49" s="34">
        <f>$X$28/'Fixed data'!$C$7</f>
        <v>-1.1964444444444446E-2</v>
      </c>
      <c r="AX49" s="34">
        <f>$X$28/'Fixed data'!$C$7</f>
        <v>-1.1964444444444446E-2</v>
      </c>
      <c r="AY49" s="34">
        <f>$X$28/'Fixed data'!$C$7</f>
        <v>-1.1964444444444446E-2</v>
      </c>
      <c r="AZ49" s="34">
        <f>$X$28/'Fixed data'!$C$7</f>
        <v>-1.1964444444444446E-2</v>
      </c>
      <c r="BA49" s="34">
        <f>$X$28/'Fixed data'!$C$7</f>
        <v>-1.1964444444444446E-2</v>
      </c>
      <c r="BB49" s="34">
        <f>$X$28/'Fixed data'!$C$7</f>
        <v>-1.1964444444444446E-2</v>
      </c>
      <c r="BC49" s="34">
        <f>$X$28/'Fixed data'!$C$7</f>
        <v>-1.1964444444444446E-2</v>
      </c>
      <c r="BD49" s="34">
        <f>$X$28/'Fixed data'!$C$7</f>
        <v>-1.1964444444444446E-2</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5">SUM(F30:F59)</f>
        <v>0</v>
      </c>
      <c r="G60" s="34">
        <f t="shared" si="5"/>
        <v>0</v>
      </c>
      <c r="H60" s="34">
        <f t="shared" si="5"/>
        <v>-4.4266666666666673E-3</v>
      </c>
      <c r="I60" s="34">
        <f t="shared" si="5"/>
        <v>-2.0231111111111116E-2</v>
      </c>
      <c r="J60" s="34">
        <f t="shared" si="5"/>
        <v>-2.0231111111111116E-2</v>
      </c>
      <c r="K60" s="34">
        <f t="shared" si="5"/>
        <v>-2.0231111111111116E-2</v>
      </c>
      <c r="L60" s="34">
        <f t="shared" si="5"/>
        <v>-2.0231111111111116E-2</v>
      </c>
      <c r="M60" s="34">
        <f t="shared" si="5"/>
        <v>-2.0231111111111116E-2</v>
      </c>
      <c r="N60" s="34">
        <f t="shared" si="5"/>
        <v>-2.0231111111111116E-2</v>
      </c>
      <c r="O60" s="34">
        <f t="shared" si="5"/>
        <v>-2.0231111111111116E-2</v>
      </c>
      <c r="P60" s="34">
        <f t="shared" si="5"/>
        <v>-2.0231111111111116E-2</v>
      </c>
      <c r="Q60" s="34">
        <f t="shared" si="5"/>
        <v>-2.0231111111111116E-2</v>
      </c>
      <c r="R60" s="34">
        <f t="shared" si="5"/>
        <v>-2.0231111111111116E-2</v>
      </c>
      <c r="S60" s="34">
        <f t="shared" si="5"/>
        <v>-2.0231111111111116E-2</v>
      </c>
      <c r="T60" s="34">
        <f t="shared" si="5"/>
        <v>-2.0231111111111116E-2</v>
      </c>
      <c r="U60" s="34">
        <f t="shared" si="5"/>
        <v>-2.0231111111111116E-2</v>
      </c>
      <c r="V60" s="34">
        <f t="shared" si="5"/>
        <v>-2.0231111111111116E-2</v>
      </c>
      <c r="W60" s="34">
        <f t="shared" si="5"/>
        <v>-2.0231111111111116E-2</v>
      </c>
      <c r="X60" s="34">
        <f t="shared" si="5"/>
        <v>-3.7653333333333344E-2</v>
      </c>
      <c r="Y60" s="34">
        <f t="shared" si="5"/>
        <v>-4.9617777777777788E-2</v>
      </c>
      <c r="Z60" s="34">
        <f t="shared" si="5"/>
        <v>-4.9617777777777788E-2</v>
      </c>
      <c r="AA60" s="34">
        <f t="shared" si="5"/>
        <v>-4.9617777777777788E-2</v>
      </c>
      <c r="AB60" s="34">
        <f t="shared" si="5"/>
        <v>-4.9617777777777788E-2</v>
      </c>
      <c r="AC60" s="34">
        <f t="shared" si="5"/>
        <v>-4.9617777777777788E-2</v>
      </c>
      <c r="AD60" s="34">
        <f t="shared" si="5"/>
        <v>-4.9617777777777788E-2</v>
      </c>
      <c r="AE60" s="34">
        <f t="shared" si="5"/>
        <v>-4.9617777777777788E-2</v>
      </c>
      <c r="AF60" s="34">
        <f t="shared" si="5"/>
        <v>-4.9617777777777788E-2</v>
      </c>
      <c r="AG60" s="34">
        <f t="shared" si="5"/>
        <v>-4.9617777777777788E-2</v>
      </c>
      <c r="AH60" s="34">
        <f t="shared" si="5"/>
        <v>-4.9617777777777788E-2</v>
      </c>
      <c r="AI60" s="34">
        <f t="shared" si="5"/>
        <v>-4.9617777777777788E-2</v>
      </c>
      <c r="AJ60" s="34">
        <f t="shared" si="5"/>
        <v>-4.9617777777777788E-2</v>
      </c>
      <c r="AK60" s="34">
        <f t="shared" si="5"/>
        <v>-4.9617777777777788E-2</v>
      </c>
      <c r="AL60" s="34">
        <f t="shared" si="5"/>
        <v>-4.9617777777777788E-2</v>
      </c>
      <c r="AM60" s="34">
        <f t="shared" si="5"/>
        <v>-4.9617777777777788E-2</v>
      </c>
      <c r="AN60" s="34">
        <f t="shared" si="5"/>
        <v>-4.9617777777777788E-2</v>
      </c>
      <c r="AO60" s="34">
        <f t="shared" si="5"/>
        <v>-4.9617777777777788E-2</v>
      </c>
      <c r="AP60" s="34">
        <f t="shared" si="5"/>
        <v>-4.9617777777777788E-2</v>
      </c>
      <c r="AQ60" s="34">
        <f t="shared" si="5"/>
        <v>-4.9617777777777788E-2</v>
      </c>
      <c r="AR60" s="34">
        <f t="shared" si="5"/>
        <v>-4.9617777777777788E-2</v>
      </c>
      <c r="AS60" s="34">
        <f t="shared" si="5"/>
        <v>-4.9617777777777788E-2</v>
      </c>
      <c r="AT60" s="34">
        <f t="shared" si="5"/>
        <v>-4.9617777777777788E-2</v>
      </c>
      <c r="AU60" s="34">
        <f t="shared" si="5"/>
        <v>-4.9617777777777788E-2</v>
      </c>
      <c r="AV60" s="34">
        <f t="shared" si="5"/>
        <v>-4.9617777777777788E-2</v>
      </c>
      <c r="AW60" s="34">
        <f t="shared" si="5"/>
        <v>-4.9617777777777788E-2</v>
      </c>
      <c r="AX60" s="34">
        <f t="shared" si="5"/>
        <v>-4.9617777777777788E-2</v>
      </c>
      <c r="AY60" s="34">
        <f t="shared" si="5"/>
        <v>-4.9617777777777788E-2</v>
      </c>
      <c r="AZ60" s="34">
        <f t="shared" si="5"/>
        <v>-4.9617777777777788E-2</v>
      </c>
      <c r="BA60" s="34">
        <f t="shared" si="5"/>
        <v>-4.5191111111111112E-2</v>
      </c>
      <c r="BB60" s="34">
        <f t="shared" si="5"/>
        <v>-2.9386666666666672E-2</v>
      </c>
      <c r="BC60" s="34">
        <f t="shared" si="5"/>
        <v>-2.9386666666666672E-2</v>
      </c>
      <c r="BD60" s="34">
        <f t="shared" si="5"/>
        <v>-2.9386666666666672E-2</v>
      </c>
    </row>
    <row r="61" spans="1:56" ht="17.25" hidden="1" customHeight="1" outlineLevel="1" x14ac:dyDescent="0.35">
      <c r="A61" s="116"/>
      <c r="B61" s="9" t="s">
        <v>35</v>
      </c>
      <c r="C61" s="9" t="s">
        <v>62</v>
      </c>
      <c r="D61" s="9" t="s">
        <v>40</v>
      </c>
      <c r="E61" s="34">
        <v>0</v>
      </c>
      <c r="F61" s="34">
        <f>E62</f>
        <v>0</v>
      </c>
      <c r="G61" s="34">
        <f t="shared" ref="G61:BD61" si="6">F62</f>
        <v>0</v>
      </c>
      <c r="H61" s="34">
        <f t="shared" si="6"/>
        <v>-0.19920000000000002</v>
      </c>
      <c r="I61" s="34">
        <f t="shared" si="6"/>
        <v>-0.90597333333333341</v>
      </c>
      <c r="J61" s="34">
        <f t="shared" si="6"/>
        <v>-0.88574222222222232</v>
      </c>
      <c r="K61" s="34">
        <f t="shared" si="6"/>
        <v>-0.86551111111111123</v>
      </c>
      <c r="L61" s="34">
        <f t="shared" si="6"/>
        <v>-0.84528000000000014</v>
      </c>
      <c r="M61" s="34">
        <f t="shared" si="6"/>
        <v>-0.82504888888888905</v>
      </c>
      <c r="N61" s="34">
        <f t="shared" si="6"/>
        <v>-0.80481777777777797</v>
      </c>
      <c r="O61" s="34">
        <f t="shared" si="6"/>
        <v>-0.78458666666666688</v>
      </c>
      <c r="P61" s="34">
        <f t="shared" si="6"/>
        <v>-0.76435555555555579</v>
      </c>
      <c r="Q61" s="34">
        <f t="shared" si="6"/>
        <v>-0.7441244444444447</v>
      </c>
      <c r="R61" s="34">
        <f t="shared" si="6"/>
        <v>-0.72389333333333361</v>
      </c>
      <c r="S61" s="34">
        <f t="shared" si="6"/>
        <v>-0.70366222222222252</v>
      </c>
      <c r="T61" s="34">
        <f t="shared" si="6"/>
        <v>-0.68343111111111143</v>
      </c>
      <c r="U61" s="34">
        <f t="shared" si="6"/>
        <v>-0.66320000000000034</v>
      </c>
      <c r="V61" s="34">
        <f t="shared" si="6"/>
        <v>-0.64296888888888926</v>
      </c>
      <c r="W61" s="34">
        <f t="shared" si="6"/>
        <v>-0.62273777777777817</v>
      </c>
      <c r="X61" s="34">
        <f t="shared" si="6"/>
        <v>-1.386506666666667</v>
      </c>
      <c r="Y61" s="34">
        <f t="shared" si="6"/>
        <v>-1.8872533333333337</v>
      </c>
      <c r="Z61" s="34">
        <f t="shared" si="6"/>
        <v>-1.8376355555555559</v>
      </c>
      <c r="AA61" s="34">
        <f t="shared" si="6"/>
        <v>-1.7880177777777782</v>
      </c>
      <c r="AB61" s="34">
        <f t="shared" si="6"/>
        <v>-1.7384000000000004</v>
      </c>
      <c r="AC61" s="34">
        <f t="shared" si="6"/>
        <v>-1.6887822222222226</v>
      </c>
      <c r="AD61" s="34">
        <f t="shared" si="6"/>
        <v>-1.6391644444444449</v>
      </c>
      <c r="AE61" s="34">
        <f t="shared" si="6"/>
        <v>-1.5895466666666671</v>
      </c>
      <c r="AF61" s="34">
        <f t="shared" si="6"/>
        <v>-1.5399288888888893</v>
      </c>
      <c r="AG61" s="34">
        <f t="shared" si="6"/>
        <v>-1.4903111111111116</v>
      </c>
      <c r="AH61" s="34">
        <f t="shared" si="6"/>
        <v>-1.4406933333333338</v>
      </c>
      <c r="AI61" s="34">
        <f t="shared" si="6"/>
        <v>-1.3910755555555561</v>
      </c>
      <c r="AJ61" s="34">
        <f t="shared" si="6"/>
        <v>-1.3414577777777783</v>
      </c>
      <c r="AK61" s="34">
        <f t="shared" si="6"/>
        <v>-1.2918400000000005</v>
      </c>
      <c r="AL61" s="34">
        <f t="shared" si="6"/>
        <v>-1.2422222222222228</v>
      </c>
      <c r="AM61" s="34">
        <f t="shared" si="6"/>
        <v>-1.192604444444445</v>
      </c>
      <c r="AN61" s="34">
        <f t="shared" si="6"/>
        <v>-1.1429866666666673</v>
      </c>
      <c r="AO61" s="34">
        <f t="shared" si="6"/>
        <v>-1.0933688888888895</v>
      </c>
      <c r="AP61" s="34">
        <f t="shared" si="6"/>
        <v>-1.0437511111111117</v>
      </c>
      <c r="AQ61" s="34">
        <f t="shared" si="6"/>
        <v>-0.99413333333333398</v>
      </c>
      <c r="AR61" s="34">
        <f t="shared" si="6"/>
        <v>-0.94451555555555622</v>
      </c>
      <c r="AS61" s="34">
        <f t="shared" si="6"/>
        <v>-0.89489777777777846</v>
      </c>
      <c r="AT61" s="34">
        <f t="shared" si="6"/>
        <v>-0.8452800000000007</v>
      </c>
      <c r="AU61" s="34">
        <f t="shared" si="6"/>
        <v>-0.79566222222222294</v>
      </c>
      <c r="AV61" s="34">
        <f t="shared" si="6"/>
        <v>-0.74604444444444518</v>
      </c>
      <c r="AW61" s="34">
        <f t="shared" si="6"/>
        <v>-0.69642666666666742</v>
      </c>
      <c r="AX61" s="34">
        <f t="shared" si="6"/>
        <v>-0.64680888888888965</v>
      </c>
      <c r="AY61" s="34">
        <f t="shared" si="6"/>
        <v>-0.59719111111111189</v>
      </c>
      <c r="AZ61" s="34">
        <f t="shared" si="6"/>
        <v>-0.54757333333333413</v>
      </c>
      <c r="BA61" s="34">
        <f t="shared" si="6"/>
        <v>-0.49795555555555637</v>
      </c>
      <c r="BB61" s="34">
        <f t="shared" si="6"/>
        <v>-0.45276444444444525</v>
      </c>
      <c r="BC61" s="34">
        <f t="shared" si="6"/>
        <v>-0.42337777777777857</v>
      </c>
      <c r="BD61" s="34">
        <f t="shared" si="6"/>
        <v>-0.3939911111111119</v>
      </c>
    </row>
    <row r="62" spans="1:56" ht="16.5" hidden="1" customHeight="1" outlineLevel="1" x14ac:dyDescent="0.3">
      <c r="A62" s="116"/>
      <c r="B62" s="9" t="s">
        <v>34</v>
      </c>
      <c r="C62" s="9" t="s">
        <v>69</v>
      </c>
      <c r="D62" s="9" t="s">
        <v>40</v>
      </c>
      <c r="E62" s="34">
        <f t="shared" ref="E62:BD62" si="7">E28-E60+E61</f>
        <v>0</v>
      </c>
      <c r="F62" s="34">
        <f t="shared" si="7"/>
        <v>0</v>
      </c>
      <c r="G62" s="34">
        <f t="shared" si="7"/>
        <v>-0.19920000000000002</v>
      </c>
      <c r="H62" s="34">
        <f t="shared" si="7"/>
        <v>-0.90597333333333341</v>
      </c>
      <c r="I62" s="34">
        <f t="shared" si="7"/>
        <v>-0.88574222222222232</v>
      </c>
      <c r="J62" s="34">
        <f t="shared" si="7"/>
        <v>-0.86551111111111123</v>
      </c>
      <c r="K62" s="34">
        <f t="shared" si="7"/>
        <v>-0.84528000000000014</v>
      </c>
      <c r="L62" s="34">
        <f t="shared" si="7"/>
        <v>-0.82504888888888905</v>
      </c>
      <c r="M62" s="34">
        <f t="shared" si="7"/>
        <v>-0.80481777777777797</v>
      </c>
      <c r="N62" s="34">
        <f t="shared" si="7"/>
        <v>-0.78458666666666688</v>
      </c>
      <c r="O62" s="34">
        <f t="shared" si="7"/>
        <v>-0.76435555555555579</v>
      </c>
      <c r="P62" s="34">
        <f t="shared" si="7"/>
        <v>-0.7441244444444447</v>
      </c>
      <c r="Q62" s="34">
        <f t="shared" si="7"/>
        <v>-0.72389333333333361</v>
      </c>
      <c r="R62" s="34">
        <f t="shared" si="7"/>
        <v>-0.70366222222222252</v>
      </c>
      <c r="S62" s="34">
        <f t="shared" si="7"/>
        <v>-0.68343111111111143</v>
      </c>
      <c r="T62" s="34">
        <f t="shared" si="7"/>
        <v>-0.66320000000000034</v>
      </c>
      <c r="U62" s="34">
        <f t="shared" si="7"/>
        <v>-0.64296888888888926</v>
      </c>
      <c r="V62" s="34">
        <f t="shared" si="7"/>
        <v>-0.62273777777777817</v>
      </c>
      <c r="W62" s="34">
        <f t="shared" si="7"/>
        <v>-1.386506666666667</v>
      </c>
      <c r="X62" s="34">
        <f t="shared" si="7"/>
        <v>-1.8872533333333337</v>
      </c>
      <c r="Y62" s="34">
        <f t="shared" si="7"/>
        <v>-1.8376355555555559</v>
      </c>
      <c r="Z62" s="34">
        <f t="shared" si="7"/>
        <v>-1.7880177777777782</v>
      </c>
      <c r="AA62" s="34">
        <f t="shared" si="7"/>
        <v>-1.7384000000000004</v>
      </c>
      <c r="AB62" s="34">
        <f t="shared" si="7"/>
        <v>-1.6887822222222226</v>
      </c>
      <c r="AC62" s="34">
        <f t="shared" si="7"/>
        <v>-1.6391644444444449</v>
      </c>
      <c r="AD62" s="34">
        <f t="shared" si="7"/>
        <v>-1.5895466666666671</v>
      </c>
      <c r="AE62" s="34">
        <f t="shared" si="7"/>
        <v>-1.5399288888888893</v>
      </c>
      <c r="AF62" s="34">
        <f t="shared" si="7"/>
        <v>-1.4903111111111116</v>
      </c>
      <c r="AG62" s="34">
        <f t="shared" si="7"/>
        <v>-1.4406933333333338</v>
      </c>
      <c r="AH62" s="34">
        <f t="shared" si="7"/>
        <v>-1.3910755555555561</v>
      </c>
      <c r="AI62" s="34">
        <f t="shared" si="7"/>
        <v>-1.3414577777777783</v>
      </c>
      <c r="AJ62" s="34">
        <f t="shared" si="7"/>
        <v>-1.2918400000000005</v>
      </c>
      <c r="AK62" s="34">
        <f t="shared" si="7"/>
        <v>-1.2422222222222228</v>
      </c>
      <c r="AL62" s="34">
        <f t="shared" si="7"/>
        <v>-1.192604444444445</v>
      </c>
      <c r="AM62" s="34">
        <f t="shared" si="7"/>
        <v>-1.1429866666666673</v>
      </c>
      <c r="AN62" s="34">
        <f t="shared" si="7"/>
        <v>-1.0933688888888895</v>
      </c>
      <c r="AO62" s="34">
        <f t="shared" si="7"/>
        <v>-1.0437511111111117</v>
      </c>
      <c r="AP62" s="34">
        <f t="shared" si="7"/>
        <v>-0.99413333333333398</v>
      </c>
      <c r="AQ62" s="34">
        <f t="shared" si="7"/>
        <v>-0.94451555555555622</v>
      </c>
      <c r="AR62" s="34">
        <f t="shared" si="7"/>
        <v>-0.89489777777777846</v>
      </c>
      <c r="AS62" s="34">
        <f t="shared" si="7"/>
        <v>-0.8452800000000007</v>
      </c>
      <c r="AT62" s="34">
        <f t="shared" si="7"/>
        <v>-0.79566222222222294</v>
      </c>
      <c r="AU62" s="34">
        <f t="shared" si="7"/>
        <v>-0.74604444444444518</v>
      </c>
      <c r="AV62" s="34">
        <f t="shared" si="7"/>
        <v>-0.69642666666666742</v>
      </c>
      <c r="AW62" s="34">
        <f t="shared" si="7"/>
        <v>-0.64680888888888965</v>
      </c>
      <c r="AX62" s="34">
        <f t="shared" si="7"/>
        <v>-0.59719111111111189</v>
      </c>
      <c r="AY62" s="34">
        <f t="shared" si="7"/>
        <v>-0.54757333333333413</v>
      </c>
      <c r="AZ62" s="34">
        <f t="shared" si="7"/>
        <v>-0.49795555555555637</v>
      </c>
      <c r="BA62" s="34">
        <f t="shared" si="7"/>
        <v>-0.45276444444444525</v>
      </c>
      <c r="BB62" s="34">
        <f t="shared" si="7"/>
        <v>-0.42337777777777857</v>
      </c>
      <c r="BC62" s="34">
        <f t="shared" si="7"/>
        <v>-0.3939911111111119</v>
      </c>
      <c r="BD62" s="34">
        <f t="shared" si="7"/>
        <v>-0.36460444444444523</v>
      </c>
    </row>
    <row r="63" spans="1:56" ht="16.5" collapsed="1" x14ac:dyDescent="0.3">
      <c r="A63" s="116"/>
      <c r="B63" s="9" t="s">
        <v>8</v>
      </c>
      <c r="C63" s="11" t="s">
        <v>68</v>
      </c>
      <c r="D63" s="9" t="s">
        <v>40</v>
      </c>
      <c r="E63" s="34">
        <f>AVERAGE(E61:E62)*'Fixed data'!$C$3</f>
        <v>0</v>
      </c>
      <c r="F63" s="34">
        <f>AVERAGE(F61:F62)*'Fixed data'!$C$3</f>
        <v>0</v>
      </c>
      <c r="G63" s="34">
        <f>AVERAGE(G61:G62)*'Fixed data'!$C$3</f>
        <v>-4.8106800000000003E-3</v>
      </c>
      <c r="H63" s="34">
        <f>AVERAGE(H61:H62)*'Fixed data'!$C$3</f>
        <v>-2.6689936000000001E-2</v>
      </c>
      <c r="I63" s="34">
        <f>AVERAGE(I61:I62)*'Fixed data'!$C$3</f>
        <v>-4.3269930666666671E-2</v>
      </c>
      <c r="J63" s="34">
        <f>AVERAGE(J61:J62)*'Fixed data'!$C$3</f>
        <v>-4.2292768000000008E-2</v>
      </c>
      <c r="K63" s="34">
        <f>AVERAGE(K61:K62)*'Fixed data'!$C$3</f>
        <v>-4.1315605333333345E-2</v>
      </c>
      <c r="L63" s="34">
        <f>AVERAGE(L61:L62)*'Fixed data'!$C$3</f>
        <v>-4.0338442666666675E-2</v>
      </c>
      <c r="M63" s="34">
        <f>AVERAGE(M61:M62)*'Fixed data'!$C$3</f>
        <v>-3.9361280000000012E-2</v>
      </c>
      <c r="N63" s="34">
        <f>AVERAGE(N61:N62)*'Fixed data'!$C$3</f>
        <v>-3.8384117333333342E-2</v>
      </c>
      <c r="O63" s="34">
        <f>AVERAGE(O61:O62)*'Fixed data'!$C$3</f>
        <v>-3.7406954666666679E-2</v>
      </c>
      <c r="P63" s="34">
        <f>AVERAGE(P61:P62)*'Fixed data'!$C$3</f>
        <v>-3.6429792000000016E-2</v>
      </c>
      <c r="Q63" s="34">
        <f>AVERAGE(Q61:Q62)*'Fixed data'!$C$3</f>
        <v>-3.5452629333333346E-2</v>
      </c>
      <c r="R63" s="34">
        <f>AVERAGE(R61:R62)*'Fixed data'!$C$3</f>
        <v>-3.4475466666666683E-2</v>
      </c>
      <c r="S63" s="34">
        <f>AVERAGE(S61:S62)*'Fixed data'!$C$3</f>
        <v>-3.3498304000000013E-2</v>
      </c>
      <c r="T63" s="34">
        <f>AVERAGE(T61:T62)*'Fixed data'!$C$3</f>
        <v>-3.252114133333335E-2</v>
      </c>
      <c r="U63" s="34">
        <f>AVERAGE(U61:U62)*'Fixed data'!$C$3</f>
        <v>-3.1543978666666687E-2</v>
      </c>
      <c r="V63" s="34">
        <f>AVERAGE(V61:V62)*'Fixed data'!$C$3</f>
        <v>-3.0566816000000021E-2</v>
      </c>
      <c r="W63" s="34">
        <f>AVERAGE(W61:W62)*'Fixed data'!$C$3</f>
        <v>-4.8523253333333349E-2</v>
      </c>
      <c r="X63" s="34">
        <f>AVERAGE(X61:X62)*'Fixed data'!$C$3</f>
        <v>-7.9061304000000027E-2</v>
      </c>
      <c r="Y63" s="34">
        <f>AVERAGE(Y61:Y62)*'Fixed data'!$C$3</f>
        <v>-8.9956066666666695E-2</v>
      </c>
      <c r="Z63" s="34">
        <f>AVERAGE(Z61:Z62)*'Fixed data'!$C$3</f>
        <v>-8.7559528000000025E-2</v>
      </c>
      <c r="AA63" s="34">
        <f>AVERAGE(AA61:AA62)*'Fixed data'!$C$3</f>
        <v>-8.5162989333333355E-2</v>
      </c>
      <c r="AB63" s="34">
        <f>AVERAGE(AB61:AB62)*'Fixed data'!$C$3</f>
        <v>-8.2766450666666685E-2</v>
      </c>
      <c r="AC63" s="34">
        <f>AVERAGE(AC61:AC62)*'Fixed data'!$C$3</f>
        <v>-8.0369912000000029E-2</v>
      </c>
      <c r="AD63" s="34">
        <f>AVERAGE(AD61:AD62)*'Fixed data'!$C$3</f>
        <v>-7.797337333333336E-2</v>
      </c>
      <c r="AE63" s="34">
        <f>AVERAGE(AE61:AE62)*'Fixed data'!$C$3</f>
        <v>-7.557683466666669E-2</v>
      </c>
      <c r="AF63" s="34">
        <f>AVERAGE(AF61:AF62)*'Fixed data'!$C$3</f>
        <v>-7.318029600000002E-2</v>
      </c>
      <c r="AG63" s="34">
        <f>AVERAGE(AG61:AG62)*'Fixed data'!$C$3</f>
        <v>-7.0783757333333364E-2</v>
      </c>
      <c r="AH63" s="34">
        <f>AVERAGE(AH61:AH62)*'Fixed data'!$C$3</f>
        <v>-6.8387218666666694E-2</v>
      </c>
      <c r="AI63" s="34">
        <f>AVERAGE(AI61:AI62)*'Fixed data'!$C$3</f>
        <v>-6.5990680000000024E-2</v>
      </c>
      <c r="AJ63" s="34">
        <f>AVERAGE(AJ61:AJ62)*'Fixed data'!$C$3</f>
        <v>-6.3594141333333368E-2</v>
      </c>
      <c r="AK63" s="34">
        <f>AVERAGE(AK61:AK62)*'Fixed data'!$C$3</f>
        <v>-6.1197602666666698E-2</v>
      </c>
      <c r="AL63" s="34">
        <f>AVERAGE(AL61:AL62)*'Fixed data'!$C$3</f>
        <v>-5.8801064000000028E-2</v>
      </c>
      <c r="AM63" s="34">
        <f>AVERAGE(AM61:AM62)*'Fixed data'!$C$3</f>
        <v>-5.6404525333333365E-2</v>
      </c>
      <c r="AN63" s="34">
        <f>AVERAGE(AN61:AN62)*'Fixed data'!$C$3</f>
        <v>-5.4007986666666702E-2</v>
      </c>
      <c r="AO63" s="34">
        <f>AVERAGE(AO61:AO62)*'Fixed data'!$C$3</f>
        <v>-5.1611448000000032E-2</v>
      </c>
      <c r="AP63" s="34">
        <f>AVERAGE(AP61:AP62)*'Fixed data'!$C$3</f>
        <v>-4.9214909333333369E-2</v>
      </c>
      <c r="AQ63" s="34">
        <f>AVERAGE(AQ61:AQ62)*'Fixed data'!$C$3</f>
        <v>-4.6818370666666699E-2</v>
      </c>
      <c r="AR63" s="34">
        <f>AVERAGE(AR61:AR62)*'Fixed data'!$C$3</f>
        <v>-4.4421832000000036E-2</v>
      </c>
      <c r="AS63" s="34">
        <f>AVERAGE(AS61:AS62)*'Fixed data'!$C$3</f>
        <v>-4.2025293333333366E-2</v>
      </c>
      <c r="AT63" s="34">
        <f>AVERAGE(AT61:AT62)*'Fixed data'!$C$3</f>
        <v>-3.9628754666666703E-2</v>
      </c>
      <c r="AU63" s="34">
        <f>AVERAGE(AU61:AU62)*'Fixed data'!$C$3</f>
        <v>-3.723221600000004E-2</v>
      </c>
      <c r="AV63" s="34">
        <f>AVERAGE(AV61:AV62)*'Fixed data'!$C$3</f>
        <v>-3.483567733333337E-2</v>
      </c>
      <c r="AW63" s="34">
        <f>AVERAGE(AW61:AW62)*'Fixed data'!$C$3</f>
        <v>-3.2439138666666707E-2</v>
      </c>
      <c r="AX63" s="34">
        <f>AVERAGE(AX61:AX62)*'Fixed data'!$C$3</f>
        <v>-3.0042600000000037E-2</v>
      </c>
      <c r="AY63" s="34">
        <f>AVERAGE(AY61:AY62)*'Fixed data'!$C$3</f>
        <v>-2.7646061333333374E-2</v>
      </c>
      <c r="AZ63" s="34">
        <f>AVERAGE(AZ61:AZ62)*'Fixed data'!$C$3</f>
        <v>-2.5249522666666708E-2</v>
      </c>
      <c r="BA63" s="34">
        <f>AVERAGE(BA61:BA62)*'Fixed data'!$C$3</f>
        <v>-2.2959888000000039E-2</v>
      </c>
      <c r="BB63" s="34">
        <f>AVERAGE(BB61:BB62)*'Fixed data'!$C$3</f>
        <v>-2.1158834666666706E-2</v>
      </c>
      <c r="BC63" s="34">
        <f>AVERAGE(BC61:BC62)*'Fixed data'!$C$3</f>
        <v>-1.9739458666666706E-2</v>
      </c>
      <c r="BD63" s="34">
        <f>AVERAGE(BD61:BD62)*'Fixed data'!$C$3</f>
        <v>-1.8320082666666706E-2</v>
      </c>
    </row>
    <row r="64" spans="1:56" ht="15.75" thickBot="1" x14ac:dyDescent="0.35">
      <c r="A64" s="115"/>
      <c r="B64" s="12" t="s">
        <v>95</v>
      </c>
      <c r="C64" s="12" t="s">
        <v>45</v>
      </c>
      <c r="D64" s="12" t="s">
        <v>40</v>
      </c>
      <c r="E64" s="53">
        <f t="shared" ref="E64:BD64" si="8">E29+E60+E63</f>
        <v>0</v>
      </c>
      <c r="F64" s="53">
        <f t="shared" si="8"/>
        <v>0</v>
      </c>
      <c r="G64" s="53">
        <f t="shared" si="8"/>
        <v>-5.4610679999999981E-2</v>
      </c>
      <c r="H64" s="53">
        <f t="shared" si="8"/>
        <v>-0.20891660266666662</v>
      </c>
      <c r="I64" s="53">
        <f t="shared" si="8"/>
        <v>-6.3501041777777795E-2</v>
      </c>
      <c r="J64" s="53">
        <f t="shared" si="8"/>
        <v>-6.2523879111111125E-2</v>
      </c>
      <c r="K64" s="53">
        <f t="shared" si="8"/>
        <v>-6.1546716444444462E-2</v>
      </c>
      <c r="L64" s="53">
        <f t="shared" si="8"/>
        <v>-6.0569553777777792E-2</v>
      </c>
      <c r="M64" s="53">
        <f t="shared" si="8"/>
        <v>-5.9592391111111129E-2</v>
      </c>
      <c r="N64" s="53">
        <f t="shared" si="8"/>
        <v>-5.8615228444444459E-2</v>
      </c>
      <c r="O64" s="53">
        <f t="shared" si="8"/>
        <v>-5.7638065777777796E-2</v>
      </c>
      <c r="P64" s="53">
        <f t="shared" si="8"/>
        <v>-5.6660903111111133E-2</v>
      </c>
      <c r="Q64" s="53">
        <f t="shared" si="8"/>
        <v>-5.5683740444444463E-2</v>
      </c>
      <c r="R64" s="53">
        <f t="shared" si="8"/>
        <v>-5.47065777777778E-2</v>
      </c>
      <c r="S64" s="53">
        <f t="shared" si="8"/>
        <v>-5.372941511111113E-2</v>
      </c>
      <c r="T64" s="53">
        <f t="shared" si="8"/>
        <v>-5.2752252444444467E-2</v>
      </c>
      <c r="U64" s="53">
        <f t="shared" si="8"/>
        <v>-5.1775089777777804E-2</v>
      </c>
      <c r="V64" s="53">
        <f t="shared" si="8"/>
        <v>-5.0797927111111141E-2</v>
      </c>
      <c r="W64" s="53">
        <f t="shared" si="8"/>
        <v>-0.26475436444444445</v>
      </c>
      <c r="X64" s="53">
        <f t="shared" si="8"/>
        <v>-0.25131463733333331</v>
      </c>
      <c r="Y64" s="53">
        <f t="shared" si="8"/>
        <v>-0.13957384444444448</v>
      </c>
      <c r="Z64" s="53">
        <f t="shared" si="8"/>
        <v>-0.13717730577777781</v>
      </c>
      <c r="AA64" s="53">
        <f t="shared" si="8"/>
        <v>-0.13478076711111114</v>
      </c>
      <c r="AB64" s="53">
        <f t="shared" si="8"/>
        <v>-0.13238422844444447</v>
      </c>
      <c r="AC64" s="53">
        <f t="shared" si="8"/>
        <v>-0.1299876897777778</v>
      </c>
      <c r="AD64" s="53">
        <f t="shared" si="8"/>
        <v>-0.12759115111111113</v>
      </c>
      <c r="AE64" s="53">
        <f t="shared" si="8"/>
        <v>-0.12519461244444446</v>
      </c>
      <c r="AF64" s="53">
        <f t="shared" si="8"/>
        <v>-0.12279807377777781</v>
      </c>
      <c r="AG64" s="53">
        <f t="shared" si="8"/>
        <v>-0.12040153511111115</v>
      </c>
      <c r="AH64" s="53">
        <f t="shared" si="8"/>
        <v>-0.11800499644444448</v>
      </c>
      <c r="AI64" s="53">
        <f t="shared" si="8"/>
        <v>-0.11560845777777781</v>
      </c>
      <c r="AJ64" s="53">
        <f t="shared" si="8"/>
        <v>-0.11321191911111116</v>
      </c>
      <c r="AK64" s="53">
        <f t="shared" si="8"/>
        <v>-0.11081538044444449</v>
      </c>
      <c r="AL64" s="53">
        <f t="shared" si="8"/>
        <v>-0.10841884177777782</v>
      </c>
      <c r="AM64" s="53">
        <f t="shared" si="8"/>
        <v>-0.10602230311111116</v>
      </c>
      <c r="AN64" s="53">
        <f t="shared" si="8"/>
        <v>-0.10362576444444449</v>
      </c>
      <c r="AO64" s="53">
        <f t="shared" si="8"/>
        <v>-0.10122922577777782</v>
      </c>
      <c r="AP64" s="53">
        <f t="shared" si="8"/>
        <v>-9.883268711111115E-2</v>
      </c>
      <c r="AQ64" s="53">
        <f t="shared" si="8"/>
        <v>-9.6436148444444481E-2</v>
      </c>
      <c r="AR64" s="53">
        <f t="shared" si="8"/>
        <v>-9.4039609777777824E-2</v>
      </c>
      <c r="AS64" s="53">
        <f t="shared" si="8"/>
        <v>-9.1643071111111155E-2</v>
      </c>
      <c r="AT64" s="53">
        <f t="shared" si="8"/>
        <v>-8.9246532444444499E-2</v>
      </c>
      <c r="AU64" s="53">
        <f t="shared" si="8"/>
        <v>-8.6849993777777829E-2</v>
      </c>
      <c r="AV64" s="53">
        <f t="shared" si="8"/>
        <v>-8.4453455111111159E-2</v>
      </c>
      <c r="AW64" s="53">
        <f t="shared" si="8"/>
        <v>-8.2056916444444489E-2</v>
      </c>
      <c r="AX64" s="53">
        <f t="shared" si="8"/>
        <v>-7.9660377777777819E-2</v>
      </c>
      <c r="AY64" s="53">
        <f t="shared" si="8"/>
        <v>-7.7263839111111163E-2</v>
      </c>
      <c r="AZ64" s="53">
        <f t="shared" si="8"/>
        <v>-7.4867300444444493E-2</v>
      </c>
      <c r="BA64" s="53">
        <f t="shared" si="8"/>
        <v>-6.8150999111111152E-2</v>
      </c>
      <c r="BB64" s="53">
        <f t="shared" si="8"/>
        <v>-5.0545501333333381E-2</v>
      </c>
      <c r="BC64" s="53">
        <f t="shared" si="8"/>
        <v>-4.9126125333333381E-2</v>
      </c>
      <c r="BD64" s="53">
        <f t="shared" si="8"/>
        <v>-4.7706749333333381E-2</v>
      </c>
    </row>
    <row r="65" spans="1:56" ht="12.75" customHeight="1" x14ac:dyDescent="0.3">
      <c r="A65" s="23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23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237"/>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237"/>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23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23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23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23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23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23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23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238"/>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v>
      </c>
      <c r="F77" s="54">
        <f>IF('Fixed data'!$G$19=FALSE,F64+F76,F64)</f>
        <v>0</v>
      </c>
      <c r="G77" s="54">
        <f>IF('Fixed data'!$G$19=FALSE,G64+G76,G64)</f>
        <v>-5.4610679999999981E-2</v>
      </c>
      <c r="H77" s="54">
        <f>IF('Fixed data'!$G$19=FALSE,H64+H76,H64)</f>
        <v>-0.20891660266666662</v>
      </c>
      <c r="I77" s="54">
        <f>IF('Fixed data'!$G$19=FALSE,I64+I76,I64)</f>
        <v>-6.3501041777777795E-2</v>
      </c>
      <c r="J77" s="54">
        <f>IF('Fixed data'!$G$19=FALSE,J64+J76,J64)</f>
        <v>-6.2523879111111125E-2</v>
      </c>
      <c r="K77" s="54">
        <f>IF('Fixed data'!$G$19=FALSE,K64+K76,K64)</f>
        <v>-6.1546716444444462E-2</v>
      </c>
      <c r="L77" s="54">
        <f>IF('Fixed data'!$G$19=FALSE,L64+L76,L64)</f>
        <v>-6.0569553777777792E-2</v>
      </c>
      <c r="M77" s="54">
        <f>IF('Fixed data'!$G$19=FALSE,M64+M76,M64)</f>
        <v>-5.9592391111111129E-2</v>
      </c>
      <c r="N77" s="54">
        <f>IF('Fixed data'!$G$19=FALSE,N64+N76,N64)</f>
        <v>-5.8615228444444459E-2</v>
      </c>
      <c r="O77" s="54">
        <f>IF('Fixed data'!$G$19=FALSE,O64+O76,O64)</f>
        <v>-5.7638065777777796E-2</v>
      </c>
      <c r="P77" s="54">
        <f>IF('Fixed data'!$G$19=FALSE,P64+P76,P64)</f>
        <v>-5.6660903111111133E-2</v>
      </c>
      <c r="Q77" s="54">
        <f>IF('Fixed data'!$G$19=FALSE,Q64+Q76,Q64)</f>
        <v>-5.5683740444444463E-2</v>
      </c>
      <c r="R77" s="54">
        <f>IF('Fixed data'!$G$19=FALSE,R64+R76,R64)</f>
        <v>-5.47065777777778E-2</v>
      </c>
      <c r="S77" s="54">
        <f>IF('Fixed data'!$G$19=FALSE,S64+S76,S64)</f>
        <v>-5.372941511111113E-2</v>
      </c>
      <c r="T77" s="54">
        <f>IF('Fixed data'!$G$19=FALSE,T64+T76,T64)</f>
        <v>-5.2752252444444467E-2</v>
      </c>
      <c r="U77" s="54">
        <f>IF('Fixed data'!$G$19=FALSE,U64+U76,U64)</f>
        <v>-5.1775089777777804E-2</v>
      </c>
      <c r="V77" s="54">
        <f>IF('Fixed data'!$G$19=FALSE,V64+V76,V64)</f>
        <v>-5.0797927111111141E-2</v>
      </c>
      <c r="W77" s="54">
        <f>IF('Fixed data'!$G$19=FALSE,W64+W76,W64)</f>
        <v>-0.26475436444444445</v>
      </c>
      <c r="X77" s="54">
        <f>IF('Fixed data'!$G$19=FALSE,X64+X76,X64)</f>
        <v>-0.25131463733333331</v>
      </c>
      <c r="Y77" s="54">
        <f>IF('Fixed data'!$G$19=FALSE,Y64+Y76,Y64)</f>
        <v>-0.13957384444444448</v>
      </c>
      <c r="Z77" s="54">
        <f>IF('Fixed data'!$G$19=FALSE,Z64+Z76,Z64)</f>
        <v>-0.13717730577777781</v>
      </c>
      <c r="AA77" s="54">
        <f>IF('Fixed data'!$G$19=FALSE,AA64+AA76,AA64)</f>
        <v>-0.13478076711111114</v>
      </c>
      <c r="AB77" s="54">
        <f>IF('Fixed data'!$G$19=FALSE,AB64+AB76,AB64)</f>
        <v>-0.13238422844444447</v>
      </c>
      <c r="AC77" s="54">
        <f>IF('Fixed data'!$G$19=FALSE,AC64+AC76,AC64)</f>
        <v>-0.1299876897777778</v>
      </c>
      <c r="AD77" s="54">
        <f>IF('Fixed data'!$G$19=FALSE,AD64+AD76,AD64)</f>
        <v>-0.12759115111111113</v>
      </c>
      <c r="AE77" s="54">
        <f>IF('Fixed data'!$G$19=FALSE,AE64+AE76,AE64)</f>
        <v>-0.12519461244444446</v>
      </c>
      <c r="AF77" s="54">
        <f>IF('Fixed data'!$G$19=FALSE,AF64+AF76,AF64)</f>
        <v>-0.12279807377777781</v>
      </c>
      <c r="AG77" s="54">
        <f>IF('Fixed data'!$G$19=FALSE,AG64+AG76,AG64)</f>
        <v>-0.12040153511111115</v>
      </c>
      <c r="AH77" s="54">
        <f>IF('Fixed data'!$G$19=FALSE,AH64+AH76,AH64)</f>
        <v>-0.11800499644444448</v>
      </c>
      <c r="AI77" s="54">
        <f>IF('Fixed data'!$G$19=FALSE,AI64+AI76,AI64)</f>
        <v>-0.11560845777777781</v>
      </c>
      <c r="AJ77" s="54">
        <f>IF('Fixed data'!$G$19=FALSE,AJ64+AJ76,AJ64)</f>
        <v>-0.11321191911111116</v>
      </c>
      <c r="AK77" s="54">
        <f>IF('Fixed data'!$G$19=FALSE,AK64+AK76,AK64)</f>
        <v>-0.11081538044444449</v>
      </c>
      <c r="AL77" s="54">
        <f>IF('Fixed data'!$G$19=FALSE,AL64+AL76,AL64)</f>
        <v>-0.10841884177777782</v>
      </c>
      <c r="AM77" s="54">
        <f>IF('Fixed data'!$G$19=FALSE,AM64+AM76,AM64)</f>
        <v>-0.10602230311111116</v>
      </c>
      <c r="AN77" s="54">
        <f>IF('Fixed data'!$G$19=FALSE,AN64+AN76,AN64)</f>
        <v>-0.10362576444444449</v>
      </c>
      <c r="AO77" s="54">
        <f>IF('Fixed data'!$G$19=FALSE,AO64+AO76,AO64)</f>
        <v>-0.10122922577777782</v>
      </c>
      <c r="AP77" s="54">
        <f>IF('Fixed data'!$G$19=FALSE,AP64+AP76,AP64)</f>
        <v>-9.883268711111115E-2</v>
      </c>
      <c r="AQ77" s="54">
        <f>IF('Fixed data'!$G$19=FALSE,AQ64+AQ76,AQ64)</f>
        <v>-9.6436148444444481E-2</v>
      </c>
      <c r="AR77" s="54">
        <f>IF('Fixed data'!$G$19=FALSE,AR64+AR76,AR64)</f>
        <v>-9.4039609777777824E-2</v>
      </c>
      <c r="AS77" s="54">
        <f>IF('Fixed data'!$G$19=FALSE,AS64+AS76,AS64)</f>
        <v>-9.1643071111111155E-2</v>
      </c>
      <c r="AT77" s="54">
        <f>IF('Fixed data'!$G$19=FALSE,AT64+AT76,AT64)</f>
        <v>-8.9246532444444499E-2</v>
      </c>
      <c r="AU77" s="54">
        <f>IF('Fixed data'!$G$19=FALSE,AU64+AU76,AU64)</f>
        <v>-8.6849993777777829E-2</v>
      </c>
      <c r="AV77" s="54">
        <f>IF('Fixed data'!$G$19=FALSE,AV64+AV76,AV64)</f>
        <v>-8.4453455111111159E-2</v>
      </c>
      <c r="AW77" s="54">
        <f>IF('Fixed data'!$G$19=FALSE,AW64+AW76,AW64)</f>
        <v>-8.2056916444444489E-2</v>
      </c>
      <c r="AX77" s="54">
        <f>IF('Fixed data'!$G$19=FALSE,AX64+AX76,AX64)</f>
        <v>-7.9660377777777819E-2</v>
      </c>
      <c r="AY77" s="54">
        <f>IF('Fixed data'!$G$19=FALSE,AY64+AY76,AY64)</f>
        <v>-7.7263839111111163E-2</v>
      </c>
      <c r="AZ77" s="54">
        <f>IF('Fixed data'!$G$19=FALSE,AZ64+AZ76,AZ64)</f>
        <v>-7.4867300444444493E-2</v>
      </c>
      <c r="BA77" s="54">
        <f>IF('Fixed data'!$G$19=FALSE,BA64+BA76,BA64)</f>
        <v>-6.8150999111111152E-2</v>
      </c>
      <c r="BB77" s="54">
        <f>IF('Fixed data'!$G$19=FALSE,BB64+BB76,BB64)</f>
        <v>-5.0545501333333381E-2</v>
      </c>
      <c r="BC77" s="54">
        <f>IF('Fixed data'!$G$19=FALSE,BC64+BC76,BC64)</f>
        <v>-4.9126125333333381E-2</v>
      </c>
      <c r="BD77" s="54">
        <f>IF('Fixed data'!$G$19=FALSE,BD64+BD76,BD64)</f>
        <v>-4.7706749333333381E-2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v>
      </c>
      <c r="F80" s="55">
        <f t="shared" ref="F80:BD80" si="10">F77*F78</f>
        <v>0</v>
      </c>
      <c r="G80" s="55">
        <f t="shared" si="10"/>
        <v>-4.9255704477570536E-2</v>
      </c>
      <c r="H80" s="55">
        <f t="shared" si="10"/>
        <v>-0.18205874963105748</v>
      </c>
      <c r="I80" s="55">
        <f t="shared" si="10"/>
        <v>-5.3466173244451021E-2</v>
      </c>
      <c r="J80" s="55">
        <f t="shared" si="10"/>
        <v>-5.086321594150895E-2</v>
      </c>
      <c r="K80" s="55">
        <f t="shared" si="10"/>
        <v>-4.8375162785103509E-2</v>
      </c>
      <c r="L80" s="55">
        <f t="shared" si="10"/>
        <v>-4.5997219093706111E-2</v>
      </c>
      <c r="M80" s="55">
        <f t="shared" si="10"/>
        <v>-4.3724783065059288E-2</v>
      </c>
      <c r="N80" s="55">
        <f t="shared" si="10"/>
        <v>-4.1553438214162859E-2</v>
      </c>
      <c r="O80" s="55">
        <f t="shared" si="10"/>
        <v>-3.9478946102133386E-2</v>
      </c>
      <c r="P80" s="55">
        <f t="shared" si="10"/>
        <v>-3.7497239344911892E-2</v>
      </c>
      <c r="Q80" s="55">
        <f t="shared" si="10"/>
        <v>-3.5604414891207956E-2</v>
      </c>
      <c r="R80" s="55">
        <f t="shared" si="10"/>
        <v>-3.3796727559465625E-2</v>
      </c>
      <c r="S80" s="55">
        <f t="shared" si="10"/>
        <v>-3.2070583824020067E-2</v>
      </c>
      <c r="T80" s="55">
        <f t="shared" si="10"/>
        <v>-3.0422535840981972E-2</v>
      </c>
      <c r="U80" s="55">
        <f t="shared" si="10"/>
        <v>-2.8849275704742341E-2</v>
      </c>
      <c r="V80" s="55">
        <f t="shared" si="10"/>
        <v>-2.7347629926331701E-2</v>
      </c>
      <c r="W80" s="55">
        <f t="shared" si="10"/>
        <v>-0.13771348922051294</v>
      </c>
      <c r="X80" s="55">
        <f t="shared" si="10"/>
        <v>-0.12630216298205121</v>
      </c>
      <c r="Y80" s="55">
        <f t="shared" si="10"/>
        <v>-6.7772997658696307E-2</v>
      </c>
      <c r="Z80" s="55">
        <f t="shared" si="10"/>
        <v>-6.4356819531062703E-2</v>
      </c>
      <c r="AA80" s="55">
        <f t="shared" si="10"/>
        <v>-6.1094185414458671E-2</v>
      </c>
      <c r="AB80" s="55">
        <f t="shared" si="10"/>
        <v>-5.7978617262355488E-2</v>
      </c>
      <c r="AC80" s="55">
        <f t="shared" si="10"/>
        <v>-5.5003899571627983E-2</v>
      </c>
      <c r="AD80" s="55">
        <f t="shared" si="10"/>
        <v>-5.2164069033969918E-2</v>
      </c>
      <c r="AE80" s="55">
        <f t="shared" si="10"/>
        <v>-4.9453404586981962E-2</v>
      </c>
      <c r="AF80" s="55">
        <f t="shared" si="10"/>
        <v>-4.6866417849735345E-2</v>
      </c>
      <c r="AG80" s="55">
        <f t="shared" si="10"/>
        <v>-4.4397843928185229E-2</v>
      </c>
      <c r="AH80" s="55">
        <f t="shared" si="10"/>
        <v>-4.2042632576357021E-2</v>
      </c>
      <c r="AI80" s="55">
        <f t="shared" si="10"/>
        <v>-4.6241896983007978E-2</v>
      </c>
      <c r="AJ80" s="55">
        <f t="shared" si="10"/>
        <v>-4.3964380896562974E-2</v>
      </c>
      <c r="AK80" s="55">
        <f t="shared" si="10"/>
        <v>-4.1780306969470951E-2</v>
      </c>
      <c r="AL80" s="55">
        <f t="shared" si="10"/>
        <v>-3.9686164068759723E-2</v>
      </c>
      <c r="AM80" s="55">
        <f t="shared" si="10"/>
        <v>-3.7678566323097441E-2</v>
      </c>
      <c r="AN80" s="55">
        <f t="shared" si="10"/>
        <v>-3.5754248804619665E-2</v>
      </c>
      <c r="AO80" s="55">
        <f t="shared" si="10"/>
        <v>-3.3910063356036461E-2</v>
      </c>
      <c r="AP80" s="55">
        <f t="shared" si="10"/>
        <v>-3.214297455821985E-2</v>
      </c>
      <c r="AQ80" s="55">
        <f t="shared" si="10"/>
        <v>-3.0450055833628444E-2</v>
      </c>
      <c r="AR80" s="55">
        <f t="shared" si="10"/>
        <v>-2.8828485681077168E-2</v>
      </c>
      <c r="AS80" s="55">
        <f t="shared" si="10"/>
        <v>-2.7275544037506368E-2</v>
      </c>
      <c r="AT80" s="55">
        <f t="shared" si="10"/>
        <v>-2.5788608762546853E-2</v>
      </c>
      <c r="AU80" s="55">
        <f t="shared" si="10"/>
        <v>-2.4365152241813692E-2</v>
      </c>
      <c r="AV80" s="55">
        <f t="shared" si="10"/>
        <v>-2.3002738104995153E-2</v>
      </c>
      <c r="AW80" s="55">
        <f t="shared" si="10"/>
        <v>-2.1699018054931019E-2</v>
      </c>
      <c r="AX80" s="55">
        <f t="shared" si="10"/>
        <v>-2.0451728803999192E-2</v>
      </c>
      <c r="AY80" s="55">
        <f t="shared" si="10"/>
        <v>-1.9258689114249529E-2</v>
      </c>
      <c r="AZ80" s="55">
        <f t="shared" si="10"/>
        <v>-1.8117796937840356E-2</v>
      </c>
      <c r="BA80" s="55">
        <f t="shared" si="10"/>
        <v>-1.6012097153749374E-2</v>
      </c>
      <c r="BB80" s="55">
        <f t="shared" si="10"/>
        <v>-1.1529786705655793E-2</v>
      </c>
      <c r="BC80" s="55">
        <f t="shared" si="10"/>
        <v>-1.0879628146769059E-2</v>
      </c>
      <c r="BD80" s="55">
        <f t="shared" si="10"/>
        <v>-1.0257561765188491E-2</v>
      </c>
    </row>
    <row r="81" spans="1:56" x14ac:dyDescent="0.3">
      <c r="A81" s="75"/>
      <c r="B81" s="15" t="s">
        <v>18</v>
      </c>
      <c r="C81" s="15"/>
      <c r="D81" s="14" t="s">
        <v>40</v>
      </c>
      <c r="E81" s="56">
        <f>+E80</f>
        <v>0</v>
      </c>
      <c r="F81" s="56">
        <f t="shared" ref="F81:BD81" si="11">+E81+F80</f>
        <v>0</v>
      </c>
      <c r="G81" s="56">
        <f t="shared" si="11"/>
        <v>-4.9255704477570536E-2</v>
      </c>
      <c r="H81" s="56">
        <f t="shared" si="11"/>
        <v>-0.231314454108628</v>
      </c>
      <c r="I81" s="56">
        <f t="shared" si="11"/>
        <v>-0.28478062735307902</v>
      </c>
      <c r="J81" s="56">
        <f t="shared" si="11"/>
        <v>-0.33564384329458796</v>
      </c>
      <c r="K81" s="56">
        <f t="shared" si="11"/>
        <v>-0.38401900607969147</v>
      </c>
      <c r="L81" s="56">
        <f t="shared" si="11"/>
        <v>-0.4300162251733976</v>
      </c>
      <c r="M81" s="56">
        <f t="shared" si="11"/>
        <v>-0.47374100823845688</v>
      </c>
      <c r="N81" s="56">
        <f t="shared" si="11"/>
        <v>-0.51529444645261979</v>
      </c>
      <c r="O81" s="56">
        <f t="shared" si="11"/>
        <v>-0.55477339255475322</v>
      </c>
      <c r="P81" s="56">
        <f t="shared" si="11"/>
        <v>-0.59227063189966511</v>
      </c>
      <c r="Q81" s="56">
        <f t="shared" si="11"/>
        <v>-0.62787504679087303</v>
      </c>
      <c r="R81" s="56">
        <f t="shared" si="11"/>
        <v>-0.66167177435033864</v>
      </c>
      <c r="S81" s="56">
        <f t="shared" si="11"/>
        <v>-0.6937423581743587</v>
      </c>
      <c r="T81" s="56">
        <f t="shared" si="11"/>
        <v>-0.72416489401534068</v>
      </c>
      <c r="U81" s="56">
        <f t="shared" si="11"/>
        <v>-0.75301416972008306</v>
      </c>
      <c r="V81" s="56">
        <f t="shared" si="11"/>
        <v>-0.78036179964641472</v>
      </c>
      <c r="W81" s="56">
        <f t="shared" si="11"/>
        <v>-0.91807528886692769</v>
      </c>
      <c r="X81" s="56">
        <f t="shared" si="11"/>
        <v>-1.044377451848979</v>
      </c>
      <c r="Y81" s="56">
        <f t="shared" si="11"/>
        <v>-1.1121504495076753</v>
      </c>
      <c r="Z81" s="56">
        <f t="shared" si="11"/>
        <v>-1.1765072690387379</v>
      </c>
      <c r="AA81" s="56">
        <f t="shared" si="11"/>
        <v>-1.2376014544531966</v>
      </c>
      <c r="AB81" s="56">
        <f t="shared" si="11"/>
        <v>-1.2955800717155521</v>
      </c>
      <c r="AC81" s="56">
        <f t="shared" si="11"/>
        <v>-1.3505839712871801</v>
      </c>
      <c r="AD81" s="56">
        <f t="shared" si="11"/>
        <v>-1.4027480403211501</v>
      </c>
      <c r="AE81" s="56">
        <f t="shared" si="11"/>
        <v>-1.452201444908132</v>
      </c>
      <c r="AF81" s="56">
        <f t="shared" si="11"/>
        <v>-1.4990678627578673</v>
      </c>
      <c r="AG81" s="56">
        <f t="shared" si="11"/>
        <v>-1.5434657066860524</v>
      </c>
      <c r="AH81" s="56">
        <f t="shared" si="11"/>
        <v>-1.5855083392624094</v>
      </c>
      <c r="AI81" s="56">
        <f t="shared" si="11"/>
        <v>-1.6317502362454175</v>
      </c>
      <c r="AJ81" s="56">
        <f t="shared" si="11"/>
        <v>-1.6757146171419806</v>
      </c>
      <c r="AK81" s="56">
        <f t="shared" si="11"/>
        <v>-1.7174949241114514</v>
      </c>
      <c r="AL81" s="56">
        <f t="shared" si="11"/>
        <v>-1.7571810881802112</v>
      </c>
      <c r="AM81" s="56">
        <f t="shared" si="11"/>
        <v>-1.7948596545033086</v>
      </c>
      <c r="AN81" s="56">
        <f t="shared" si="11"/>
        <v>-1.8306139033079283</v>
      </c>
      <c r="AO81" s="56">
        <f t="shared" si="11"/>
        <v>-1.8645239666639648</v>
      </c>
      <c r="AP81" s="56">
        <f t="shared" si="11"/>
        <v>-1.8966669412221846</v>
      </c>
      <c r="AQ81" s="56">
        <f t="shared" si="11"/>
        <v>-1.9271169970558131</v>
      </c>
      <c r="AR81" s="56">
        <f t="shared" si="11"/>
        <v>-1.9559454827368903</v>
      </c>
      <c r="AS81" s="56">
        <f t="shared" si="11"/>
        <v>-1.9832210267743966</v>
      </c>
      <c r="AT81" s="56">
        <f t="shared" si="11"/>
        <v>-2.0090096355369433</v>
      </c>
      <c r="AU81" s="56">
        <f t="shared" si="11"/>
        <v>-2.0333747877787571</v>
      </c>
      <c r="AV81" s="56">
        <f t="shared" si="11"/>
        <v>-2.0563775258837524</v>
      </c>
      <c r="AW81" s="56">
        <f t="shared" si="11"/>
        <v>-2.0780765439386837</v>
      </c>
      <c r="AX81" s="56">
        <f t="shared" si="11"/>
        <v>-2.0985282727426831</v>
      </c>
      <c r="AY81" s="56">
        <f t="shared" si="11"/>
        <v>-2.1177869618569325</v>
      </c>
      <c r="AZ81" s="56">
        <f t="shared" si="11"/>
        <v>-2.1359047587947728</v>
      </c>
      <c r="BA81" s="56">
        <f t="shared" si="11"/>
        <v>-2.1519168559485222</v>
      </c>
      <c r="BB81" s="56">
        <f t="shared" si="11"/>
        <v>-2.1634466426541779</v>
      </c>
      <c r="BC81" s="56">
        <f t="shared" si="11"/>
        <v>-2.1743262708009468</v>
      </c>
      <c r="BD81" s="56">
        <f t="shared" si="11"/>
        <v>-2.1845838325661351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23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23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23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23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239"/>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239"/>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239"/>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239"/>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customSheetViews>
    <customSheetView guid="{272AFF5E-41AB-4C22-A4B0-F41C470DDA16}" scale="80" fitToPage="1" hiddenRows="1">
      <pane xSplit="2" ySplit="12" topLeftCell="C13" activePane="bottomRight" state="frozen"/>
      <selection pane="bottomRight" activeCell="AA24" sqref="AA24"/>
      <pageMargins left="0.70866141732283472" right="0.70866141732283472" top="0.74803149606299213" bottom="0.74803149606299213" header="0.31496062992125984" footer="0.31496062992125984"/>
      <pageSetup paperSize="8" scale="32" orientation="landscape" r:id="rId1"/>
    </customSheetView>
    <customSheetView guid="{6E5D835A-D5D3-4A94-82DA-8FB60352666A}" scale="80" fitToPage="1" hiddenRows="1">
      <pane xSplit="2" ySplit="12" topLeftCell="C13" activePane="bottomRight" state="frozen"/>
      <selection pane="bottomRight" activeCell="AA24" sqref="AA24"/>
      <pageMargins left="0.70866141732283472" right="0.70866141732283472" top="0.74803149606299213" bottom="0.74803149606299213" header="0.31496062992125984" footer="0.31496062992125984"/>
      <pageSetup paperSize="8" scale="32" orientation="landscape" r:id="rId2"/>
    </customSheetView>
  </customSheetViews>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3"/>
    <hyperlink ref="B100" r:id="rId4"/>
  </hyperlinks>
  <pageMargins left="0.70866141732283472" right="0.70866141732283472" top="0.74803149606299213" bottom="0.74803149606299213" header="0.31496062992125984" footer="0.31496062992125984"/>
  <pageSetup paperSize="8" scale="32"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6" sqref="B6"/>
    </sheetView>
  </sheetViews>
  <sheetFormatPr defaultRowHeight="15" x14ac:dyDescent="0.25"/>
  <cols>
    <col min="1" max="1" width="5.85546875" customWidth="1"/>
    <col min="2" max="2" width="129.140625" bestFit="1" customWidth="1"/>
  </cols>
  <sheetData>
    <row r="1" spans="1:2" ht="18.75" x14ac:dyDescent="0.3">
      <c r="A1" s="1" t="s">
        <v>82</v>
      </c>
    </row>
    <row r="2" spans="1:2" x14ac:dyDescent="0.25">
      <c r="A2" t="s">
        <v>78</v>
      </c>
    </row>
    <row r="3" spans="1:2" x14ac:dyDescent="0.25">
      <c r="A3">
        <v>1</v>
      </c>
      <c r="B3" t="s">
        <v>342</v>
      </c>
    </row>
    <row r="4" spans="1:2" x14ac:dyDescent="0.25">
      <c r="A4">
        <v>2</v>
      </c>
      <c r="B4" t="s">
        <v>345</v>
      </c>
    </row>
    <row r="5" spans="1:2" x14ac:dyDescent="0.25">
      <c r="A5">
        <v>3</v>
      </c>
      <c r="B5" t="s">
        <v>343</v>
      </c>
    </row>
    <row r="6" spans="1:2" x14ac:dyDescent="0.25">
      <c r="A6">
        <v>4</v>
      </c>
      <c r="B6" t="s">
        <v>359</v>
      </c>
    </row>
  </sheetData>
  <customSheetViews>
    <customSheetView guid="{272AFF5E-41AB-4C22-A4B0-F41C470DDA16}">
      <selection activeCell="B5" sqref="B5"/>
      <pageMargins left="0.7" right="0.7" top="0.75" bottom="0.75" header="0.3" footer="0.3"/>
      <pageSetup paperSize="9" orientation="portrait" r:id="rId1"/>
    </customSheetView>
    <customSheetView guid="{6E5D835A-D5D3-4A94-82DA-8FB60352666A}">
      <selection activeCell="B5" sqref="B5"/>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B1" sqref="B1"/>
    </sheetView>
  </sheetViews>
  <sheetFormatPr defaultRowHeight="15" outlineLevelRow="1" x14ac:dyDescent="0.3"/>
  <cols>
    <col min="1" max="1" width="11.28515625" style="142" customWidth="1"/>
    <col min="2" max="2" width="37" style="142" customWidth="1"/>
    <col min="3" max="3" width="31.28515625" style="142" customWidth="1"/>
    <col min="4" max="4" width="7" style="142" bestFit="1" customWidth="1"/>
    <col min="5" max="5" width="9.7109375" style="142" customWidth="1"/>
    <col min="6" max="6" width="11" style="142" customWidth="1"/>
    <col min="7" max="7" width="10.42578125" style="142" customWidth="1"/>
    <col min="8" max="8" width="8.7109375" style="142" customWidth="1"/>
    <col min="9" max="9" width="9.85546875" style="142" customWidth="1"/>
    <col min="10" max="49" width="8.7109375" style="142" customWidth="1"/>
    <col min="50" max="50" width="9.85546875" style="142" bestFit="1" customWidth="1"/>
    <col min="51" max="53" width="9.28515625" style="142" bestFit="1" customWidth="1"/>
    <col min="54" max="56" width="9.85546875" style="142" bestFit="1" customWidth="1"/>
    <col min="57" max="16384" width="9.140625" style="158"/>
  </cols>
  <sheetData>
    <row r="1" spans="1:56" x14ac:dyDescent="0.3">
      <c r="A1" s="140"/>
      <c r="B1" s="141" t="s">
        <v>356</v>
      </c>
      <c r="C1" s="141" t="s">
        <v>355</v>
      </c>
      <c r="D1" s="141"/>
      <c r="E1" s="141"/>
      <c r="F1" s="141"/>
      <c r="G1" s="141"/>
      <c r="H1" s="141"/>
      <c r="I1" s="141"/>
      <c r="J1" s="141"/>
      <c r="K1" s="141"/>
      <c r="AQ1" s="158"/>
      <c r="AR1" s="158"/>
      <c r="AS1" s="158"/>
      <c r="AT1" s="158"/>
      <c r="AU1" s="158"/>
      <c r="AV1" s="158"/>
      <c r="AW1" s="158"/>
      <c r="AX1" s="158"/>
      <c r="AY1" s="158"/>
      <c r="AZ1" s="158"/>
      <c r="BA1" s="158"/>
      <c r="BB1" s="158"/>
      <c r="BC1" s="158"/>
      <c r="BD1" s="158"/>
    </row>
    <row r="2" spans="1:56" ht="15.75" thickBot="1" x14ac:dyDescent="0.35">
      <c r="AQ2" s="158"/>
      <c r="AR2" s="158"/>
      <c r="AS2" s="158"/>
      <c r="AT2" s="158"/>
      <c r="AU2" s="158"/>
      <c r="AV2" s="158"/>
      <c r="AW2" s="158"/>
      <c r="AX2" s="158"/>
      <c r="AY2" s="158"/>
      <c r="AZ2" s="158"/>
      <c r="BA2" s="158"/>
      <c r="BB2" s="158"/>
      <c r="BC2" s="158"/>
      <c r="BD2" s="158"/>
    </row>
    <row r="3" spans="1:56" x14ac:dyDescent="0.3">
      <c r="B3" s="168" t="s">
        <v>85</v>
      </c>
      <c r="C3" s="169" t="s">
        <v>97</v>
      </c>
      <c r="D3" s="154"/>
      <c r="E3" s="147"/>
      <c r="F3" s="147"/>
      <c r="G3" s="147"/>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88"/>
      <c r="AR3" s="188"/>
      <c r="AS3" s="188"/>
      <c r="AT3" s="188"/>
      <c r="AU3" s="188"/>
      <c r="AV3" s="188"/>
      <c r="AW3" s="188"/>
      <c r="AX3" s="158"/>
      <c r="AY3" s="158"/>
      <c r="AZ3" s="158"/>
      <c r="BA3" s="158"/>
      <c r="BB3" s="158"/>
      <c r="BC3" s="158"/>
      <c r="BD3" s="158"/>
    </row>
    <row r="4" spans="1:56" x14ac:dyDescent="0.3">
      <c r="B4" s="170">
        <v>16</v>
      </c>
      <c r="C4" s="166">
        <f>INDEX($E$81:$BD$81,1,$C$9+$B4-1)</f>
        <v>-0.63266801416381624</v>
      </c>
      <c r="D4" s="147"/>
      <c r="E4" s="147"/>
      <c r="F4" s="191"/>
      <c r="G4" s="147"/>
      <c r="I4" s="164"/>
      <c r="AQ4" s="158"/>
      <c r="AR4" s="158"/>
      <c r="AS4" s="158"/>
      <c r="AT4" s="158"/>
      <c r="AU4" s="158"/>
      <c r="AV4" s="158"/>
      <c r="AW4" s="158"/>
      <c r="AX4" s="158"/>
      <c r="AY4" s="158"/>
      <c r="AZ4" s="158"/>
      <c r="BA4" s="158"/>
      <c r="BB4" s="158"/>
      <c r="BC4" s="158"/>
      <c r="BD4" s="158"/>
    </row>
    <row r="5" spans="1:56" x14ac:dyDescent="0.3">
      <c r="B5" s="170">
        <v>24</v>
      </c>
      <c r="C5" s="166">
        <f>INDEX($E$81:$BD$81,1,$C$9+$B5-1)</f>
        <v>-1.2045278885089863</v>
      </c>
      <c r="D5" s="156"/>
      <c r="E5" s="184"/>
      <c r="F5" s="147"/>
      <c r="G5" s="147"/>
      <c r="AQ5" s="158"/>
      <c r="AR5" s="158"/>
      <c r="AS5" s="158"/>
      <c r="AT5" s="158"/>
      <c r="AU5" s="158"/>
      <c r="AV5" s="158"/>
      <c r="AW5" s="158"/>
      <c r="AX5" s="158"/>
      <c r="AY5" s="158"/>
      <c r="AZ5" s="158"/>
      <c r="BA5" s="158"/>
      <c r="BB5" s="158"/>
      <c r="BC5" s="158"/>
      <c r="BD5" s="158"/>
    </row>
    <row r="6" spans="1:56" x14ac:dyDescent="0.3">
      <c r="B6" s="170">
        <v>32</v>
      </c>
      <c r="C6" s="166">
        <f>INDEX($E$81:$BD$81,1,$C$9+$B6-1)</f>
        <v>-1.5543484503902738</v>
      </c>
      <c r="D6" s="147"/>
      <c r="E6" s="147"/>
      <c r="F6" s="147"/>
      <c r="G6" s="147"/>
      <c r="AQ6" s="158"/>
      <c r="AR6" s="158"/>
      <c r="AS6" s="158"/>
      <c r="AT6" s="158"/>
      <c r="AU6" s="158"/>
      <c r="AV6" s="158"/>
      <c r="AW6" s="158"/>
      <c r="AX6" s="158"/>
      <c r="AY6" s="158"/>
      <c r="AZ6" s="158"/>
      <c r="BA6" s="158"/>
      <c r="BB6" s="158"/>
      <c r="BC6" s="158"/>
      <c r="BD6" s="158"/>
    </row>
    <row r="7" spans="1:56" x14ac:dyDescent="0.3">
      <c r="B7" s="170">
        <v>45</v>
      </c>
      <c r="C7" s="166">
        <f>INDEX($E$81:$BD$81,1,$C$9+$B7-1)</f>
        <v>-1.9188636985864187</v>
      </c>
      <c r="D7" s="147"/>
      <c r="E7" s="147"/>
      <c r="F7" s="147"/>
      <c r="G7" s="147"/>
      <c r="AQ7" s="158"/>
      <c r="AR7" s="158"/>
      <c r="AS7" s="158"/>
      <c r="AT7" s="158"/>
      <c r="AU7" s="158"/>
      <c r="AV7" s="158"/>
      <c r="AW7" s="158"/>
      <c r="AX7" s="158"/>
      <c r="AY7" s="158"/>
      <c r="AZ7" s="158"/>
      <c r="BA7" s="158"/>
      <c r="BB7" s="158"/>
      <c r="BC7" s="158"/>
      <c r="BD7" s="158"/>
    </row>
    <row r="8" spans="1:56" x14ac:dyDescent="0.3">
      <c r="B8" s="171"/>
      <c r="C8" s="166"/>
      <c r="D8" s="147"/>
      <c r="E8" s="147"/>
      <c r="F8" s="147"/>
      <c r="G8" s="147"/>
      <c r="AQ8" s="158"/>
      <c r="AR8" s="158"/>
      <c r="AS8" s="158"/>
      <c r="AT8" s="158"/>
      <c r="AU8" s="158"/>
      <c r="AV8" s="158"/>
      <c r="AW8" s="158"/>
      <c r="AX8" s="158"/>
      <c r="AY8" s="158"/>
      <c r="AZ8" s="158"/>
      <c r="BA8" s="158"/>
      <c r="BB8" s="158"/>
      <c r="BC8" s="158"/>
      <c r="BD8" s="158"/>
    </row>
    <row r="9" spans="1:56" ht="15.75" thickBot="1" x14ac:dyDescent="0.35">
      <c r="B9" s="114" t="s">
        <v>83</v>
      </c>
      <c r="C9" s="167">
        <f>IF(E18&lt;0,1,IF(F18&lt;0,2,IF(G18&lt;0,3,IF(H18&lt;0,4,IF(I18&lt;0,5,IF(J18&lt;0,6,IF(K18&lt;0,7,8)))))))</f>
        <v>2</v>
      </c>
      <c r="D9" s="147"/>
      <c r="E9" s="147"/>
      <c r="F9" s="147"/>
      <c r="G9" s="147"/>
      <c r="AQ9" s="158"/>
      <c r="AR9" s="158"/>
      <c r="AS9" s="158"/>
      <c r="AT9" s="158"/>
      <c r="AU9" s="158"/>
      <c r="AV9" s="158"/>
      <c r="AW9" s="158"/>
      <c r="AX9" s="158"/>
      <c r="AY9" s="158"/>
      <c r="AZ9" s="158"/>
      <c r="BA9" s="158"/>
      <c r="BB9" s="158"/>
      <c r="BC9" s="158"/>
      <c r="BD9" s="158"/>
    </row>
    <row r="10" spans="1:56" x14ac:dyDescent="0.3">
      <c r="E10" s="143" t="s">
        <v>15</v>
      </c>
      <c r="F10" s="144"/>
      <c r="G10" s="144"/>
      <c r="H10" s="144"/>
      <c r="I10" s="144"/>
      <c r="J10" s="144"/>
      <c r="K10" s="144"/>
      <c r="L10" s="145"/>
      <c r="M10" s="143" t="s">
        <v>19</v>
      </c>
      <c r="N10" s="144"/>
      <c r="O10" s="144"/>
      <c r="P10" s="144"/>
      <c r="Q10" s="144"/>
      <c r="R10" s="144"/>
      <c r="S10" s="144"/>
      <c r="T10" s="145"/>
      <c r="U10" s="143" t="s">
        <v>20</v>
      </c>
      <c r="V10" s="144"/>
      <c r="W10" s="144"/>
      <c r="X10" s="144"/>
      <c r="Y10" s="144"/>
      <c r="Z10" s="144"/>
      <c r="AA10" s="144"/>
      <c r="AB10" s="145"/>
      <c r="AC10" s="143" t="s">
        <v>21</v>
      </c>
      <c r="AD10" s="144"/>
      <c r="AE10" s="144"/>
      <c r="AF10" s="144"/>
      <c r="AG10" s="144"/>
      <c r="AH10" s="144"/>
      <c r="AI10" s="144"/>
      <c r="AJ10" s="145"/>
      <c r="AK10" s="143" t="s">
        <v>22</v>
      </c>
      <c r="AL10" s="144"/>
      <c r="AM10" s="144"/>
      <c r="AN10" s="144"/>
      <c r="AO10" s="144"/>
      <c r="AP10" s="144"/>
      <c r="AQ10" s="144"/>
      <c r="AR10" s="145"/>
      <c r="AS10" s="143" t="s">
        <v>23</v>
      </c>
      <c r="AT10" s="144"/>
      <c r="AU10" s="144"/>
      <c r="AV10" s="144"/>
      <c r="AW10" s="145"/>
      <c r="AX10" s="143"/>
      <c r="AY10" s="144"/>
      <c r="AZ10" s="144"/>
      <c r="BA10" s="143" t="s">
        <v>52</v>
      </c>
      <c r="BB10" s="144"/>
      <c r="BC10" s="144"/>
      <c r="BD10" s="145"/>
    </row>
    <row r="11" spans="1:56" x14ac:dyDescent="0.3">
      <c r="E11" s="142">
        <v>1</v>
      </c>
      <c r="F11" s="142">
        <v>2</v>
      </c>
      <c r="G11" s="142">
        <v>3</v>
      </c>
      <c r="H11" s="142">
        <v>4</v>
      </c>
      <c r="I11" s="142">
        <v>5</v>
      </c>
      <c r="J11" s="142">
        <v>6</v>
      </c>
      <c r="K11" s="142">
        <v>7</v>
      </c>
      <c r="L11" s="142">
        <v>8</v>
      </c>
      <c r="M11" s="142">
        <v>9</v>
      </c>
      <c r="N11" s="142">
        <v>10</v>
      </c>
      <c r="O11" s="142">
        <v>11</v>
      </c>
      <c r="P11" s="142">
        <v>12</v>
      </c>
      <c r="Q11" s="142">
        <v>13</v>
      </c>
      <c r="R11" s="142">
        <v>14</v>
      </c>
      <c r="S11" s="142">
        <v>15</v>
      </c>
      <c r="T11" s="142">
        <v>16</v>
      </c>
      <c r="U11" s="142">
        <v>17</v>
      </c>
      <c r="V11" s="142">
        <v>18</v>
      </c>
      <c r="W11" s="142">
        <v>19</v>
      </c>
      <c r="X11" s="142">
        <v>20</v>
      </c>
      <c r="Y11" s="142">
        <v>21</v>
      </c>
      <c r="Z11" s="142">
        <v>22</v>
      </c>
      <c r="AA11" s="142">
        <v>23</v>
      </c>
      <c r="AB11" s="142">
        <v>24</v>
      </c>
      <c r="AC11" s="142">
        <v>25</v>
      </c>
      <c r="AD11" s="142">
        <v>26</v>
      </c>
      <c r="AE11" s="142">
        <v>27</v>
      </c>
      <c r="AF11" s="142">
        <v>28</v>
      </c>
      <c r="AG11" s="142">
        <v>29</v>
      </c>
      <c r="AH11" s="142">
        <v>30</v>
      </c>
      <c r="AI11" s="142">
        <v>31</v>
      </c>
      <c r="AJ11" s="142">
        <v>32</v>
      </c>
      <c r="AK11" s="142">
        <v>33</v>
      </c>
      <c r="AL11" s="142">
        <v>34</v>
      </c>
      <c r="AM11" s="142">
        <v>35</v>
      </c>
      <c r="AN11" s="142">
        <v>36</v>
      </c>
      <c r="AO11" s="142">
        <v>37</v>
      </c>
      <c r="AP11" s="142">
        <v>38</v>
      </c>
      <c r="AQ11" s="142">
        <v>39</v>
      </c>
      <c r="AR11" s="142">
        <v>40</v>
      </c>
      <c r="AS11" s="142">
        <v>41</v>
      </c>
      <c r="AT11" s="142">
        <v>42</v>
      </c>
      <c r="AU11" s="142">
        <v>43</v>
      </c>
      <c r="AV11" s="142">
        <v>44</v>
      </c>
      <c r="AW11" s="142">
        <v>45</v>
      </c>
      <c r="AX11" s="142">
        <v>46</v>
      </c>
      <c r="AY11" s="142">
        <v>47</v>
      </c>
      <c r="AZ11" s="142">
        <v>48</v>
      </c>
      <c r="BA11" s="142">
        <v>49</v>
      </c>
      <c r="BB11" s="142">
        <v>50</v>
      </c>
      <c r="BC11" s="142">
        <v>51</v>
      </c>
      <c r="BD11" s="142">
        <v>52</v>
      </c>
    </row>
    <row r="12" spans="1:56" x14ac:dyDescent="0.3">
      <c r="C12" s="142" t="s">
        <v>46</v>
      </c>
      <c r="D12" s="142" t="s">
        <v>47</v>
      </c>
      <c r="E12" s="147">
        <v>2016</v>
      </c>
      <c r="F12" s="147">
        <v>2017</v>
      </c>
      <c r="G12" s="147">
        <v>2018</v>
      </c>
      <c r="H12" s="147">
        <v>2019</v>
      </c>
      <c r="I12" s="147">
        <v>2020</v>
      </c>
      <c r="J12" s="147">
        <v>2021</v>
      </c>
      <c r="K12" s="147">
        <v>2022</v>
      </c>
      <c r="L12" s="147">
        <v>2023</v>
      </c>
      <c r="M12" s="142">
        <v>2024</v>
      </c>
      <c r="N12" s="142">
        <v>2025</v>
      </c>
      <c r="O12" s="142">
        <v>2026</v>
      </c>
      <c r="P12" s="142">
        <v>2027</v>
      </c>
      <c r="Q12" s="142">
        <v>2028</v>
      </c>
      <c r="R12" s="142">
        <v>2029</v>
      </c>
      <c r="S12" s="142">
        <v>2030</v>
      </c>
      <c r="T12" s="142">
        <v>2031</v>
      </c>
      <c r="U12" s="142">
        <v>2032</v>
      </c>
      <c r="V12" s="142">
        <v>2033</v>
      </c>
      <c r="W12" s="142">
        <v>2034</v>
      </c>
      <c r="X12" s="142">
        <v>2035</v>
      </c>
      <c r="Y12" s="142">
        <v>2036</v>
      </c>
      <c r="Z12" s="142">
        <v>2037</v>
      </c>
      <c r="AA12" s="142">
        <v>2038</v>
      </c>
      <c r="AB12" s="142">
        <v>2039</v>
      </c>
      <c r="AC12" s="142">
        <v>2040</v>
      </c>
      <c r="AD12" s="142">
        <v>2041</v>
      </c>
      <c r="AE12" s="142">
        <v>2042</v>
      </c>
      <c r="AF12" s="142">
        <v>2043</v>
      </c>
      <c r="AG12" s="142">
        <v>2044</v>
      </c>
      <c r="AH12" s="142">
        <v>2045</v>
      </c>
      <c r="AI12" s="142">
        <v>2046</v>
      </c>
      <c r="AJ12" s="142">
        <v>2047</v>
      </c>
      <c r="AK12" s="142">
        <v>2048</v>
      </c>
      <c r="AL12" s="142">
        <v>2049</v>
      </c>
      <c r="AM12" s="142">
        <v>2050</v>
      </c>
      <c r="AN12" s="142">
        <v>2051</v>
      </c>
      <c r="AO12" s="142">
        <v>2052</v>
      </c>
      <c r="AP12" s="142">
        <v>2053</v>
      </c>
      <c r="AQ12" s="142">
        <v>2054</v>
      </c>
      <c r="AR12" s="142">
        <v>2055</v>
      </c>
      <c r="AS12" s="142">
        <v>2056</v>
      </c>
      <c r="AT12" s="142">
        <v>2057</v>
      </c>
      <c r="AU12" s="142">
        <v>2058</v>
      </c>
      <c r="AV12" s="142">
        <v>2059</v>
      </c>
      <c r="AW12" s="142">
        <v>2060</v>
      </c>
      <c r="AX12" s="142">
        <v>2061</v>
      </c>
      <c r="AY12" s="142">
        <v>2062</v>
      </c>
      <c r="AZ12" s="142">
        <v>2063</v>
      </c>
      <c r="BA12" s="142">
        <v>2064</v>
      </c>
      <c r="BB12" s="142">
        <v>2065</v>
      </c>
      <c r="BC12" s="142">
        <v>2066</v>
      </c>
      <c r="BD12" s="142">
        <v>2067</v>
      </c>
    </row>
    <row r="13" spans="1:56" x14ac:dyDescent="0.3">
      <c r="A13" s="240" t="s">
        <v>11</v>
      </c>
      <c r="B13" s="182" t="s">
        <v>159</v>
      </c>
      <c r="C13" s="181"/>
      <c r="D13" s="182" t="s">
        <v>40</v>
      </c>
      <c r="E13" s="183">
        <v>0</v>
      </c>
      <c r="F13" s="183">
        <v>-0.98</v>
      </c>
      <c r="G13" s="183">
        <v>-0.92200000000000004</v>
      </c>
      <c r="H13" s="183">
        <v>-0.88900000000000001</v>
      </c>
      <c r="I13" s="183">
        <v>0</v>
      </c>
      <c r="J13" s="183">
        <v>0</v>
      </c>
      <c r="K13" s="183">
        <v>0</v>
      </c>
      <c r="L13" s="183">
        <v>0</v>
      </c>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2"/>
      <c r="AY13" s="182"/>
      <c r="AZ13" s="182"/>
      <c r="BA13" s="182"/>
      <c r="BB13" s="182"/>
      <c r="BC13" s="182"/>
      <c r="BD13" s="182"/>
    </row>
    <row r="14" spans="1:56" x14ac:dyDescent="0.3">
      <c r="A14" s="241"/>
      <c r="B14" s="182" t="s">
        <v>161</v>
      </c>
      <c r="C14" s="181"/>
      <c r="D14" s="182" t="s">
        <v>40</v>
      </c>
      <c r="E14" s="183"/>
      <c r="F14" s="183"/>
      <c r="G14" s="183"/>
      <c r="H14" s="183"/>
      <c r="I14" s="183"/>
      <c r="J14" s="183"/>
      <c r="K14" s="183"/>
      <c r="L14" s="183"/>
      <c r="M14" s="183"/>
      <c r="N14" s="183"/>
      <c r="O14" s="183"/>
      <c r="P14" s="183"/>
      <c r="Q14" s="183"/>
      <c r="R14" s="183"/>
      <c r="S14" s="183"/>
      <c r="T14" s="183"/>
      <c r="U14" s="183"/>
      <c r="V14" s="183"/>
      <c r="W14" s="183">
        <f>'Option 1'!W14</f>
        <v>-0.98</v>
      </c>
      <c r="X14" s="183">
        <f>'Option 1'!X14</f>
        <v>-0.67300000000000004</v>
      </c>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2"/>
      <c r="AY14" s="182"/>
      <c r="AZ14" s="182"/>
      <c r="BA14" s="182"/>
      <c r="BB14" s="182"/>
      <c r="BC14" s="182"/>
      <c r="BD14" s="182"/>
    </row>
    <row r="15" spans="1:56" x14ac:dyDescent="0.3">
      <c r="A15" s="241"/>
      <c r="B15" s="182" t="s">
        <v>198</v>
      </c>
      <c r="C15" s="181"/>
      <c r="D15" s="182" t="s">
        <v>40</v>
      </c>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2"/>
      <c r="AY15" s="182"/>
      <c r="AZ15" s="182"/>
      <c r="BA15" s="182"/>
      <c r="BB15" s="182"/>
      <c r="BC15" s="182"/>
      <c r="BD15" s="182"/>
    </row>
    <row r="16" spans="1:56" x14ac:dyDescent="0.3">
      <c r="A16" s="241"/>
      <c r="B16" s="182" t="s">
        <v>198</v>
      </c>
      <c r="C16" s="181"/>
      <c r="D16" s="182" t="s">
        <v>40</v>
      </c>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2"/>
      <c r="AY16" s="182"/>
      <c r="AZ16" s="182"/>
      <c r="BA16" s="182"/>
      <c r="BB16" s="182"/>
      <c r="BC16" s="182"/>
      <c r="BD16" s="182"/>
    </row>
    <row r="17" spans="1:56" x14ac:dyDescent="0.3">
      <c r="A17" s="241"/>
      <c r="B17" s="182" t="s">
        <v>198</v>
      </c>
      <c r="C17" s="181"/>
      <c r="D17" s="182" t="s">
        <v>40</v>
      </c>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2"/>
      <c r="AY17" s="182"/>
      <c r="AZ17" s="182"/>
      <c r="BA17" s="182"/>
      <c r="BB17" s="182"/>
      <c r="BC17" s="182"/>
      <c r="BD17" s="182"/>
    </row>
    <row r="18" spans="1:56" ht="15.75" thickBot="1" x14ac:dyDescent="0.35">
      <c r="A18" s="242"/>
      <c r="B18" s="196" t="s">
        <v>197</v>
      </c>
      <c r="C18" s="198"/>
      <c r="D18" s="197" t="s">
        <v>40</v>
      </c>
      <c r="E18" s="180">
        <f>SUM(E13:E17)</f>
        <v>0</v>
      </c>
      <c r="F18" s="180">
        <f t="shared" ref="F18:AW18" si="0">SUM(F13:F17)</f>
        <v>-0.98</v>
      </c>
      <c r="G18" s="180">
        <f t="shared" si="0"/>
        <v>-0.92200000000000004</v>
      </c>
      <c r="H18" s="180">
        <f t="shared" si="0"/>
        <v>-0.88900000000000001</v>
      </c>
      <c r="I18" s="180">
        <f t="shared" si="0"/>
        <v>0</v>
      </c>
      <c r="J18" s="180">
        <f t="shared" si="0"/>
        <v>0</v>
      </c>
      <c r="K18" s="180">
        <f t="shared" si="0"/>
        <v>0</v>
      </c>
      <c r="L18" s="180">
        <f t="shared" si="0"/>
        <v>0</v>
      </c>
      <c r="M18" s="180">
        <f t="shared" si="0"/>
        <v>0</v>
      </c>
      <c r="N18" s="180">
        <f t="shared" si="0"/>
        <v>0</v>
      </c>
      <c r="O18" s="180">
        <f t="shared" si="0"/>
        <v>0</v>
      </c>
      <c r="P18" s="180">
        <f t="shared" si="0"/>
        <v>0</v>
      </c>
      <c r="Q18" s="180">
        <f t="shared" si="0"/>
        <v>0</v>
      </c>
      <c r="R18" s="180">
        <f t="shared" si="0"/>
        <v>0</v>
      </c>
      <c r="S18" s="180">
        <f t="shared" si="0"/>
        <v>0</v>
      </c>
      <c r="T18" s="180">
        <f t="shared" si="0"/>
        <v>0</v>
      </c>
      <c r="U18" s="180">
        <f t="shared" si="0"/>
        <v>0</v>
      </c>
      <c r="V18" s="180">
        <f t="shared" si="0"/>
        <v>0</v>
      </c>
      <c r="W18" s="180">
        <f t="shared" si="0"/>
        <v>-0.98</v>
      </c>
      <c r="X18" s="180">
        <f t="shared" si="0"/>
        <v>-0.67300000000000004</v>
      </c>
      <c r="Y18" s="180">
        <f t="shared" si="0"/>
        <v>0</v>
      </c>
      <c r="Z18" s="180">
        <f t="shared" si="0"/>
        <v>0</v>
      </c>
      <c r="AA18" s="180">
        <f t="shared" si="0"/>
        <v>0</v>
      </c>
      <c r="AB18" s="180">
        <f t="shared" si="0"/>
        <v>0</v>
      </c>
      <c r="AC18" s="180">
        <f t="shared" si="0"/>
        <v>0</v>
      </c>
      <c r="AD18" s="180">
        <f t="shared" si="0"/>
        <v>0</v>
      </c>
      <c r="AE18" s="180">
        <f t="shared" si="0"/>
        <v>0</v>
      </c>
      <c r="AF18" s="180">
        <f t="shared" si="0"/>
        <v>0</v>
      </c>
      <c r="AG18" s="180">
        <f t="shared" si="0"/>
        <v>0</v>
      </c>
      <c r="AH18" s="180">
        <f t="shared" si="0"/>
        <v>0</v>
      </c>
      <c r="AI18" s="180">
        <f t="shared" si="0"/>
        <v>0</v>
      </c>
      <c r="AJ18" s="180">
        <f t="shared" si="0"/>
        <v>0</v>
      </c>
      <c r="AK18" s="180">
        <f t="shared" si="0"/>
        <v>0</v>
      </c>
      <c r="AL18" s="180">
        <f t="shared" si="0"/>
        <v>0</v>
      </c>
      <c r="AM18" s="180">
        <f t="shared" si="0"/>
        <v>0</v>
      </c>
      <c r="AN18" s="180">
        <f t="shared" si="0"/>
        <v>0</v>
      </c>
      <c r="AO18" s="180">
        <f t="shared" si="0"/>
        <v>0</v>
      </c>
      <c r="AP18" s="180">
        <f t="shared" si="0"/>
        <v>0</v>
      </c>
      <c r="AQ18" s="180">
        <f t="shared" si="0"/>
        <v>0</v>
      </c>
      <c r="AR18" s="180">
        <f t="shared" si="0"/>
        <v>0</v>
      </c>
      <c r="AS18" s="180">
        <f t="shared" si="0"/>
        <v>0</v>
      </c>
      <c r="AT18" s="180">
        <f t="shared" si="0"/>
        <v>0</v>
      </c>
      <c r="AU18" s="180">
        <f t="shared" si="0"/>
        <v>0</v>
      </c>
      <c r="AV18" s="180">
        <f t="shared" si="0"/>
        <v>0</v>
      </c>
      <c r="AW18" s="180">
        <f t="shared" si="0"/>
        <v>0</v>
      </c>
      <c r="AX18" s="182"/>
      <c r="AY18" s="182"/>
      <c r="AZ18" s="182"/>
      <c r="BA18" s="182"/>
      <c r="BB18" s="182"/>
      <c r="BC18" s="182"/>
      <c r="BD18" s="182"/>
    </row>
    <row r="19" spans="1:56" x14ac:dyDescent="0.3">
      <c r="A19" s="243" t="s">
        <v>301</v>
      </c>
      <c r="B19" s="182" t="s">
        <v>159</v>
      </c>
      <c r="C19" s="146"/>
      <c r="D19" s="147" t="s">
        <v>40</v>
      </c>
      <c r="E19" s="159"/>
      <c r="F19" s="159">
        <f>'Option 1'!F19*1.1</f>
        <v>1.0780000000000001</v>
      </c>
      <c r="G19" s="159">
        <f>'Option 1'!G19*1.1</f>
        <v>0.74030000000000007</v>
      </c>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row>
    <row r="20" spans="1:56" x14ac:dyDescent="0.3">
      <c r="A20" s="243"/>
      <c r="B20" s="182" t="s">
        <v>176</v>
      </c>
      <c r="C20" s="146"/>
      <c r="D20" s="147" t="s">
        <v>40</v>
      </c>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159"/>
      <c r="AM20" s="159"/>
      <c r="AN20" s="159"/>
      <c r="AO20" s="159"/>
      <c r="AP20" s="159"/>
      <c r="AQ20" s="159"/>
      <c r="AR20" s="159"/>
      <c r="AS20" s="159"/>
      <c r="AT20" s="159"/>
      <c r="AU20" s="159"/>
      <c r="AV20" s="159"/>
      <c r="AW20" s="159"/>
      <c r="AX20" s="159"/>
      <c r="AY20" s="159"/>
      <c r="AZ20" s="159"/>
      <c r="BA20" s="159"/>
      <c r="BB20" s="159"/>
      <c r="BC20" s="159"/>
      <c r="BD20" s="159"/>
    </row>
    <row r="21" spans="1:56" x14ac:dyDescent="0.3">
      <c r="A21" s="243"/>
      <c r="B21" s="182" t="s">
        <v>198</v>
      </c>
      <c r="C21" s="146"/>
      <c r="D21" s="147" t="s">
        <v>40</v>
      </c>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59"/>
      <c r="BB21" s="159"/>
      <c r="BC21" s="159"/>
      <c r="BD21" s="159"/>
    </row>
    <row r="22" spans="1:56" x14ac:dyDescent="0.3">
      <c r="A22" s="243"/>
      <c r="B22" s="182" t="s">
        <v>198</v>
      </c>
      <c r="C22" s="146"/>
      <c r="D22" s="147" t="s">
        <v>40</v>
      </c>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59"/>
      <c r="BA22" s="159"/>
      <c r="BB22" s="159"/>
      <c r="BC22" s="159"/>
      <c r="BD22" s="159"/>
    </row>
    <row r="23" spans="1:56" x14ac:dyDescent="0.3">
      <c r="A23" s="243"/>
      <c r="B23" s="182" t="s">
        <v>198</v>
      </c>
      <c r="C23" s="146"/>
      <c r="D23" s="147" t="s">
        <v>40</v>
      </c>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9"/>
      <c r="BA23" s="159"/>
      <c r="BB23" s="159"/>
      <c r="BC23" s="159"/>
      <c r="BD23" s="159"/>
    </row>
    <row r="24" spans="1:56" x14ac:dyDescent="0.3">
      <c r="A24" s="243"/>
      <c r="B24" s="182" t="s">
        <v>198</v>
      </c>
      <c r="C24" s="146"/>
      <c r="D24" s="147" t="s">
        <v>40</v>
      </c>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row>
    <row r="25" spans="1:56" x14ac:dyDescent="0.3">
      <c r="A25" s="244"/>
      <c r="B25" s="182" t="s">
        <v>320</v>
      </c>
      <c r="C25" s="146"/>
      <c r="D25" s="147" t="s">
        <v>40</v>
      </c>
      <c r="E25" s="185">
        <f>SUM(E19:E24)</f>
        <v>0</v>
      </c>
      <c r="F25" s="185">
        <f t="shared" ref="F25:BD25" si="1">SUM(F19:F24)</f>
        <v>1.0780000000000001</v>
      </c>
      <c r="G25" s="185">
        <f t="shared" si="1"/>
        <v>0.74030000000000007</v>
      </c>
      <c r="H25" s="185">
        <f t="shared" si="1"/>
        <v>0</v>
      </c>
      <c r="I25" s="185">
        <f t="shared" si="1"/>
        <v>0</v>
      </c>
      <c r="J25" s="185">
        <f t="shared" si="1"/>
        <v>0</v>
      </c>
      <c r="K25" s="185">
        <f t="shared" si="1"/>
        <v>0</v>
      </c>
      <c r="L25" s="185">
        <f t="shared" si="1"/>
        <v>0</v>
      </c>
      <c r="M25" s="185">
        <f t="shared" si="1"/>
        <v>0</v>
      </c>
      <c r="N25" s="185">
        <f t="shared" si="1"/>
        <v>0</v>
      </c>
      <c r="O25" s="185">
        <f t="shared" si="1"/>
        <v>0</v>
      </c>
      <c r="P25" s="185">
        <f t="shared" si="1"/>
        <v>0</v>
      </c>
      <c r="Q25" s="185">
        <f t="shared" si="1"/>
        <v>0</v>
      </c>
      <c r="R25" s="185">
        <f t="shared" si="1"/>
        <v>0</v>
      </c>
      <c r="S25" s="185">
        <f t="shared" si="1"/>
        <v>0</v>
      </c>
      <c r="T25" s="185">
        <f t="shared" si="1"/>
        <v>0</v>
      </c>
      <c r="U25" s="185">
        <f t="shared" si="1"/>
        <v>0</v>
      </c>
      <c r="V25" s="185">
        <f t="shared" si="1"/>
        <v>0</v>
      </c>
      <c r="W25" s="185">
        <f t="shared" si="1"/>
        <v>0</v>
      </c>
      <c r="X25" s="185">
        <f t="shared" si="1"/>
        <v>0</v>
      </c>
      <c r="Y25" s="185">
        <f t="shared" si="1"/>
        <v>0</v>
      </c>
      <c r="Z25" s="185">
        <f t="shared" si="1"/>
        <v>0</v>
      </c>
      <c r="AA25" s="185">
        <f t="shared" si="1"/>
        <v>0</v>
      </c>
      <c r="AB25" s="185">
        <f t="shared" si="1"/>
        <v>0</v>
      </c>
      <c r="AC25" s="185">
        <f t="shared" si="1"/>
        <v>0</v>
      </c>
      <c r="AD25" s="185">
        <f t="shared" si="1"/>
        <v>0</v>
      </c>
      <c r="AE25" s="185">
        <f t="shared" si="1"/>
        <v>0</v>
      </c>
      <c r="AF25" s="185">
        <f t="shared" si="1"/>
        <v>0</v>
      </c>
      <c r="AG25" s="185">
        <f t="shared" si="1"/>
        <v>0</v>
      </c>
      <c r="AH25" s="185">
        <f t="shared" si="1"/>
        <v>0</v>
      </c>
      <c r="AI25" s="185">
        <f t="shared" si="1"/>
        <v>0</v>
      </c>
      <c r="AJ25" s="185">
        <f t="shared" si="1"/>
        <v>0</v>
      </c>
      <c r="AK25" s="185">
        <f t="shared" si="1"/>
        <v>0</v>
      </c>
      <c r="AL25" s="185">
        <f t="shared" si="1"/>
        <v>0</v>
      </c>
      <c r="AM25" s="185">
        <f t="shared" si="1"/>
        <v>0</v>
      </c>
      <c r="AN25" s="185">
        <f t="shared" si="1"/>
        <v>0</v>
      </c>
      <c r="AO25" s="185">
        <f t="shared" si="1"/>
        <v>0</v>
      </c>
      <c r="AP25" s="185">
        <f t="shared" si="1"/>
        <v>0</v>
      </c>
      <c r="AQ25" s="185">
        <f t="shared" si="1"/>
        <v>0</v>
      </c>
      <c r="AR25" s="185">
        <f t="shared" si="1"/>
        <v>0</v>
      </c>
      <c r="AS25" s="185">
        <f t="shared" si="1"/>
        <v>0</v>
      </c>
      <c r="AT25" s="185">
        <f t="shared" si="1"/>
        <v>0</v>
      </c>
      <c r="AU25" s="185">
        <f t="shared" si="1"/>
        <v>0</v>
      </c>
      <c r="AV25" s="185">
        <f t="shared" si="1"/>
        <v>0</v>
      </c>
      <c r="AW25" s="185">
        <f t="shared" si="1"/>
        <v>0</v>
      </c>
      <c r="AX25" s="185">
        <f t="shared" si="1"/>
        <v>0</v>
      </c>
      <c r="AY25" s="185">
        <f t="shared" si="1"/>
        <v>0</v>
      </c>
      <c r="AZ25" s="185">
        <f t="shared" si="1"/>
        <v>0</v>
      </c>
      <c r="BA25" s="185">
        <f t="shared" si="1"/>
        <v>0</v>
      </c>
      <c r="BB25" s="185">
        <f t="shared" si="1"/>
        <v>0</v>
      </c>
      <c r="BC25" s="185">
        <f t="shared" si="1"/>
        <v>0</v>
      </c>
      <c r="BD25" s="185">
        <f t="shared" si="1"/>
        <v>0</v>
      </c>
    </row>
    <row r="26" spans="1:56" ht="15.75" thickBot="1" x14ac:dyDescent="0.35">
      <c r="A26" s="115"/>
      <c r="B26" s="178" t="s">
        <v>96</v>
      </c>
      <c r="C26" s="179" t="s">
        <v>94</v>
      </c>
      <c r="D26" s="178" t="s">
        <v>40</v>
      </c>
      <c r="E26" s="180">
        <f>E18+E25</f>
        <v>0</v>
      </c>
      <c r="F26" s="180">
        <f t="shared" ref="F26:BD26" si="2">F18+F25</f>
        <v>9.8000000000000087E-2</v>
      </c>
      <c r="G26" s="180">
        <f t="shared" si="2"/>
        <v>-0.18169999999999997</v>
      </c>
      <c r="H26" s="180">
        <f t="shared" si="2"/>
        <v>-0.88900000000000001</v>
      </c>
      <c r="I26" s="180">
        <f t="shared" si="2"/>
        <v>0</v>
      </c>
      <c r="J26" s="180">
        <f t="shared" si="2"/>
        <v>0</v>
      </c>
      <c r="K26" s="180">
        <f t="shared" si="2"/>
        <v>0</v>
      </c>
      <c r="L26" s="180">
        <f t="shared" si="2"/>
        <v>0</v>
      </c>
      <c r="M26" s="180">
        <f t="shared" si="2"/>
        <v>0</v>
      </c>
      <c r="N26" s="180">
        <f t="shared" si="2"/>
        <v>0</v>
      </c>
      <c r="O26" s="180">
        <f t="shared" si="2"/>
        <v>0</v>
      </c>
      <c r="P26" s="180">
        <f t="shared" si="2"/>
        <v>0</v>
      </c>
      <c r="Q26" s="180">
        <f t="shared" si="2"/>
        <v>0</v>
      </c>
      <c r="R26" s="180">
        <f t="shared" si="2"/>
        <v>0</v>
      </c>
      <c r="S26" s="180">
        <f t="shared" si="2"/>
        <v>0</v>
      </c>
      <c r="T26" s="180">
        <f t="shared" si="2"/>
        <v>0</v>
      </c>
      <c r="U26" s="180">
        <f t="shared" si="2"/>
        <v>0</v>
      </c>
      <c r="V26" s="180">
        <f t="shared" si="2"/>
        <v>0</v>
      </c>
      <c r="W26" s="180">
        <f t="shared" si="2"/>
        <v>-0.98</v>
      </c>
      <c r="X26" s="180">
        <f t="shared" si="2"/>
        <v>-0.67300000000000004</v>
      </c>
      <c r="Y26" s="180">
        <f t="shared" si="2"/>
        <v>0</v>
      </c>
      <c r="Z26" s="180">
        <f t="shared" si="2"/>
        <v>0</v>
      </c>
      <c r="AA26" s="180">
        <f t="shared" si="2"/>
        <v>0</v>
      </c>
      <c r="AB26" s="180">
        <f t="shared" si="2"/>
        <v>0</v>
      </c>
      <c r="AC26" s="180">
        <f t="shared" si="2"/>
        <v>0</v>
      </c>
      <c r="AD26" s="180">
        <f t="shared" si="2"/>
        <v>0</v>
      </c>
      <c r="AE26" s="180">
        <f t="shared" si="2"/>
        <v>0</v>
      </c>
      <c r="AF26" s="180">
        <f t="shared" si="2"/>
        <v>0</v>
      </c>
      <c r="AG26" s="180">
        <f t="shared" si="2"/>
        <v>0</v>
      </c>
      <c r="AH26" s="180">
        <f t="shared" si="2"/>
        <v>0</v>
      </c>
      <c r="AI26" s="180">
        <f t="shared" si="2"/>
        <v>0</v>
      </c>
      <c r="AJ26" s="180">
        <f t="shared" si="2"/>
        <v>0</v>
      </c>
      <c r="AK26" s="180">
        <f t="shared" si="2"/>
        <v>0</v>
      </c>
      <c r="AL26" s="180">
        <f t="shared" si="2"/>
        <v>0</v>
      </c>
      <c r="AM26" s="180">
        <f t="shared" si="2"/>
        <v>0</v>
      </c>
      <c r="AN26" s="180">
        <f t="shared" si="2"/>
        <v>0</v>
      </c>
      <c r="AO26" s="180">
        <f t="shared" si="2"/>
        <v>0</v>
      </c>
      <c r="AP26" s="180">
        <f t="shared" si="2"/>
        <v>0</v>
      </c>
      <c r="AQ26" s="180">
        <f t="shared" si="2"/>
        <v>0</v>
      </c>
      <c r="AR26" s="180">
        <f t="shared" si="2"/>
        <v>0</v>
      </c>
      <c r="AS26" s="180">
        <f t="shared" si="2"/>
        <v>0</v>
      </c>
      <c r="AT26" s="180">
        <f t="shared" si="2"/>
        <v>0</v>
      </c>
      <c r="AU26" s="180">
        <f t="shared" si="2"/>
        <v>0</v>
      </c>
      <c r="AV26" s="180">
        <f t="shared" si="2"/>
        <v>0</v>
      </c>
      <c r="AW26" s="180">
        <f t="shared" si="2"/>
        <v>0</v>
      </c>
      <c r="AX26" s="180">
        <f t="shared" si="2"/>
        <v>0</v>
      </c>
      <c r="AY26" s="180">
        <f t="shared" si="2"/>
        <v>0</v>
      </c>
      <c r="AZ26" s="180">
        <f t="shared" si="2"/>
        <v>0</v>
      </c>
      <c r="BA26" s="180">
        <f t="shared" si="2"/>
        <v>0</v>
      </c>
      <c r="BB26" s="180">
        <f t="shared" si="2"/>
        <v>0</v>
      </c>
      <c r="BC26" s="180">
        <f t="shared" si="2"/>
        <v>0</v>
      </c>
      <c r="BD26" s="180">
        <f t="shared" si="2"/>
        <v>0</v>
      </c>
    </row>
    <row r="27" spans="1:56" x14ac:dyDescent="0.3">
      <c r="A27" s="116"/>
      <c r="B27" s="147" t="s">
        <v>13</v>
      </c>
      <c r="C27" s="146" t="s">
        <v>41</v>
      </c>
      <c r="D27" s="147" t="s">
        <v>42</v>
      </c>
      <c r="E27" s="148">
        <v>0.8</v>
      </c>
      <c r="F27" s="148">
        <v>0.8</v>
      </c>
      <c r="G27" s="148">
        <v>0.8</v>
      </c>
      <c r="H27" s="148">
        <v>0.8</v>
      </c>
      <c r="I27" s="148">
        <v>0.8</v>
      </c>
      <c r="J27" s="148">
        <v>0.8</v>
      </c>
      <c r="K27" s="148">
        <v>0.8</v>
      </c>
      <c r="L27" s="148">
        <v>0.8</v>
      </c>
      <c r="M27" s="148">
        <v>0.8</v>
      </c>
      <c r="N27" s="148">
        <v>0.8</v>
      </c>
      <c r="O27" s="148">
        <v>0.8</v>
      </c>
      <c r="P27" s="148">
        <v>0.8</v>
      </c>
      <c r="Q27" s="148">
        <v>0.8</v>
      </c>
      <c r="R27" s="148">
        <v>0.8</v>
      </c>
      <c r="S27" s="148">
        <v>0.8</v>
      </c>
      <c r="T27" s="148">
        <v>0.8</v>
      </c>
      <c r="U27" s="148">
        <v>0.8</v>
      </c>
      <c r="V27" s="148">
        <v>0.8</v>
      </c>
      <c r="W27" s="148">
        <v>0.8</v>
      </c>
      <c r="X27" s="148">
        <v>0.8</v>
      </c>
      <c r="Y27" s="148">
        <v>0.8</v>
      </c>
      <c r="Z27" s="148">
        <v>0.8</v>
      </c>
      <c r="AA27" s="148">
        <v>0.8</v>
      </c>
      <c r="AB27" s="148">
        <v>0.8</v>
      </c>
      <c r="AC27" s="148">
        <v>0.8</v>
      </c>
      <c r="AD27" s="148">
        <v>0.8</v>
      </c>
      <c r="AE27" s="148">
        <v>0.8</v>
      </c>
      <c r="AF27" s="148">
        <v>0.8</v>
      </c>
      <c r="AG27" s="148">
        <v>0.8</v>
      </c>
      <c r="AH27" s="148">
        <v>0.8</v>
      </c>
      <c r="AI27" s="148">
        <v>0.8</v>
      </c>
      <c r="AJ27" s="148">
        <v>0.8</v>
      </c>
      <c r="AK27" s="148">
        <v>0.8</v>
      </c>
      <c r="AL27" s="148">
        <v>0.8</v>
      </c>
      <c r="AM27" s="148">
        <v>0.8</v>
      </c>
      <c r="AN27" s="148">
        <v>0.8</v>
      </c>
      <c r="AO27" s="148">
        <v>0.8</v>
      </c>
      <c r="AP27" s="148">
        <v>0.8</v>
      </c>
      <c r="AQ27" s="148">
        <v>0.8</v>
      </c>
      <c r="AR27" s="148">
        <v>0.8</v>
      </c>
      <c r="AS27" s="148">
        <v>0.8</v>
      </c>
      <c r="AT27" s="148">
        <v>0.8</v>
      </c>
      <c r="AU27" s="148">
        <v>0.8</v>
      </c>
      <c r="AV27" s="148">
        <v>0.8</v>
      </c>
      <c r="AW27" s="148">
        <v>0.8</v>
      </c>
      <c r="AX27" s="149"/>
      <c r="AY27" s="149"/>
      <c r="AZ27" s="149"/>
      <c r="BA27" s="149"/>
      <c r="BB27" s="149"/>
      <c r="BC27" s="149"/>
      <c r="BD27" s="149"/>
    </row>
    <row r="28" spans="1:56" x14ac:dyDescent="0.3">
      <c r="A28" s="116"/>
      <c r="B28" s="147" t="s">
        <v>12</v>
      </c>
      <c r="C28" s="147" t="s">
        <v>43</v>
      </c>
      <c r="D28" s="147" t="s">
        <v>40</v>
      </c>
      <c r="E28" s="160">
        <f>E26*E27</f>
        <v>0</v>
      </c>
      <c r="F28" s="160">
        <f t="shared" ref="F28:AW28" si="3">F26*F27</f>
        <v>7.8400000000000081E-2</v>
      </c>
      <c r="G28" s="160">
        <f t="shared" si="3"/>
        <v>-0.14535999999999999</v>
      </c>
      <c r="H28" s="160">
        <f t="shared" si="3"/>
        <v>-0.71120000000000005</v>
      </c>
      <c r="I28" s="160">
        <f t="shared" si="3"/>
        <v>0</v>
      </c>
      <c r="J28" s="160">
        <f t="shared" si="3"/>
        <v>0</v>
      </c>
      <c r="K28" s="160">
        <f t="shared" si="3"/>
        <v>0</v>
      </c>
      <c r="L28" s="160">
        <f t="shared" si="3"/>
        <v>0</v>
      </c>
      <c r="M28" s="160">
        <f t="shared" si="3"/>
        <v>0</v>
      </c>
      <c r="N28" s="160">
        <f t="shared" si="3"/>
        <v>0</v>
      </c>
      <c r="O28" s="160">
        <f t="shared" si="3"/>
        <v>0</v>
      </c>
      <c r="P28" s="160">
        <f t="shared" si="3"/>
        <v>0</v>
      </c>
      <c r="Q28" s="160">
        <f t="shared" si="3"/>
        <v>0</v>
      </c>
      <c r="R28" s="160">
        <f t="shared" si="3"/>
        <v>0</v>
      </c>
      <c r="S28" s="160">
        <f t="shared" si="3"/>
        <v>0</v>
      </c>
      <c r="T28" s="160">
        <f t="shared" si="3"/>
        <v>0</v>
      </c>
      <c r="U28" s="160">
        <f t="shared" si="3"/>
        <v>0</v>
      </c>
      <c r="V28" s="160">
        <f t="shared" si="3"/>
        <v>0</v>
      </c>
      <c r="W28" s="160">
        <f t="shared" si="3"/>
        <v>-0.78400000000000003</v>
      </c>
      <c r="X28" s="160">
        <f t="shared" si="3"/>
        <v>-0.5384000000000001</v>
      </c>
      <c r="Y28" s="160">
        <f t="shared" si="3"/>
        <v>0</v>
      </c>
      <c r="Z28" s="160">
        <f t="shared" si="3"/>
        <v>0</v>
      </c>
      <c r="AA28" s="160">
        <f t="shared" si="3"/>
        <v>0</v>
      </c>
      <c r="AB28" s="160">
        <f t="shared" si="3"/>
        <v>0</v>
      </c>
      <c r="AC28" s="160">
        <f t="shared" si="3"/>
        <v>0</v>
      </c>
      <c r="AD28" s="160">
        <f t="shared" si="3"/>
        <v>0</v>
      </c>
      <c r="AE28" s="160">
        <f t="shared" si="3"/>
        <v>0</v>
      </c>
      <c r="AF28" s="160">
        <f t="shared" si="3"/>
        <v>0</v>
      </c>
      <c r="AG28" s="160">
        <f t="shared" si="3"/>
        <v>0</v>
      </c>
      <c r="AH28" s="160">
        <f t="shared" si="3"/>
        <v>0</v>
      </c>
      <c r="AI28" s="160">
        <f t="shared" si="3"/>
        <v>0</v>
      </c>
      <c r="AJ28" s="160">
        <f t="shared" si="3"/>
        <v>0</v>
      </c>
      <c r="AK28" s="160">
        <f t="shared" si="3"/>
        <v>0</v>
      </c>
      <c r="AL28" s="160">
        <f t="shared" si="3"/>
        <v>0</v>
      </c>
      <c r="AM28" s="160">
        <f t="shared" si="3"/>
        <v>0</v>
      </c>
      <c r="AN28" s="160">
        <f t="shared" si="3"/>
        <v>0</v>
      </c>
      <c r="AO28" s="160">
        <f t="shared" si="3"/>
        <v>0</v>
      </c>
      <c r="AP28" s="160">
        <f t="shared" si="3"/>
        <v>0</v>
      </c>
      <c r="AQ28" s="160">
        <f t="shared" si="3"/>
        <v>0</v>
      </c>
      <c r="AR28" s="160">
        <f t="shared" si="3"/>
        <v>0</v>
      </c>
      <c r="AS28" s="160">
        <f t="shared" si="3"/>
        <v>0</v>
      </c>
      <c r="AT28" s="160">
        <f t="shared" si="3"/>
        <v>0</v>
      </c>
      <c r="AU28" s="160">
        <f t="shared" si="3"/>
        <v>0</v>
      </c>
      <c r="AV28" s="160">
        <f t="shared" si="3"/>
        <v>0</v>
      </c>
      <c r="AW28" s="160">
        <f t="shared" si="3"/>
        <v>0</v>
      </c>
      <c r="AX28" s="160"/>
      <c r="AY28" s="160"/>
      <c r="AZ28" s="160"/>
      <c r="BA28" s="160"/>
      <c r="BB28" s="160"/>
      <c r="BC28" s="160"/>
      <c r="BD28" s="160"/>
    </row>
    <row r="29" spans="1:56" x14ac:dyDescent="0.3">
      <c r="A29" s="116"/>
      <c r="B29" s="147" t="s">
        <v>93</v>
      </c>
      <c r="C29" s="149" t="s">
        <v>44</v>
      </c>
      <c r="D29" s="147" t="s">
        <v>40</v>
      </c>
      <c r="E29" s="160">
        <f>E26-E28</f>
        <v>0</v>
      </c>
      <c r="F29" s="160">
        <f t="shared" ref="F29:AW29" si="4">F26-F28</f>
        <v>1.9600000000000006E-2</v>
      </c>
      <c r="G29" s="160">
        <f t="shared" si="4"/>
        <v>-3.6339999999999983E-2</v>
      </c>
      <c r="H29" s="160">
        <f t="shared" si="4"/>
        <v>-0.17779999999999996</v>
      </c>
      <c r="I29" s="160">
        <f t="shared" si="4"/>
        <v>0</v>
      </c>
      <c r="J29" s="160">
        <f t="shared" si="4"/>
        <v>0</v>
      </c>
      <c r="K29" s="160">
        <f t="shared" si="4"/>
        <v>0</v>
      </c>
      <c r="L29" s="160">
        <f t="shared" si="4"/>
        <v>0</v>
      </c>
      <c r="M29" s="160">
        <f t="shared" si="4"/>
        <v>0</v>
      </c>
      <c r="N29" s="160">
        <f t="shared" si="4"/>
        <v>0</v>
      </c>
      <c r="O29" s="160">
        <f t="shared" si="4"/>
        <v>0</v>
      </c>
      <c r="P29" s="160">
        <f t="shared" si="4"/>
        <v>0</v>
      </c>
      <c r="Q29" s="160">
        <f t="shared" si="4"/>
        <v>0</v>
      </c>
      <c r="R29" s="160">
        <f t="shared" si="4"/>
        <v>0</v>
      </c>
      <c r="S29" s="160">
        <f t="shared" si="4"/>
        <v>0</v>
      </c>
      <c r="T29" s="160">
        <f t="shared" si="4"/>
        <v>0</v>
      </c>
      <c r="U29" s="160">
        <f t="shared" si="4"/>
        <v>0</v>
      </c>
      <c r="V29" s="160">
        <f t="shared" si="4"/>
        <v>0</v>
      </c>
      <c r="W29" s="160">
        <f t="shared" si="4"/>
        <v>-0.19599999999999995</v>
      </c>
      <c r="X29" s="160">
        <f t="shared" si="4"/>
        <v>-0.13459999999999994</v>
      </c>
      <c r="Y29" s="160">
        <f t="shared" si="4"/>
        <v>0</v>
      </c>
      <c r="Z29" s="160">
        <f t="shared" si="4"/>
        <v>0</v>
      </c>
      <c r="AA29" s="160">
        <f t="shared" si="4"/>
        <v>0</v>
      </c>
      <c r="AB29" s="160">
        <f t="shared" si="4"/>
        <v>0</v>
      </c>
      <c r="AC29" s="160">
        <f t="shared" si="4"/>
        <v>0</v>
      </c>
      <c r="AD29" s="160">
        <f t="shared" si="4"/>
        <v>0</v>
      </c>
      <c r="AE29" s="160">
        <f t="shared" si="4"/>
        <v>0</v>
      </c>
      <c r="AF29" s="160">
        <f t="shared" si="4"/>
        <v>0</v>
      </c>
      <c r="AG29" s="160">
        <f t="shared" si="4"/>
        <v>0</v>
      </c>
      <c r="AH29" s="160">
        <f t="shared" si="4"/>
        <v>0</v>
      </c>
      <c r="AI29" s="160">
        <f t="shared" si="4"/>
        <v>0</v>
      </c>
      <c r="AJ29" s="160">
        <f t="shared" si="4"/>
        <v>0</v>
      </c>
      <c r="AK29" s="160">
        <f t="shared" si="4"/>
        <v>0</v>
      </c>
      <c r="AL29" s="160">
        <f t="shared" si="4"/>
        <v>0</v>
      </c>
      <c r="AM29" s="160">
        <f t="shared" si="4"/>
        <v>0</v>
      </c>
      <c r="AN29" s="160">
        <f t="shared" si="4"/>
        <v>0</v>
      </c>
      <c r="AO29" s="160">
        <f t="shared" si="4"/>
        <v>0</v>
      </c>
      <c r="AP29" s="160">
        <f t="shared" si="4"/>
        <v>0</v>
      </c>
      <c r="AQ29" s="160">
        <f t="shared" si="4"/>
        <v>0</v>
      </c>
      <c r="AR29" s="160">
        <f t="shared" si="4"/>
        <v>0</v>
      </c>
      <c r="AS29" s="160">
        <f t="shared" si="4"/>
        <v>0</v>
      </c>
      <c r="AT29" s="160">
        <f t="shared" si="4"/>
        <v>0</v>
      </c>
      <c r="AU29" s="160">
        <f t="shared" si="4"/>
        <v>0</v>
      </c>
      <c r="AV29" s="160">
        <f t="shared" si="4"/>
        <v>0</v>
      </c>
      <c r="AW29" s="160">
        <f t="shared" si="4"/>
        <v>0</v>
      </c>
      <c r="AX29" s="160"/>
      <c r="AY29" s="160"/>
      <c r="AZ29" s="160"/>
      <c r="BA29" s="160"/>
      <c r="BB29" s="160"/>
      <c r="BC29" s="160"/>
      <c r="BD29" s="160"/>
    </row>
    <row r="30" spans="1:56" ht="16.5" hidden="1" customHeight="1" outlineLevel="1" x14ac:dyDescent="0.35">
      <c r="A30" s="116"/>
      <c r="B30" s="147" t="s">
        <v>1</v>
      </c>
      <c r="C30" s="149" t="s">
        <v>53</v>
      </c>
      <c r="D30" s="147" t="s">
        <v>40</v>
      </c>
      <c r="F30" s="160">
        <f>$E$28/'Fixed data'!$C$7</f>
        <v>0</v>
      </c>
      <c r="G30" s="160">
        <f>$E$28/'Fixed data'!$C$7</f>
        <v>0</v>
      </c>
      <c r="H30" s="160">
        <f>$E$28/'Fixed data'!$C$7</f>
        <v>0</v>
      </c>
      <c r="I30" s="160">
        <f>$E$28/'Fixed data'!$C$7</f>
        <v>0</v>
      </c>
      <c r="J30" s="160">
        <f>$E$28/'Fixed data'!$C$7</f>
        <v>0</v>
      </c>
      <c r="K30" s="160">
        <f>$E$28/'Fixed data'!$C$7</f>
        <v>0</v>
      </c>
      <c r="L30" s="160">
        <f>$E$28/'Fixed data'!$C$7</f>
        <v>0</v>
      </c>
      <c r="M30" s="160">
        <f>$E$28/'Fixed data'!$C$7</f>
        <v>0</v>
      </c>
      <c r="N30" s="160">
        <f>$E$28/'Fixed data'!$C$7</f>
        <v>0</v>
      </c>
      <c r="O30" s="160">
        <f>$E$28/'Fixed data'!$C$7</f>
        <v>0</v>
      </c>
      <c r="P30" s="160">
        <f>$E$28/'Fixed data'!$C$7</f>
        <v>0</v>
      </c>
      <c r="Q30" s="160">
        <f>$E$28/'Fixed data'!$C$7</f>
        <v>0</v>
      </c>
      <c r="R30" s="160">
        <f>$E$28/'Fixed data'!$C$7</f>
        <v>0</v>
      </c>
      <c r="S30" s="160">
        <f>$E$28/'Fixed data'!$C$7</f>
        <v>0</v>
      </c>
      <c r="T30" s="160">
        <f>$E$28/'Fixed data'!$C$7</f>
        <v>0</v>
      </c>
      <c r="U30" s="160">
        <f>$E$28/'Fixed data'!$C$7</f>
        <v>0</v>
      </c>
      <c r="V30" s="160">
        <f>$E$28/'Fixed data'!$C$7</f>
        <v>0</v>
      </c>
      <c r="W30" s="160">
        <f>$E$28/'Fixed data'!$C$7</f>
        <v>0</v>
      </c>
      <c r="X30" s="160">
        <f>$E$28/'Fixed data'!$C$7</f>
        <v>0</v>
      </c>
      <c r="Y30" s="160">
        <f>$E$28/'Fixed data'!$C$7</f>
        <v>0</v>
      </c>
      <c r="Z30" s="160">
        <f>$E$28/'Fixed data'!$C$7</f>
        <v>0</v>
      </c>
      <c r="AA30" s="160">
        <f>$E$28/'Fixed data'!$C$7</f>
        <v>0</v>
      </c>
      <c r="AB30" s="160">
        <f>$E$28/'Fixed data'!$C$7</f>
        <v>0</v>
      </c>
      <c r="AC30" s="160">
        <f>$E$28/'Fixed data'!$C$7</f>
        <v>0</v>
      </c>
      <c r="AD30" s="160">
        <f>$E$28/'Fixed data'!$C$7</f>
        <v>0</v>
      </c>
      <c r="AE30" s="160">
        <f>$E$28/'Fixed data'!$C$7</f>
        <v>0</v>
      </c>
      <c r="AF30" s="160">
        <f>$E$28/'Fixed data'!$C$7</f>
        <v>0</v>
      </c>
      <c r="AG30" s="160">
        <f>$E$28/'Fixed data'!$C$7</f>
        <v>0</v>
      </c>
      <c r="AH30" s="160">
        <f>$E$28/'Fixed data'!$C$7</f>
        <v>0</v>
      </c>
      <c r="AI30" s="160">
        <f>$E$28/'Fixed data'!$C$7</f>
        <v>0</v>
      </c>
      <c r="AJ30" s="160">
        <f>$E$28/'Fixed data'!$C$7</f>
        <v>0</v>
      </c>
      <c r="AK30" s="160">
        <f>$E$28/'Fixed data'!$C$7</f>
        <v>0</v>
      </c>
      <c r="AL30" s="160">
        <f>$E$28/'Fixed data'!$C$7</f>
        <v>0</v>
      </c>
      <c r="AM30" s="160">
        <f>$E$28/'Fixed data'!$C$7</f>
        <v>0</v>
      </c>
      <c r="AN30" s="160">
        <f>$E$28/'Fixed data'!$C$7</f>
        <v>0</v>
      </c>
      <c r="AO30" s="160">
        <f>$E$28/'Fixed data'!$C$7</f>
        <v>0</v>
      </c>
      <c r="AP30" s="160">
        <f>$E$28/'Fixed data'!$C$7</f>
        <v>0</v>
      </c>
      <c r="AQ30" s="160">
        <f>$E$28/'Fixed data'!$C$7</f>
        <v>0</v>
      </c>
      <c r="AR30" s="160">
        <f>$E$28/'Fixed data'!$C$7</f>
        <v>0</v>
      </c>
      <c r="AS30" s="160">
        <f>$E$28/'Fixed data'!$C$7</f>
        <v>0</v>
      </c>
      <c r="AT30" s="160">
        <f>$E$28/'Fixed data'!$C$7</f>
        <v>0</v>
      </c>
      <c r="AU30" s="160">
        <f>$E$28/'Fixed data'!$C$7</f>
        <v>0</v>
      </c>
      <c r="AV30" s="160">
        <f>$E$28/'Fixed data'!$C$7</f>
        <v>0</v>
      </c>
      <c r="AW30" s="160">
        <f>$E$28/'Fixed data'!$C$7</f>
        <v>0</v>
      </c>
      <c r="AX30" s="160">
        <f>$E$28/'Fixed data'!$C$7</f>
        <v>0</v>
      </c>
      <c r="AY30" s="160"/>
      <c r="AZ30" s="160"/>
      <c r="BA30" s="160"/>
      <c r="BB30" s="160"/>
      <c r="BC30" s="160"/>
      <c r="BD30" s="160"/>
    </row>
    <row r="31" spans="1:56" ht="16.5" hidden="1" customHeight="1" outlineLevel="1" x14ac:dyDescent="0.35">
      <c r="A31" s="116"/>
      <c r="B31" s="147" t="s">
        <v>2</v>
      </c>
      <c r="C31" s="149" t="s">
        <v>54</v>
      </c>
      <c r="D31" s="147" t="s">
        <v>40</v>
      </c>
      <c r="F31" s="160"/>
      <c r="G31" s="160">
        <f>$F$28/'Fixed data'!$C$7</f>
        <v>1.742222222222224E-3</v>
      </c>
      <c r="H31" s="160">
        <f>$F$28/'Fixed data'!$C$7</f>
        <v>1.742222222222224E-3</v>
      </c>
      <c r="I31" s="160">
        <f>$F$28/'Fixed data'!$C$7</f>
        <v>1.742222222222224E-3</v>
      </c>
      <c r="J31" s="160">
        <f>$F$28/'Fixed data'!$C$7</f>
        <v>1.742222222222224E-3</v>
      </c>
      <c r="K31" s="160">
        <f>$F$28/'Fixed data'!$C$7</f>
        <v>1.742222222222224E-3</v>
      </c>
      <c r="L31" s="160">
        <f>$F$28/'Fixed data'!$C$7</f>
        <v>1.742222222222224E-3</v>
      </c>
      <c r="M31" s="160">
        <f>$F$28/'Fixed data'!$C$7</f>
        <v>1.742222222222224E-3</v>
      </c>
      <c r="N31" s="160">
        <f>$F$28/'Fixed data'!$C$7</f>
        <v>1.742222222222224E-3</v>
      </c>
      <c r="O31" s="160">
        <f>$F$28/'Fixed data'!$C$7</f>
        <v>1.742222222222224E-3</v>
      </c>
      <c r="P31" s="160">
        <f>$F$28/'Fixed data'!$C$7</f>
        <v>1.742222222222224E-3</v>
      </c>
      <c r="Q31" s="160">
        <f>$F$28/'Fixed data'!$C$7</f>
        <v>1.742222222222224E-3</v>
      </c>
      <c r="R31" s="160">
        <f>$F$28/'Fixed data'!$C$7</f>
        <v>1.742222222222224E-3</v>
      </c>
      <c r="S31" s="160">
        <f>$F$28/'Fixed data'!$C$7</f>
        <v>1.742222222222224E-3</v>
      </c>
      <c r="T31" s="160">
        <f>$F$28/'Fixed data'!$C$7</f>
        <v>1.742222222222224E-3</v>
      </c>
      <c r="U31" s="160">
        <f>$F$28/'Fixed data'!$C$7</f>
        <v>1.742222222222224E-3</v>
      </c>
      <c r="V31" s="160">
        <f>$F$28/'Fixed data'!$C$7</f>
        <v>1.742222222222224E-3</v>
      </c>
      <c r="W31" s="160">
        <f>$F$28/'Fixed data'!$C$7</f>
        <v>1.742222222222224E-3</v>
      </c>
      <c r="X31" s="160">
        <f>$F$28/'Fixed data'!$C$7</f>
        <v>1.742222222222224E-3</v>
      </c>
      <c r="Y31" s="160">
        <f>$F$28/'Fixed data'!$C$7</f>
        <v>1.742222222222224E-3</v>
      </c>
      <c r="Z31" s="160">
        <f>$F$28/'Fixed data'!$C$7</f>
        <v>1.742222222222224E-3</v>
      </c>
      <c r="AA31" s="160">
        <f>$F$28/'Fixed data'!$C$7</f>
        <v>1.742222222222224E-3</v>
      </c>
      <c r="AB31" s="160">
        <f>$F$28/'Fixed data'!$C$7</f>
        <v>1.742222222222224E-3</v>
      </c>
      <c r="AC31" s="160">
        <f>$F$28/'Fixed data'!$C$7</f>
        <v>1.742222222222224E-3</v>
      </c>
      <c r="AD31" s="160">
        <f>$F$28/'Fixed data'!$C$7</f>
        <v>1.742222222222224E-3</v>
      </c>
      <c r="AE31" s="160">
        <f>$F$28/'Fixed data'!$C$7</f>
        <v>1.742222222222224E-3</v>
      </c>
      <c r="AF31" s="160">
        <f>$F$28/'Fixed data'!$C$7</f>
        <v>1.742222222222224E-3</v>
      </c>
      <c r="AG31" s="160">
        <f>$F$28/'Fixed data'!$C$7</f>
        <v>1.742222222222224E-3</v>
      </c>
      <c r="AH31" s="160">
        <f>$F$28/'Fixed data'!$C$7</f>
        <v>1.742222222222224E-3</v>
      </c>
      <c r="AI31" s="160">
        <f>$F$28/'Fixed data'!$C$7</f>
        <v>1.742222222222224E-3</v>
      </c>
      <c r="AJ31" s="160">
        <f>$F$28/'Fixed data'!$C$7</f>
        <v>1.742222222222224E-3</v>
      </c>
      <c r="AK31" s="160">
        <f>$F$28/'Fixed data'!$C$7</f>
        <v>1.742222222222224E-3</v>
      </c>
      <c r="AL31" s="160">
        <f>$F$28/'Fixed data'!$C$7</f>
        <v>1.742222222222224E-3</v>
      </c>
      <c r="AM31" s="160">
        <f>$F$28/'Fixed data'!$C$7</f>
        <v>1.742222222222224E-3</v>
      </c>
      <c r="AN31" s="160">
        <f>$F$28/'Fixed data'!$C$7</f>
        <v>1.742222222222224E-3</v>
      </c>
      <c r="AO31" s="160">
        <f>$F$28/'Fixed data'!$C$7</f>
        <v>1.742222222222224E-3</v>
      </c>
      <c r="AP31" s="160">
        <f>$F$28/'Fixed data'!$C$7</f>
        <v>1.742222222222224E-3</v>
      </c>
      <c r="AQ31" s="160">
        <f>$F$28/'Fixed data'!$C$7</f>
        <v>1.742222222222224E-3</v>
      </c>
      <c r="AR31" s="160">
        <f>$F$28/'Fixed data'!$C$7</f>
        <v>1.742222222222224E-3</v>
      </c>
      <c r="AS31" s="160">
        <f>$F$28/'Fixed data'!$C$7</f>
        <v>1.742222222222224E-3</v>
      </c>
      <c r="AT31" s="160">
        <f>$F$28/'Fixed data'!$C$7</f>
        <v>1.742222222222224E-3</v>
      </c>
      <c r="AU31" s="160">
        <f>$F$28/'Fixed data'!$C$7</f>
        <v>1.742222222222224E-3</v>
      </c>
      <c r="AV31" s="160">
        <f>$F$28/'Fixed data'!$C$7</f>
        <v>1.742222222222224E-3</v>
      </c>
      <c r="AW31" s="160">
        <f>$F$28/'Fixed data'!$C$7</f>
        <v>1.742222222222224E-3</v>
      </c>
      <c r="AX31" s="160">
        <f>$F$28/'Fixed data'!$C$7</f>
        <v>1.742222222222224E-3</v>
      </c>
      <c r="AY31" s="160">
        <f>$F$28/'Fixed data'!$C$7</f>
        <v>1.742222222222224E-3</v>
      </c>
      <c r="AZ31" s="160"/>
      <c r="BA31" s="160"/>
      <c r="BB31" s="160"/>
      <c r="BC31" s="160"/>
      <c r="BD31" s="160"/>
    </row>
    <row r="32" spans="1:56" ht="16.5" hidden="1" customHeight="1" outlineLevel="1" x14ac:dyDescent="0.35">
      <c r="A32" s="116"/>
      <c r="B32" s="147" t="s">
        <v>3</v>
      </c>
      <c r="C32" s="149" t="s">
        <v>55</v>
      </c>
      <c r="D32" s="147" t="s">
        <v>40</v>
      </c>
      <c r="F32" s="160"/>
      <c r="G32" s="160"/>
      <c r="H32" s="160">
        <f>$G$28/'Fixed data'!$C$7</f>
        <v>-3.230222222222222E-3</v>
      </c>
      <c r="I32" s="160">
        <f>$G$28/'Fixed data'!$C$7</f>
        <v>-3.230222222222222E-3</v>
      </c>
      <c r="J32" s="160">
        <f>$G$28/'Fixed data'!$C$7</f>
        <v>-3.230222222222222E-3</v>
      </c>
      <c r="K32" s="160">
        <f>$G$28/'Fixed data'!$C$7</f>
        <v>-3.230222222222222E-3</v>
      </c>
      <c r="L32" s="160">
        <f>$G$28/'Fixed data'!$C$7</f>
        <v>-3.230222222222222E-3</v>
      </c>
      <c r="M32" s="160">
        <f>$G$28/'Fixed data'!$C$7</f>
        <v>-3.230222222222222E-3</v>
      </c>
      <c r="N32" s="160">
        <f>$G$28/'Fixed data'!$C$7</f>
        <v>-3.230222222222222E-3</v>
      </c>
      <c r="O32" s="160">
        <f>$G$28/'Fixed data'!$C$7</f>
        <v>-3.230222222222222E-3</v>
      </c>
      <c r="P32" s="160">
        <f>$G$28/'Fixed data'!$C$7</f>
        <v>-3.230222222222222E-3</v>
      </c>
      <c r="Q32" s="160">
        <f>$G$28/'Fixed data'!$C$7</f>
        <v>-3.230222222222222E-3</v>
      </c>
      <c r="R32" s="160">
        <f>$G$28/'Fixed data'!$C$7</f>
        <v>-3.230222222222222E-3</v>
      </c>
      <c r="S32" s="160">
        <f>$G$28/'Fixed data'!$C$7</f>
        <v>-3.230222222222222E-3</v>
      </c>
      <c r="T32" s="160">
        <f>$G$28/'Fixed data'!$C$7</f>
        <v>-3.230222222222222E-3</v>
      </c>
      <c r="U32" s="160">
        <f>$G$28/'Fixed data'!$C$7</f>
        <v>-3.230222222222222E-3</v>
      </c>
      <c r="V32" s="160">
        <f>$G$28/'Fixed data'!$C$7</f>
        <v>-3.230222222222222E-3</v>
      </c>
      <c r="W32" s="160">
        <f>$G$28/'Fixed data'!$C$7</f>
        <v>-3.230222222222222E-3</v>
      </c>
      <c r="X32" s="160">
        <f>$G$28/'Fixed data'!$C$7</f>
        <v>-3.230222222222222E-3</v>
      </c>
      <c r="Y32" s="160">
        <f>$G$28/'Fixed data'!$C$7</f>
        <v>-3.230222222222222E-3</v>
      </c>
      <c r="Z32" s="160">
        <f>$G$28/'Fixed data'!$C$7</f>
        <v>-3.230222222222222E-3</v>
      </c>
      <c r="AA32" s="160">
        <f>$G$28/'Fixed data'!$C$7</f>
        <v>-3.230222222222222E-3</v>
      </c>
      <c r="AB32" s="160">
        <f>$G$28/'Fixed data'!$C$7</f>
        <v>-3.230222222222222E-3</v>
      </c>
      <c r="AC32" s="160">
        <f>$G$28/'Fixed data'!$C$7</f>
        <v>-3.230222222222222E-3</v>
      </c>
      <c r="AD32" s="160">
        <f>$G$28/'Fixed data'!$C$7</f>
        <v>-3.230222222222222E-3</v>
      </c>
      <c r="AE32" s="160">
        <f>$G$28/'Fixed data'!$C$7</f>
        <v>-3.230222222222222E-3</v>
      </c>
      <c r="AF32" s="160">
        <f>$G$28/'Fixed data'!$C$7</f>
        <v>-3.230222222222222E-3</v>
      </c>
      <c r="AG32" s="160">
        <f>$G$28/'Fixed data'!$C$7</f>
        <v>-3.230222222222222E-3</v>
      </c>
      <c r="AH32" s="160">
        <f>$G$28/'Fixed data'!$C$7</f>
        <v>-3.230222222222222E-3</v>
      </c>
      <c r="AI32" s="160">
        <f>$G$28/'Fixed data'!$C$7</f>
        <v>-3.230222222222222E-3</v>
      </c>
      <c r="AJ32" s="160">
        <f>$G$28/'Fixed data'!$C$7</f>
        <v>-3.230222222222222E-3</v>
      </c>
      <c r="AK32" s="160">
        <f>$G$28/'Fixed data'!$C$7</f>
        <v>-3.230222222222222E-3</v>
      </c>
      <c r="AL32" s="160">
        <f>$G$28/'Fixed data'!$C$7</f>
        <v>-3.230222222222222E-3</v>
      </c>
      <c r="AM32" s="160">
        <f>$G$28/'Fixed data'!$C$7</f>
        <v>-3.230222222222222E-3</v>
      </c>
      <c r="AN32" s="160">
        <f>$G$28/'Fixed data'!$C$7</f>
        <v>-3.230222222222222E-3</v>
      </c>
      <c r="AO32" s="160">
        <f>$G$28/'Fixed data'!$C$7</f>
        <v>-3.230222222222222E-3</v>
      </c>
      <c r="AP32" s="160">
        <f>$G$28/'Fixed data'!$C$7</f>
        <v>-3.230222222222222E-3</v>
      </c>
      <c r="AQ32" s="160">
        <f>$G$28/'Fixed data'!$C$7</f>
        <v>-3.230222222222222E-3</v>
      </c>
      <c r="AR32" s="160">
        <f>$G$28/'Fixed data'!$C$7</f>
        <v>-3.230222222222222E-3</v>
      </c>
      <c r="AS32" s="160">
        <f>$G$28/'Fixed data'!$C$7</f>
        <v>-3.230222222222222E-3</v>
      </c>
      <c r="AT32" s="160">
        <f>$G$28/'Fixed data'!$C$7</f>
        <v>-3.230222222222222E-3</v>
      </c>
      <c r="AU32" s="160">
        <f>$G$28/'Fixed data'!$C$7</f>
        <v>-3.230222222222222E-3</v>
      </c>
      <c r="AV32" s="160">
        <f>$G$28/'Fixed data'!$C$7</f>
        <v>-3.230222222222222E-3</v>
      </c>
      <c r="AW32" s="160">
        <f>$G$28/'Fixed data'!$C$7</f>
        <v>-3.230222222222222E-3</v>
      </c>
      <c r="AX32" s="160">
        <f>$G$28/'Fixed data'!$C$7</f>
        <v>-3.230222222222222E-3</v>
      </c>
      <c r="AY32" s="160">
        <f>$G$28/'Fixed data'!$C$7</f>
        <v>-3.230222222222222E-3</v>
      </c>
      <c r="AZ32" s="160">
        <f>$G$28/'Fixed data'!$C$7</f>
        <v>-3.230222222222222E-3</v>
      </c>
      <c r="BA32" s="160"/>
      <c r="BB32" s="160"/>
      <c r="BC32" s="160"/>
      <c r="BD32" s="160"/>
    </row>
    <row r="33" spans="1:57" ht="16.5" hidden="1" customHeight="1" outlineLevel="1" x14ac:dyDescent="0.35">
      <c r="A33" s="116"/>
      <c r="B33" s="147" t="s">
        <v>4</v>
      </c>
      <c r="C33" s="149" t="s">
        <v>56</v>
      </c>
      <c r="D33" s="147" t="s">
        <v>40</v>
      </c>
      <c r="F33" s="160"/>
      <c r="G33" s="160"/>
      <c r="H33" s="160"/>
      <c r="I33" s="160">
        <f>$H$28/'Fixed data'!$C$7</f>
        <v>-1.5804444444444447E-2</v>
      </c>
      <c r="J33" s="160">
        <f>$H$28/'Fixed data'!$C$7</f>
        <v>-1.5804444444444447E-2</v>
      </c>
      <c r="K33" s="160">
        <f>$H$28/'Fixed data'!$C$7</f>
        <v>-1.5804444444444447E-2</v>
      </c>
      <c r="L33" s="160">
        <f>$H$28/'Fixed data'!$C$7</f>
        <v>-1.5804444444444447E-2</v>
      </c>
      <c r="M33" s="160">
        <f>$H$28/'Fixed data'!$C$7</f>
        <v>-1.5804444444444447E-2</v>
      </c>
      <c r="N33" s="160">
        <f>$H$28/'Fixed data'!$C$7</f>
        <v>-1.5804444444444447E-2</v>
      </c>
      <c r="O33" s="160">
        <f>$H$28/'Fixed data'!$C$7</f>
        <v>-1.5804444444444447E-2</v>
      </c>
      <c r="P33" s="160">
        <f>$H$28/'Fixed data'!$C$7</f>
        <v>-1.5804444444444447E-2</v>
      </c>
      <c r="Q33" s="160">
        <f>$H$28/'Fixed data'!$C$7</f>
        <v>-1.5804444444444447E-2</v>
      </c>
      <c r="R33" s="160">
        <f>$H$28/'Fixed data'!$C$7</f>
        <v>-1.5804444444444447E-2</v>
      </c>
      <c r="S33" s="160">
        <f>$H$28/'Fixed data'!$C$7</f>
        <v>-1.5804444444444447E-2</v>
      </c>
      <c r="T33" s="160">
        <f>$H$28/'Fixed data'!$C$7</f>
        <v>-1.5804444444444447E-2</v>
      </c>
      <c r="U33" s="160">
        <f>$H$28/'Fixed data'!$C$7</f>
        <v>-1.5804444444444447E-2</v>
      </c>
      <c r="V33" s="160">
        <f>$H$28/'Fixed data'!$C$7</f>
        <v>-1.5804444444444447E-2</v>
      </c>
      <c r="W33" s="160">
        <f>$H$28/'Fixed data'!$C$7</f>
        <v>-1.5804444444444447E-2</v>
      </c>
      <c r="X33" s="160">
        <f>$H$28/'Fixed data'!$C$7</f>
        <v>-1.5804444444444447E-2</v>
      </c>
      <c r="Y33" s="160">
        <f>$H$28/'Fixed data'!$C$7</f>
        <v>-1.5804444444444447E-2</v>
      </c>
      <c r="Z33" s="160">
        <f>$H$28/'Fixed data'!$C$7</f>
        <v>-1.5804444444444447E-2</v>
      </c>
      <c r="AA33" s="160">
        <f>$H$28/'Fixed data'!$C$7</f>
        <v>-1.5804444444444447E-2</v>
      </c>
      <c r="AB33" s="160">
        <f>$H$28/'Fixed data'!$C$7</f>
        <v>-1.5804444444444447E-2</v>
      </c>
      <c r="AC33" s="160">
        <f>$H$28/'Fixed data'!$C$7</f>
        <v>-1.5804444444444447E-2</v>
      </c>
      <c r="AD33" s="160">
        <f>$H$28/'Fixed data'!$C$7</f>
        <v>-1.5804444444444447E-2</v>
      </c>
      <c r="AE33" s="160">
        <f>$H$28/'Fixed data'!$C$7</f>
        <v>-1.5804444444444447E-2</v>
      </c>
      <c r="AF33" s="160">
        <f>$H$28/'Fixed data'!$C$7</f>
        <v>-1.5804444444444447E-2</v>
      </c>
      <c r="AG33" s="160">
        <f>$H$28/'Fixed data'!$C$7</f>
        <v>-1.5804444444444447E-2</v>
      </c>
      <c r="AH33" s="160">
        <f>$H$28/'Fixed data'!$C$7</f>
        <v>-1.5804444444444447E-2</v>
      </c>
      <c r="AI33" s="160">
        <f>$H$28/'Fixed data'!$C$7</f>
        <v>-1.5804444444444447E-2</v>
      </c>
      <c r="AJ33" s="160">
        <f>$H$28/'Fixed data'!$C$7</f>
        <v>-1.5804444444444447E-2</v>
      </c>
      <c r="AK33" s="160">
        <f>$H$28/'Fixed data'!$C$7</f>
        <v>-1.5804444444444447E-2</v>
      </c>
      <c r="AL33" s="160">
        <f>$H$28/'Fixed data'!$C$7</f>
        <v>-1.5804444444444447E-2</v>
      </c>
      <c r="AM33" s="160">
        <f>$H$28/'Fixed data'!$C$7</f>
        <v>-1.5804444444444447E-2</v>
      </c>
      <c r="AN33" s="160">
        <f>$H$28/'Fixed data'!$C$7</f>
        <v>-1.5804444444444447E-2</v>
      </c>
      <c r="AO33" s="160">
        <f>$H$28/'Fixed data'!$C$7</f>
        <v>-1.5804444444444447E-2</v>
      </c>
      <c r="AP33" s="160">
        <f>$H$28/'Fixed data'!$C$7</f>
        <v>-1.5804444444444447E-2</v>
      </c>
      <c r="AQ33" s="160">
        <f>$H$28/'Fixed data'!$C$7</f>
        <v>-1.5804444444444447E-2</v>
      </c>
      <c r="AR33" s="160">
        <f>$H$28/'Fixed data'!$C$7</f>
        <v>-1.5804444444444447E-2</v>
      </c>
      <c r="AS33" s="160">
        <f>$H$28/'Fixed data'!$C$7</f>
        <v>-1.5804444444444447E-2</v>
      </c>
      <c r="AT33" s="160">
        <f>$H$28/'Fixed data'!$C$7</f>
        <v>-1.5804444444444447E-2</v>
      </c>
      <c r="AU33" s="160">
        <f>$H$28/'Fixed data'!$C$7</f>
        <v>-1.5804444444444447E-2</v>
      </c>
      <c r="AV33" s="160">
        <f>$H$28/'Fixed data'!$C$7</f>
        <v>-1.5804444444444447E-2</v>
      </c>
      <c r="AW33" s="160">
        <f>$H$28/'Fixed data'!$C$7</f>
        <v>-1.5804444444444447E-2</v>
      </c>
      <c r="AX33" s="160">
        <f>$H$28/'Fixed data'!$C$7</f>
        <v>-1.5804444444444447E-2</v>
      </c>
      <c r="AY33" s="160">
        <f>$H$28/'Fixed data'!$C$7</f>
        <v>-1.5804444444444447E-2</v>
      </c>
      <c r="AZ33" s="160">
        <f>$H$28/'Fixed data'!$C$7</f>
        <v>-1.5804444444444447E-2</v>
      </c>
      <c r="BA33" s="160">
        <f>$H$28/'Fixed data'!$C$7</f>
        <v>-1.5804444444444447E-2</v>
      </c>
      <c r="BB33" s="160"/>
      <c r="BC33" s="160"/>
      <c r="BD33" s="160"/>
    </row>
    <row r="34" spans="1:57" ht="16.5" hidden="1" customHeight="1" outlineLevel="1" x14ac:dyDescent="0.35">
      <c r="A34" s="116"/>
      <c r="B34" s="147" t="s">
        <v>5</v>
      </c>
      <c r="C34" s="149" t="s">
        <v>57</v>
      </c>
      <c r="D34" s="147" t="s">
        <v>40</v>
      </c>
      <c r="F34" s="160"/>
      <c r="G34" s="160"/>
      <c r="H34" s="160"/>
      <c r="I34" s="160"/>
      <c r="J34" s="160">
        <f>$I$28/'Fixed data'!$C$7</f>
        <v>0</v>
      </c>
      <c r="K34" s="160">
        <f>$I$28/'Fixed data'!$C$7</f>
        <v>0</v>
      </c>
      <c r="L34" s="160">
        <f>$I$28/'Fixed data'!$C$7</f>
        <v>0</v>
      </c>
      <c r="M34" s="160">
        <f>$I$28/'Fixed data'!$C$7</f>
        <v>0</v>
      </c>
      <c r="N34" s="160">
        <f>$I$28/'Fixed data'!$C$7</f>
        <v>0</v>
      </c>
      <c r="O34" s="160">
        <f>$I$28/'Fixed data'!$C$7</f>
        <v>0</v>
      </c>
      <c r="P34" s="160">
        <f>$I$28/'Fixed data'!$C$7</f>
        <v>0</v>
      </c>
      <c r="Q34" s="160">
        <f>$I$28/'Fixed data'!$C$7</f>
        <v>0</v>
      </c>
      <c r="R34" s="160">
        <f>$I$28/'Fixed data'!$C$7</f>
        <v>0</v>
      </c>
      <c r="S34" s="160">
        <f>$I$28/'Fixed data'!$C$7</f>
        <v>0</v>
      </c>
      <c r="T34" s="160">
        <f>$I$28/'Fixed data'!$C$7</f>
        <v>0</v>
      </c>
      <c r="U34" s="160">
        <f>$I$28/'Fixed data'!$C$7</f>
        <v>0</v>
      </c>
      <c r="V34" s="160">
        <f>$I$28/'Fixed data'!$C$7</f>
        <v>0</v>
      </c>
      <c r="W34" s="160">
        <f>$I$28/'Fixed data'!$C$7</f>
        <v>0</v>
      </c>
      <c r="X34" s="160">
        <f>$I$28/'Fixed data'!$C$7</f>
        <v>0</v>
      </c>
      <c r="Y34" s="160">
        <f>$I$28/'Fixed data'!$C$7</f>
        <v>0</v>
      </c>
      <c r="Z34" s="160">
        <f>$I$28/'Fixed data'!$C$7</f>
        <v>0</v>
      </c>
      <c r="AA34" s="160">
        <f>$I$28/'Fixed data'!$C$7</f>
        <v>0</v>
      </c>
      <c r="AB34" s="160">
        <f>$I$28/'Fixed data'!$C$7</f>
        <v>0</v>
      </c>
      <c r="AC34" s="160">
        <f>$I$28/'Fixed data'!$C$7</f>
        <v>0</v>
      </c>
      <c r="AD34" s="160">
        <f>$I$28/'Fixed data'!$C$7</f>
        <v>0</v>
      </c>
      <c r="AE34" s="160">
        <f>$I$28/'Fixed data'!$C$7</f>
        <v>0</v>
      </c>
      <c r="AF34" s="160">
        <f>$I$28/'Fixed data'!$C$7</f>
        <v>0</v>
      </c>
      <c r="AG34" s="160">
        <f>$I$28/'Fixed data'!$C$7</f>
        <v>0</v>
      </c>
      <c r="AH34" s="160">
        <f>$I$28/'Fixed data'!$C$7</f>
        <v>0</v>
      </c>
      <c r="AI34" s="160">
        <f>$I$28/'Fixed data'!$C$7</f>
        <v>0</v>
      </c>
      <c r="AJ34" s="160">
        <f>$I$28/'Fixed data'!$C$7</f>
        <v>0</v>
      </c>
      <c r="AK34" s="160">
        <f>$I$28/'Fixed data'!$C$7</f>
        <v>0</v>
      </c>
      <c r="AL34" s="160">
        <f>$I$28/'Fixed data'!$C$7</f>
        <v>0</v>
      </c>
      <c r="AM34" s="160">
        <f>$I$28/'Fixed data'!$C$7</f>
        <v>0</v>
      </c>
      <c r="AN34" s="160">
        <f>$I$28/'Fixed data'!$C$7</f>
        <v>0</v>
      </c>
      <c r="AO34" s="160">
        <f>$I$28/'Fixed data'!$C$7</f>
        <v>0</v>
      </c>
      <c r="AP34" s="160">
        <f>$I$28/'Fixed data'!$C$7</f>
        <v>0</v>
      </c>
      <c r="AQ34" s="160">
        <f>$I$28/'Fixed data'!$C$7</f>
        <v>0</v>
      </c>
      <c r="AR34" s="160">
        <f>$I$28/'Fixed data'!$C$7</f>
        <v>0</v>
      </c>
      <c r="AS34" s="160">
        <f>$I$28/'Fixed data'!$C$7</f>
        <v>0</v>
      </c>
      <c r="AT34" s="160">
        <f>$I$28/'Fixed data'!$C$7</f>
        <v>0</v>
      </c>
      <c r="AU34" s="160">
        <f>$I$28/'Fixed data'!$C$7</f>
        <v>0</v>
      </c>
      <c r="AV34" s="160">
        <f>$I$28/'Fixed data'!$C$7</f>
        <v>0</v>
      </c>
      <c r="AW34" s="160">
        <f>$I$28/'Fixed data'!$C$7</f>
        <v>0</v>
      </c>
      <c r="AX34" s="160">
        <f>$I$28/'Fixed data'!$C$7</f>
        <v>0</v>
      </c>
      <c r="AY34" s="160">
        <f>$I$28/'Fixed data'!$C$7</f>
        <v>0</v>
      </c>
      <c r="AZ34" s="160">
        <f>$I$28/'Fixed data'!$C$7</f>
        <v>0</v>
      </c>
      <c r="BA34" s="160">
        <f>$I$28/'Fixed data'!$C$7</f>
        <v>0</v>
      </c>
      <c r="BB34" s="160">
        <f>$I$28/'Fixed data'!$C$7</f>
        <v>0</v>
      </c>
      <c r="BC34" s="160"/>
      <c r="BD34" s="160"/>
    </row>
    <row r="35" spans="1:57" ht="16.5" hidden="1" customHeight="1" outlineLevel="1" x14ac:dyDescent="0.35">
      <c r="A35" s="116"/>
      <c r="B35" s="147" t="s">
        <v>6</v>
      </c>
      <c r="C35" s="149" t="s">
        <v>58</v>
      </c>
      <c r="D35" s="147" t="s">
        <v>40</v>
      </c>
      <c r="F35" s="160"/>
      <c r="G35" s="160"/>
      <c r="H35" s="160"/>
      <c r="I35" s="160"/>
      <c r="J35" s="160"/>
      <c r="K35" s="160">
        <f>$J$28/'Fixed data'!$C$7</f>
        <v>0</v>
      </c>
      <c r="L35" s="160">
        <f>$J$28/'Fixed data'!$C$7</f>
        <v>0</v>
      </c>
      <c r="M35" s="160">
        <f>$J$28/'Fixed data'!$C$7</f>
        <v>0</v>
      </c>
      <c r="N35" s="160">
        <f>$J$28/'Fixed data'!$C$7</f>
        <v>0</v>
      </c>
      <c r="O35" s="160">
        <f>$J$28/'Fixed data'!$C$7</f>
        <v>0</v>
      </c>
      <c r="P35" s="160">
        <f>$J$28/'Fixed data'!$C$7</f>
        <v>0</v>
      </c>
      <c r="Q35" s="160">
        <f>$J$28/'Fixed data'!$C$7</f>
        <v>0</v>
      </c>
      <c r="R35" s="160">
        <f>$J$28/'Fixed data'!$C$7</f>
        <v>0</v>
      </c>
      <c r="S35" s="160">
        <f>$J$28/'Fixed data'!$C$7</f>
        <v>0</v>
      </c>
      <c r="T35" s="160">
        <f>$J$28/'Fixed data'!$C$7</f>
        <v>0</v>
      </c>
      <c r="U35" s="160">
        <f>$J$28/'Fixed data'!$C$7</f>
        <v>0</v>
      </c>
      <c r="V35" s="160">
        <f>$J$28/'Fixed data'!$C$7</f>
        <v>0</v>
      </c>
      <c r="W35" s="160">
        <f>$J$28/'Fixed data'!$C$7</f>
        <v>0</v>
      </c>
      <c r="X35" s="160">
        <f>$J$28/'Fixed data'!$C$7</f>
        <v>0</v>
      </c>
      <c r="Y35" s="160">
        <f>$J$28/'Fixed data'!$C$7</f>
        <v>0</v>
      </c>
      <c r="Z35" s="160">
        <f>$J$28/'Fixed data'!$C$7</f>
        <v>0</v>
      </c>
      <c r="AA35" s="160">
        <f>$J$28/'Fixed data'!$C$7</f>
        <v>0</v>
      </c>
      <c r="AB35" s="160">
        <f>$J$28/'Fixed data'!$C$7</f>
        <v>0</v>
      </c>
      <c r="AC35" s="160">
        <f>$J$28/'Fixed data'!$C$7</f>
        <v>0</v>
      </c>
      <c r="AD35" s="160">
        <f>$J$28/'Fixed data'!$C$7</f>
        <v>0</v>
      </c>
      <c r="AE35" s="160">
        <f>$J$28/'Fixed data'!$C$7</f>
        <v>0</v>
      </c>
      <c r="AF35" s="160">
        <f>$J$28/'Fixed data'!$C$7</f>
        <v>0</v>
      </c>
      <c r="AG35" s="160">
        <f>$J$28/'Fixed data'!$C$7</f>
        <v>0</v>
      </c>
      <c r="AH35" s="160">
        <f>$J$28/'Fixed data'!$C$7</f>
        <v>0</v>
      </c>
      <c r="AI35" s="160">
        <f>$J$28/'Fixed data'!$C$7</f>
        <v>0</v>
      </c>
      <c r="AJ35" s="160">
        <f>$J$28/'Fixed data'!$C$7</f>
        <v>0</v>
      </c>
      <c r="AK35" s="160">
        <f>$J$28/'Fixed data'!$C$7</f>
        <v>0</v>
      </c>
      <c r="AL35" s="160">
        <f>$J$28/'Fixed data'!$C$7</f>
        <v>0</v>
      </c>
      <c r="AM35" s="160">
        <f>$J$28/'Fixed data'!$C$7</f>
        <v>0</v>
      </c>
      <c r="AN35" s="160">
        <f>$J$28/'Fixed data'!$C$7</f>
        <v>0</v>
      </c>
      <c r="AO35" s="160">
        <f>$J$28/'Fixed data'!$C$7</f>
        <v>0</v>
      </c>
      <c r="AP35" s="160">
        <f>$J$28/'Fixed data'!$C$7</f>
        <v>0</v>
      </c>
      <c r="AQ35" s="160">
        <f>$J$28/'Fixed data'!$C$7</f>
        <v>0</v>
      </c>
      <c r="AR35" s="160">
        <f>$J$28/'Fixed data'!$C$7</f>
        <v>0</v>
      </c>
      <c r="AS35" s="160">
        <f>$J$28/'Fixed data'!$C$7</f>
        <v>0</v>
      </c>
      <c r="AT35" s="160">
        <f>$J$28/'Fixed data'!$C$7</f>
        <v>0</v>
      </c>
      <c r="AU35" s="160">
        <f>$J$28/'Fixed data'!$C$7</f>
        <v>0</v>
      </c>
      <c r="AV35" s="160">
        <f>$J$28/'Fixed data'!$C$7</f>
        <v>0</v>
      </c>
      <c r="AW35" s="160">
        <f>$J$28/'Fixed data'!$C$7</f>
        <v>0</v>
      </c>
      <c r="AX35" s="160">
        <f>$J$28/'Fixed data'!$C$7</f>
        <v>0</v>
      </c>
      <c r="AY35" s="160">
        <f>$J$28/'Fixed data'!$C$7</f>
        <v>0</v>
      </c>
      <c r="AZ35" s="160">
        <f>$J$28/'Fixed data'!$C$7</f>
        <v>0</v>
      </c>
      <c r="BA35" s="160">
        <f>$J$28/'Fixed data'!$C$7</f>
        <v>0</v>
      </c>
      <c r="BB35" s="160">
        <f>$J$28/'Fixed data'!$C$7</f>
        <v>0</v>
      </c>
      <c r="BC35" s="160">
        <f>$J$28/'Fixed data'!$C$7</f>
        <v>0</v>
      </c>
      <c r="BD35" s="160"/>
    </row>
    <row r="36" spans="1:57" ht="16.5" hidden="1" customHeight="1" outlineLevel="1" x14ac:dyDescent="0.35">
      <c r="A36" s="116"/>
      <c r="B36" s="147" t="s">
        <v>32</v>
      </c>
      <c r="C36" s="149" t="s">
        <v>59</v>
      </c>
      <c r="D36" s="147" t="s">
        <v>40</v>
      </c>
      <c r="F36" s="160"/>
      <c r="G36" s="160"/>
      <c r="H36" s="160"/>
      <c r="I36" s="160"/>
      <c r="J36" s="160"/>
      <c r="K36" s="160"/>
      <c r="L36" s="160">
        <f>$K$28/'Fixed data'!$C$7</f>
        <v>0</v>
      </c>
      <c r="M36" s="160">
        <f>$K$28/'Fixed data'!$C$7</f>
        <v>0</v>
      </c>
      <c r="N36" s="160">
        <f>$K$28/'Fixed data'!$C$7</f>
        <v>0</v>
      </c>
      <c r="O36" s="160">
        <f>$K$28/'Fixed data'!$C$7</f>
        <v>0</v>
      </c>
      <c r="P36" s="160">
        <f>$K$28/'Fixed data'!$C$7</f>
        <v>0</v>
      </c>
      <c r="Q36" s="160">
        <f>$K$28/'Fixed data'!$C$7</f>
        <v>0</v>
      </c>
      <c r="R36" s="160">
        <f>$K$28/'Fixed data'!$C$7</f>
        <v>0</v>
      </c>
      <c r="S36" s="160">
        <f>$K$28/'Fixed data'!$C$7</f>
        <v>0</v>
      </c>
      <c r="T36" s="160">
        <f>$K$28/'Fixed data'!$C$7</f>
        <v>0</v>
      </c>
      <c r="U36" s="160">
        <f>$K$28/'Fixed data'!$C$7</f>
        <v>0</v>
      </c>
      <c r="V36" s="160">
        <f>$K$28/'Fixed data'!$C$7</f>
        <v>0</v>
      </c>
      <c r="W36" s="160">
        <f>$K$28/'Fixed data'!$C$7</f>
        <v>0</v>
      </c>
      <c r="X36" s="160">
        <f>$K$28/'Fixed data'!$C$7</f>
        <v>0</v>
      </c>
      <c r="Y36" s="160">
        <f>$K$28/'Fixed data'!$C$7</f>
        <v>0</v>
      </c>
      <c r="Z36" s="160">
        <f>$K$28/'Fixed data'!$C$7</f>
        <v>0</v>
      </c>
      <c r="AA36" s="160">
        <f>$K$28/'Fixed data'!$C$7</f>
        <v>0</v>
      </c>
      <c r="AB36" s="160">
        <f>$K$28/'Fixed data'!$C$7</f>
        <v>0</v>
      </c>
      <c r="AC36" s="160">
        <f>$K$28/'Fixed data'!$C$7</f>
        <v>0</v>
      </c>
      <c r="AD36" s="160">
        <f>$K$28/'Fixed data'!$C$7</f>
        <v>0</v>
      </c>
      <c r="AE36" s="160">
        <f>$K$28/'Fixed data'!$C$7</f>
        <v>0</v>
      </c>
      <c r="AF36" s="160">
        <f>$K$28/'Fixed data'!$C$7</f>
        <v>0</v>
      </c>
      <c r="AG36" s="160">
        <f>$K$28/'Fixed data'!$C$7</f>
        <v>0</v>
      </c>
      <c r="AH36" s="160">
        <f>$K$28/'Fixed data'!$C$7</f>
        <v>0</v>
      </c>
      <c r="AI36" s="160">
        <f>$K$28/'Fixed data'!$C$7</f>
        <v>0</v>
      </c>
      <c r="AJ36" s="160">
        <f>$K$28/'Fixed data'!$C$7</f>
        <v>0</v>
      </c>
      <c r="AK36" s="160">
        <f>$K$28/'Fixed data'!$C$7</f>
        <v>0</v>
      </c>
      <c r="AL36" s="160">
        <f>$K$28/'Fixed data'!$C$7</f>
        <v>0</v>
      </c>
      <c r="AM36" s="160">
        <f>$K$28/'Fixed data'!$C$7</f>
        <v>0</v>
      </c>
      <c r="AN36" s="160">
        <f>$K$28/'Fixed data'!$C$7</f>
        <v>0</v>
      </c>
      <c r="AO36" s="160">
        <f>$K$28/'Fixed data'!$C$7</f>
        <v>0</v>
      </c>
      <c r="AP36" s="160">
        <f>$K$28/'Fixed data'!$C$7</f>
        <v>0</v>
      </c>
      <c r="AQ36" s="160">
        <f>$K$28/'Fixed data'!$C$7</f>
        <v>0</v>
      </c>
      <c r="AR36" s="160">
        <f>$K$28/'Fixed data'!$C$7</f>
        <v>0</v>
      </c>
      <c r="AS36" s="160">
        <f>$K$28/'Fixed data'!$C$7</f>
        <v>0</v>
      </c>
      <c r="AT36" s="160">
        <f>$K$28/'Fixed data'!$C$7</f>
        <v>0</v>
      </c>
      <c r="AU36" s="160">
        <f>$K$28/'Fixed data'!$C$7</f>
        <v>0</v>
      </c>
      <c r="AV36" s="160">
        <f>$K$28/'Fixed data'!$C$7</f>
        <v>0</v>
      </c>
      <c r="AW36" s="160">
        <f>$K$28/'Fixed data'!$C$7</f>
        <v>0</v>
      </c>
      <c r="AX36" s="160">
        <f>$K$28/'Fixed data'!$C$7</f>
        <v>0</v>
      </c>
      <c r="AY36" s="160">
        <f>$K$28/'Fixed data'!$C$7</f>
        <v>0</v>
      </c>
      <c r="AZ36" s="160">
        <f>$K$28/'Fixed data'!$C$7</f>
        <v>0</v>
      </c>
      <c r="BA36" s="160">
        <f>$K$28/'Fixed data'!$C$7</f>
        <v>0</v>
      </c>
      <c r="BB36" s="160">
        <f>$K$28/'Fixed data'!$C$7</f>
        <v>0</v>
      </c>
      <c r="BC36" s="160">
        <f>$K$28/'Fixed data'!$C$7</f>
        <v>0</v>
      </c>
      <c r="BD36" s="160">
        <f>$K$28/'Fixed data'!$C$7</f>
        <v>0</v>
      </c>
    </row>
    <row r="37" spans="1:57" ht="16.5" hidden="1" customHeight="1" outlineLevel="1" x14ac:dyDescent="0.35">
      <c r="A37" s="116"/>
      <c r="B37" s="147" t="s">
        <v>33</v>
      </c>
      <c r="C37" s="149" t="s">
        <v>60</v>
      </c>
      <c r="D37" s="147" t="s">
        <v>40</v>
      </c>
      <c r="F37" s="160"/>
      <c r="G37" s="160"/>
      <c r="H37" s="160"/>
      <c r="I37" s="160"/>
      <c r="J37" s="160"/>
      <c r="K37" s="160"/>
      <c r="L37" s="160"/>
      <c r="M37" s="160">
        <f>$L$28/'Fixed data'!$C$7</f>
        <v>0</v>
      </c>
      <c r="N37" s="160">
        <f>$L$28/'Fixed data'!$C$7</f>
        <v>0</v>
      </c>
      <c r="O37" s="160">
        <f>$L$28/'Fixed data'!$C$7</f>
        <v>0</v>
      </c>
      <c r="P37" s="160">
        <f>$L$28/'Fixed data'!$C$7</f>
        <v>0</v>
      </c>
      <c r="Q37" s="160">
        <f>$L$28/'Fixed data'!$C$7</f>
        <v>0</v>
      </c>
      <c r="R37" s="160">
        <f>$L$28/'Fixed data'!$C$7</f>
        <v>0</v>
      </c>
      <c r="S37" s="160">
        <f>$L$28/'Fixed data'!$C$7</f>
        <v>0</v>
      </c>
      <c r="T37" s="160">
        <f>$L$28/'Fixed data'!$C$7</f>
        <v>0</v>
      </c>
      <c r="U37" s="160">
        <f>$L$28/'Fixed data'!$C$7</f>
        <v>0</v>
      </c>
      <c r="V37" s="160">
        <f>$L$28/'Fixed data'!$C$7</f>
        <v>0</v>
      </c>
      <c r="W37" s="160">
        <f>$L$28/'Fixed data'!$C$7</f>
        <v>0</v>
      </c>
      <c r="X37" s="160">
        <f>$L$28/'Fixed data'!$C$7</f>
        <v>0</v>
      </c>
      <c r="Y37" s="160">
        <f>$L$28/'Fixed data'!$C$7</f>
        <v>0</v>
      </c>
      <c r="Z37" s="160">
        <f>$L$28/'Fixed data'!$C$7</f>
        <v>0</v>
      </c>
      <c r="AA37" s="160">
        <f>$L$28/'Fixed data'!$C$7</f>
        <v>0</v>
      </c>
      <c r="AB37" s="160">
        <f>$L$28/'Fixed data'!$C$7</f>
        <v>0</v>
      </c>
      <c r="AC37" s="160">
        <f>$L$28/'Fixed data'!$C$7</f>
        <v>0</v>
      </c>
      <c r="AD37" s="160">
        <f>$L$28/'Fixed data'!$C$7</f>
        <v>0</v>
      </c>
      <c r="AE37" s="160">
        <f>$L$28/'Fixed data'!$C$7</f>
        <v>0</v>
      </c>
      <c r="AF37" s="160">
        <f>$L$28/'Fixed data'!$C$7</f>
        <v>0</v>
      </c>
      <c r="AG37" s="160">
        <f>$L$28/'Fixed data'!$C$7</f>
        <v>0</v>
      </c>
      <c r="AH37" s="160">
        <f>$L$28/'Fixed data'!$C$7</f>
        <v>0</v>
      </c>
      <c r="AI37" s="160">
        <f>$L$28/'Fixed data'!$C$7</f>
        <v>0</v>
      </c>
      <c r="AJ37" s="160">
        <f>$L$28/'Fixed data'!$C$7</f>
        <v>0</v>
      </c>
      <c r="AK37" s="160">
        <f>$L$28/'Fixed data'!$C$7</f>
        <v>0</v>
      </c>
      <c r="AL37" s="160">
        <f>$L$28/'Fixed data'!$C$7</f>
        <v>0</v>
      </c>
      <c r="AM37" s="160">
        <f>$L$28/'Fixed data'!$C$7</f>
        <v>0</v>
      </c>
      <c r="AN37" s="160">
        <f>$L$28/'Fixed data'!$C$7</f>
        <v>0</v>
      </c>
      <c r="AO37" s="160">
        <f>$L$28/'Fixed data'!$C$7</f>
        <v>0</v>
      </c>
      <c r="AP37" s="160">
        <f>$L$28/'Fixed data'!$C$7</f>
        <v>0</v>
      </c>
      <c r="AQ37" s="160">
        <f>$L$28/'Fixed data'!$C$7</f>
        <v>0</v>
      </c>
      <c r="AR37" s="160">
        <f>$L$28/'Fixed data'!$C$7</f>
        <v>0</v>
      </c>
      <c r="AS37" s="160">
        <f>$L$28/'Fixed data'!$C$7</f>
        <v>0</v>
      </c>
      <c r="AT37" s="160">
        <f>$L$28/'Fixed data'!$C$7</f>
        <v>0</v>
      </c>
      <c r="AU37" s="160">
        <f>$L$28/'Fixed data'!$C$7</f>
        <v>0</v>
      </c>
      <c r="AV37" s="160">
        <f>$L$28/'Fixed data'!$C$7</f>
        <v>0</v>
      </c>
      <c r="AW37" s="160">
        <f>$L$28/'Fixed data'!$C$7</f>
        <v>0</v>
      </c>
      <c r="AX37" s="160">
        <f>$L$28/'Fixed data'!$C$7</f>
        <v>0</v>
      </c>
      <c r="AY37" s="160">
        <f>$L$28/'Fixed data'!$C$7</f>
        <v>0</v>
      </c>
      <c r="AZ37" s="160">
        <f>$L$28/'Fixed data'!$C$7</f>
        <v>0</v>
      </c>
      <c r="BA37" s="160">
        <f>$L$28/'Fixed data'!$C$7</f>
        <v>0</v>
      </c>
      <c r="BB37" s="160">
        <f>$L$28/'Fixed data'!$C$7</f>
        <v>0</v>
      </c>
      <c r="BC37" s="160">
        <f>$L$28/'Fixed data'!$C$7</f>
        <v>0</v>
      </c>
      <c r="BD37" s="160">
        <f>$L$28/'Fixed data'!$C$7</f>
        <v>0</v>
      </c>
    </row>
    <row r="38" spans="1:57" ht="16.5" hidden="1" customHeight="1" outlineLevel="1" x14ac:dyDescent="0.35">
      <c r="A38" s="116"/>
      <c r="B38" s="147" t="s">
        <v>110</v>
      </c>
      <c r="C38" s="149" t="s">
        <v>132</v>
      </c>
      <c r="D38" s="147" t="s">
        <v>40</v>
      </c>
      <c r="F38" s="160"/>
      <c r="G38" s="160"/>
      <c r="H38" s="160"/>
      <c r="I38" s="160"/>
      <c r="J38" s="160"/>
      <c r="K38" s="160"/>
      <c r="L38" s="160"/>
      <c r="M38" s="160"/>
      <c r="N38" s="160">
        <f>$M$28/'Fixed data'!$C$7</f>
        <v>0</v>
      </c>
      <c r="O38" s="160">
        <f>$M$28/'Fixed data'!$C$7</f>
        <v>0</v>
      </c>
      <c r="P38" s="160">
        <f>$M$28/'Fixed data'!$C$7</f>
        <v>0</v>
      </c>
      <c r="Q38" s="160">
        <f>$M$28/'Fixed data'!$C$7</f>
        <v>0</v>
      </c>
      <c r="R38" s="160">
        <f>$M$28/'Fixed data'!$C$7</f>
        <v>0</v>
      </c>
      <c r="S38" s="160">
        <f>$M$28/'Fixed data'!$C$7</f>
        <v>0</v>
      </c>
      <c r="T38" s="160">
        <f>$M$28/'Fixed data'!$C$7</f>
        <v>0</v>
      </c>
      <c r="U38" s="160">
        <f>$M$28/'Fixed data'!$C$7</f>
        <v>0</v>
      </c>
      <c r="V38" s="160">
        <f>$M$28/'Fixed data'!$C$7</f>
        <v>0</v>
      </c>
      <c r="W38" s="160">
        <f>$M$28/'Fixed data'!$C$7</f>
        <v>0</v>
      </c>
      <c r="X38" s="160">
        <f>$M$28/'Fixed data'!$C$7</f>
        <v>0</v>
      </c>
      <c r="Y38" s="160">
        <f>$M$28/'Fixed data'!$C$7</f>
        <v>0</v>
      </c>
      <c r="Z38" s="160">
        <f>$M$28/'Fixed data'!$C$7</f>
        <v>0</v>
      </c>
      <c r="AA38" s="160">
        <f>$M$28/'Fixed data'!$C$7</f>
        <v>0</v>
      </c>
      <c r="AB38" s="160">
        <f>$M$28/'Fixed data'!$C$7</f>
        <v>0</v>
      </c>
      <c r="AC38" s="160">
        <f>$M$28/'Fixed data'!$C$7</f>
        <v>0</v>
      </c>
      <c r="AD38" s="160">
        <f>$M$28/'Fixed data'!$C$7</f>
        <v>0</v>
      </c>
      <c r="AE38" s="160">
        <f>$M$28/'Fixed data'!$C$7</f>
        <v>0</v>
      </c>
      <c r="AF38" s="160">
        <f>$M$28/'Fixed data'!$C$7</f>
        <v>0</v>
      </c>
      <c r="AG38" s="160">
        <f>$M$28/'Fixed data'!$C$7</f>
        <v>0</v>
      </c>
      <c r="AH38" s="160">
        <f>$M$28/'Fixed data'!$C$7</f>
        <v>0</v>
      </c>
      <c r="AI38" s="160">
        <f>$M$28/'Fixed data'!$C$7</f>
        <v>0</v>
      </c>
      <c r="AJ38" s="160">
        <f>$M$28/'Fixed data'!$C$7</f>
        <v>0</v>
      </c>
      <c r="AK38" s="160">
        <f>$M$28/'Fixed data'!$C$7</f>
        <v>0</v>
      </c>
      <c r="AL38" s="160">
        <f>$M$28/'Fixed data'!$C$7</f>
        <v>0</v>
      </c>
      <c r="AM38" s="160">
        <f>$M$28/'Fixed data'!$C$7</f>
        <v>0</v>
      </c>
      <c r="AN38" s="160">
        <f>$M$28/'Fixed data'!$C$7</f>
        <v>0</v>
      </c>
      <c r="AO38" s="160">
        <f>$M$28/'Fixed data'!$C$7</f>
        <v>0</v>
      </c>
      <c r="AP38" s="160">
        <f>$M$28/'Fixed data'!$C$7</f>
        <v>0</v>
      </c>
      <c r="AQ38" s="160">
        <f>$M$28/'Fixed data'!$C$7</f>
        <v>0</v>
      </c>
      <c r="AR38" s="160">
        <f>$M$28/'Fixed data'!$C$7</f>
        <v>0</v>
      </c>
      <c r="AS38" s="160">
        <f>$M$28/'Fixed data'!$C$7</f>
        <v>0</v>
      </c>
      <c r="AT38" s="160">
        <f>$M$28/'Fixed data'!$C$7</f>
        <v>0</v>
      </c>
      <c r="AU38" s="160">
        <f>$M$28/'Fixed data'!$C$7</f>
        <v>0</v>
      </c>
      <c r="AV38" s="160">
        <f>$M$28/'Fixed data'!$C$7</f>
        <v>0</v>
      </c>
      <c r="AW38" s="160">
        <f>$M$28/'Fixed data'!$C$7</f>
        <v>0</v>
      </c>
      <c r="AX38" s="160">
        <f>$M$28/'Fixed data'!$C$7</f>
        <v>0</v>
      </c>
      <c r="AY38" s="160">
        <f>$M$28/'Fixed data'!$C$7</f>
        <v>0</v>
      </c>
      <c r="AZ38" s="160">
        <f>$M$28/'Fixed data'!$C$7</f>
        <v>0</v>
      </c>
      <c r="BA38" s="160">
        <f>$M$28/'Fixed data'!$C$7</f>
        <v>0</v>
      </c>
      <c r="BB38" s="160">
        <f>$M$28/'Fixed data'!$C$7</f>
        <v>0</v>
      </c>
      <c r="BC38" s="160">
        <f>$M$28/'Fixed data'!$C$7</f>
        <v>0</v>
      </c>
      <c r="BD38" s="160">
        <f>$M$28/'Fixed data'!$C$7</f>
        <v>0</v>
      </c>
      <c r="BE38" s="160"/>
    </row>
    <row r="39" spans="1:57" ht="16.5" hidden="1" customHeight="1" outlineLevel="1" x14ac:dyDescent="0.35">
      <c r="A39" s="116"/>
      <c r="B39" s="147" t="s">
        <v>111</v>
      </c>
      <c r="C39" s="149" t="s">
        <v>133</v>
      </c>
      <c r="D39" s="147" t="s">
        <v>40</v>
      </c>
      <c r="F39" s="160"/>
      <c r="G39" s="160"/>
      <c r="H39" s="160"/>
      <c r="I39" s="160"/>
      <c r="J39" s="160"/>
      <c r="K39" s="160"/>
      <c r="L39" s="160"/>
      <c r="M39" s="160"/>
      <c r="N39" s="160"/>
      <c r="O39" s="160">
        <f>$N$28/'Fixed data'!$C$7</f>
        <v>0</v>
      </c>
      <c r="P39" s="160">
        <f>$N$28/'Fixed data'!$C$7</f>
        <v>0</v>
      </c>
      <c r="Q39" s="160">
        <f>$N$28/'Fixed data'!$C$7</f>
        <v>0</v>
      </c>
      <c r="R39" s="160">
        <f>$N$28/'Fixed data'!$C$7</f>
        <v>0</v>
      </c>
      <c r="S39" s="160">
        <f>$N$28/'Fixed data'!$C$7</f>
        <v>0</v>
      </c>
      <c r="T39" s="160">
        <f>$N$28/'Fixed data'!$C$7</f>
        <v>0</v>
      </c>
      <c r="U39" s="160">
        <f>$N$28/'Fixed data'!$C$7</f>
        <v>0</v>
      </c>
      <c r="V39" s="160">
        <f>$N$28/'Fixed data'!$C$7</f>
        <v>0</v>
      </c>
      <c r="W39" s="160">
        <f>$N$28/'Fixed data'!$C$7</f>
        <v>0</v>
      </c>
      <c r="X39" s="160">
        <f>$N$28/'Fixed data'!$C$7</f>
        <v>0</v>
      </c>
      <c r="Y39" s="160">
        <f>$N$28/'Fixed data'!$C$7</f>
        <v>0</v>
      </c>
      <c r="Z39" s="160">
        <f>$N$28/'Fixed data'!$C$7</f>
        <v>0</v>
      </c>
      <c r="AA39" s="160">
        <f>$N$28/'Fixed data'!$C$7</f>
        <v>0</v>
      </c>
      <c r="AB39" s="160">
        <f>$N$28/'Fixed data'!$C$7</f>
        <v>0</v>
      </c>
      <c r="AC39" s="160">
        <f>$N$28/'Fixed data'!$C$7</f>
        <v>0</v>
      </c>
      <c r="AD39" s="160">
        <f>$N$28/'Fixed data'!$C$7</f>
        <v>0</v>
      </c>
      <c r="AE39" s="160">
        <f>$N$28/'Fixed data'!$C$7</f>
        <v>0</v>
      </c>
      <c r="AF39" s="160">
        <f>$N$28/'Fixed data'!$C$7</f>
        <v>0</v>
      </c>
      <c r="AG39" s="160">
        <f>$N$28/'Fixed data'!$C$7</f>
        <v>0</v>
      </c>
      <c r="AH39" s="160">
        <f>$N$28/'Fixed data'!$C$7</f>
        <v>0</v>
      </c>
      <c r="AI39" s="160">
        <f>$N$28/'Fixed data'!$C$7</f>
        <v>0</v>
      </c>
      <c r="AJ39" s="160">
        <f>$N$28/'Fixed data'!$C$7</f>
        <v>0</v>
      </c>
      <c r="AK39" s="160">
        <f>$N$28/'Fixed data'!$C$7</f>
        <v>0</v>
      </c>
      <c r="AL39" s="160">
        <f>$N$28/'Fixed data'!$C$7</f>
        <v>0</v>
      </c>
      <c r="AM39" s="160">
        <f>$N$28/'Fixed data'!$C$7</f>
        <v>0</v>
      </c>
      <c r="AN39" s="160">
        <f>$N$28/'Fixed data'!$C$7</f>
        <v>0</v>
      </c>
      <c r="AO39" s="160">
        <f>$N$28/'Fixed data'!$C$7</f>
        <v>0</v>
      </c>
      <c r="AP39" s="160">
        <f>$N$28/'Fixed data'!$C$7</f>
        <v>0</v>
      </c>
      <c r="AQ39" s="160">
        <f>$N$28/'Fixed data'!$C$7</f>
        <v>0</v>
      </c>
      <c r="AR39" s="160">
        <f>$N$28/'Fixed data'!$C$7</f>
        <v>0</v>
      </c>
      <c r="AS39" s="160">
        <f>$N$28/'Fixed data'!$C$7</f>
        <v>0</v>
      </c>
      <c r="AT39" s="160">
        <f>$N$28/'Fixed data'!$C$7</f>
        <v>0</v>
      </c>
      <c r="AU39" s="160">
        <f>$N$28/'Fixed data'!$C$7</f>
        <v>0</v>
      </c>
      <c r="AV39" s="160">
        <f>$N$28/'Fixed data'!$C$7</f>
        <v>0</v>
      </c>
      <c r="AW39" s="160">
        <f>$N$28/'Fixed data'!$C$7</f>
        <v>0</v>
      </c>
      <c r="AX39" s="160">
        <f>$N$28/'Fixed data'!$C$7</f>
        <v>0</v>
      </c>
      <c r="AY39" s="160">
        <f>$N$28/'Fixed data'!$C$7</f>
        <v>0</v>
      </c>
      <c r="AZ39" s="160">
        <f>$N$28/'Fixed data'!$C$7</f>
        <v>0</v>
      </c>
      <c r="BA39" s="160">
        <f>$N$28/'Fixed data'!$C$7</f>
        <v>0</v>
      </c>
      <c r="BB39" s="160">
        <f>$N$28/'Fixed data'!$C$7</f>
        <v>0</v>
      </c>
      <c r="BC39" s="160">
        <f>$N$28/'Fixed data'!$C$7</f>
        <v>0</v>
      </c>
      <c r="BD39" s="160">
        <f>$N$28/'Fixed data'!$C$7</f>
        <v>0</v>
      </c>
    </row>
    <row r="40" spans="1:57" ht="16.5" hidden="1" customHeight="1" outlineLevel="1" x14ac:dyDescent="0.35">
      <c r="A40" s="116"/>
      <c r="B40" s="147" t="s">
        <v>112</v>
      </c>
      <c r="C40" s="149" t="s">
        <v>134</v>
      </c>
      <c r="D40" s="147" t="s">
        <v>40</v>
      </c>
      <c r="F40" s="160"/>
      <c r="G40" s="160"/>
      <c r="H40" s="160"/>
      <c r="I40" s="160"/>
      <c r="J40" s="160"/>
      <c r="K40" s="160"/>
      <c r="L40" s="160"/>
      <c r="M40" s="160"/>
      <c r="N40" s="160"/>
      <c r="O40" s="160"/>
      <c r="P40" s="160">
        <f>$O$28/'Fixed data'!$C$7</f>
        <v>0</v>
      </c>
      <c r="Q40" s="160">
        <f>$O$28/'Fixed data'!$C$7</f>
        <v>0</v>
      </c>
      <c r="R40" s="160">
        <f>$O$28/'Fixed data'!$C$7</f>
        <v>0</v>
      </c>
      <c r="S40" s="160">
        <f>$O$28/'Fixed data'!$C$7</f>
        <v>0</v>
      </c>
      <c r="T40" s="160">
        <f>$O$28/'Fixed data'!$C$7</f>
        <v>0</v>
      </c>
      <c r="U40" s="160">
        <f>$O$28/'Fixed data'!$C$7</f>
        <v>0</v>
      </c>
      <c r="V40" s="160">
        <f>$O$28/'Fixed data'!$C$7</f>
        <v>0</v>
      </c>
      <c r="W40" s="160">
        <f>$O$28/'Fixed data'!$C$7</f>
        <v>0</v>
      </c>
      <c r="X40" s="160">
        <f>$O$28/'Fixed data'!$C$7</f>
        <v>0</v>
      </c>
      <c r="Y40" s="160">
        <f>$O$28/'Fixed data'!$C$7</f>
        <v>0</v>
      </c>
      <c r="Z40" s="160">
        <f>$O$28/'Fixed data'!$C$7</f>
        <v>0</v>
      </c>
      <c r="AA40" s="160">
        <f>$O$28/'Fixed data'!$C$7</f>
        <v>0</v>
      </c>
      <c r="AB40" s="160">
        <f>$O$28/'Fixed data'!$C$7</f>
        <v>0</v>
      </c>
      <c r="AC40" s="160">
        <f>$O$28/'Fixed data'!$C$7</f>
        <v>0</v>
      </c>
      <c r="AD40" s="160">
        <f>$O$28/'Fixed data'!$C$7</f>
        <v>0</v>
      </c>
      <c r="AE40" s="160">
        <f>$O$28/'Fixed data'!$C$7</f>
        <v>0</v>
      </c>
      <c r="AF40" s="160">
        <f>$O$28/'Fixed data'!$C$7</f>
        <v>0</v>
      </c>
      <c r="AG40" s="160">
        <f>$O$28/'Fixed data'!$C$7</f>
        <v>0</v>
      </c>
      <c r="AH40" s="160">
        <f>$O$28/'Fixed data'!$C$7</f>
        <v>0</v>
      </c>
      <c r="AI40" s="160">
        <f>$O$28/'Fixed data'!$C$7</f>
        <v>0</v>
      </c>
      <c r="AJ40" s="160">
        <f>$O$28/'Fixed data'!$C$7</f>
        <v>0</v>
      </c>
      <c r="AK40" s="160">
        <f>$O$28/'Fixed data'!$C$7</f>
        <v>0</v>
      </c>
      <c r="AL40" s="160">
        <f>$O$28/'Fixed data'!$C$7</f>
        <v>0</v>
      </c>
      <c r="AM40" s="160">
        <f>$O$28/'Fixed data'!$C$7</f>
        <v>0</v>
      </c>
      <c r="AN40" s="160">
        <f>$O$28/'Fixed data'!$C$7</f>
        <v>0</v>
      </c>
      <c r="AO40" s="160">
        <f>$O$28/'Fixed data'!$C$7</f>
        <v>0</v>
      </c>
      <c r="AP40" s="160">
        <f>$O$28/'Fixed data'!$C$7</f>
        <v>0</v>
      </c>
      <c r="AQ40" s="160">
        <f>$O$28/'Fixed data'!$C$7</f>
        <v>0</v>
      </c>
      <c r="AR40" s="160">
        <f>$O$28/'Fixed data'!$C$7</f>
        <v>0</v>
      </c>
      <c r="AS40" s="160">
        <f>$O$28/'Fixed data'!$C$7</f>
        <v>0</v>
      </c>
      <c r="AT40" s="160">
        <f>$O$28/'Fixed data'!$C$7</f>
        <v>0</v>
      </c>
      <c r="AU40" s="160">
        <f>$O$28/'Fixed data'!$C$7</f>
        <v>0</v>
      </c>
      <c r="AV40" s="160">
        <f>$O$28/'Fixed data'!$C$7</f>
        <v>0</v>
      </c>
      <c r="AW40" s="160">
        <f>$O$28/'Fixed data'!$C$7</f>
        <v>0</v>
      </c>
      <c r="AX40" s="160">
        <f>$O$28/'Fixed data'!$C$7</f>
        <v>0</v>
      </c>
      <c r="AY40" s="160">
        <f>$O$28/'Fixed data'!$C$7</f>
        <v>0</v>
      </c>
      <c r="AZ40" s="160">
        <f>$O$28/'Fixed data'!$C$7</f>
        <v>0</v>
      </c>
      <c r="BA40" s="160">
        <f>$O$28/'Fixed data'!$C$7</f>
        <v>0</v>
      </c>
      <c r="BB40" s="160">
        <f>$O$28/'Fixed data'!$C$7</f>
        <v>0</v>
      </c>
      <c r="BC40" s="160">
        <f>$O$28/'Fixed data'!$C$7</f>
        <v>0</v>
      </c>
      <c r="BD40" s="160">
        <f>$O$28/'Fixed data'!$C$7</f>
        <v>0</v>
      </c>
    </row>
    <row r="41" spans="1:57" ht="16.5" hidden="1" customHeight="1" outlineLevel="1" x14ac:dyDescent="0.35">
      <c r="A41" s="116"/>
      <c r="B41" s="147" t="s">
        <v>113</v>
      </c>
      <c r="C41" s="149" t="s">
        <v>135</v>
      </c>
      <c r="D41" s="147" t="s">
        <v>40</v>
      </c>
      <c r="F41" s="160"/>
      <c r="G41" s="160"/>
      <c r="H41" s="160"/>
      <c r="I41" s="160"/>
      <c r="J41" s="160"/>
      <c r="K41" s="160"/>
      <c r="L41" s="160"/>
      <c r="M41" s="160"/>
      <c r="N41" s="160"/>
      <c r="O41" s="160"/>
      <c r="P41" s="160"/>
      <c r="Q41" s="160">
        <f>$P$28/'Fixed data'!$C$7</f>
        <v>0</v>
      </c>
      <c r="R41" s="160">
        <f>$P$28/'Fixed data'!$C$7</f>
        <v>0</v>
      </c>
      <c r="S41" s="160">
        <f>$P$28/'Fixed data'!$C$7</f>
        <v>0</v>
      </c>
      <c r="T41" s="160">
        <f>$P$28/'Fixed data'!$C$7</f>
        <v>0</v>
      </c>
      <c r="U41" s="160">
        <f>$P$28/'Fixed data'!$C$7</f>
        <v>0</v>
      </c>
      <c r="V41" s="160">
        <f>$P$28/'Fixed data'!$C$7</f>
        <v>0</v>
      </c>
      <c r="W41" s="160">
        <f>$P$28/'Fixed data'!$C$7</f>
        <v>0</v>
      </c>
      <c r="X41" s="160">
        <f>$P$28/'Fixed data'!$C$7</f>
        <v>0</v>
      </c>
      <c r="Y41" s="160">
        <f>$P$28/'Fixed data'!$C$7</f>
        <v>0</v>
      </c>
      <c r="Z41" s="160">
        <f>$P$28/'Fixed data'!$C$7</f>
        <v>0</v>
      </c>
      <c r="AA41" s="160">
        <f>$P$28/'Fixed data'!$C$7</f>
        <v>0</v>
      </c>
      <c r="AB41" s="160">
        <f>$P$28/'Fixed data'!$C$7</f>
        <v>0</v>
      </c>
      <c r="AC41" s="160">
        <f>$P$28/'Fixed data'!$C$7</f>
        <v>0</v>
      </c>
      <c r="AD41" s="160">
        <f>$P$28/'Fixed data'!$C$7</f>
        <v>0</v>
      </c>
      <c r="AE41" s="160">
        <f>$P$28/'Fixed data'!$C$7</f>
        <v>0</v>
      </c>
      <c r="AF41" s="160">
        <f>$P$28/'Fixed data'!$C$7</f>
        <v>0</v>
      </c>
      <c r="AG41" s="160">
        <f>$P$28/'Fixed data'!$C$7</f>
        <v>0</v>
      </c>
      <c r="AH41" s="160">
        <f>$P$28/'Fixed data'!$C$7</f>
        <v>0</v>
      </c>
      <c r="AI41" s="160">
        <f>$P$28/'Fixed data'!$C$7</f>
        <v>0</v>
      </c>
      <c r="AJ41" s="160">
        <f>$P$28/'Fixed data'!$C$7</f>
        <v>0</v>
      </c>
      <c r="AK41" s="160">
        <f>$P$28/'Fixed data'!$C$7</f>
        <v>0</v>
      </c>
      <c r="AL41" s="160">
        <f>$P$28/'Fixed data'!$C$7</f>
        <v>0</v>
      </c>
      <c r="AM41" s="160">
        <f>$P$28/'Fixed data'!$C$7</f>
        <v>0</v>
      </c>
      <c r="AN41" s="160">
        <f>$P$28/'Fixed data'!$C$7</f>
        <v>0</v>
      </c>
      <c r="AO41" s="160">
        <f>$P$28/'Fixed data'!$C$7</f>
        <v>0</v>
      </c>
      <c r="AP41" s="160">
        <f>$P$28/'Fixed data'!$C$7</f>
        <v>0</v>
      </c>
      <c r="AQ41" s="160">
        <f>$P$28/'Fixed data'!$C$7</f>
        <v>0</v>
      </c>
      <c r="AR41" s="160">
        <f>$P$28/'Fixed data'!$C$7</f>
        <v>0</v>
      </c>
      <c r="AS41" s="160">
        <f>$P$28/'Fixed data'!$C$7</f>
        <v>0</v>
      </c>
      <c r="AT41" s="160">
        <f>$P$28/'Fixed data'!$C$7</f>
        <v>0</v>
      </c>
      <c r="AU41" s="160">
        <f>$P$28/'Fixed data'!$C$7</f>
        <v>0</v>
      </c>
      <c r="AV41" s="160">
        <f>$P$28/'Fixed data'!$C$7</f>
        <v>0</v>
      </c>
      <c r="AW41" s="160">
        <f>$P$28/'Fixed data'!$C$7</f>
        <v>0</v>
      </c>
      <c r="AX41" s="160">
        <f>$P$28/'Fixed data'!$C$7</f>
        <v>0</v>
      </c>
      <c r="AY41" s="160">
        <f>$P$28/'Fixed data'!$C$7</f>
        <v>0</v>
      </c>
      <c r="AZ41" s="160">
        <f>$P$28/'Fixed data'!$C$7</f>
        <v>0</v>
      </c>
      <c r="BA41" s="160">
        <f>$P$28/'Fixed data'!$C$7</f>
        <v>0</v>
      </c>
      <c r="BB41" s="160">
        <f>$P$28/'Fixed data'!$C$7</f>
        <v>0</v>
      </c>
      <c r="BC41" s="160">
        <f>$P$28/'Fixed data'!$C$7</f>
        <v>0</v>
      </c>
      <c r="BD41" s="160">
        <f>$P$28/'Fixed data'!$C$7</f>
        <v>0</v>
      </c>
    </row>
    <row r="42" spans="1:57" ht="16.5" hidden="1" customHeight="1" outlineLevel="1" x14ac:dyDescent="0.35">
      <c r="A42" s="116"/>
      <c r="B42" s="147" t="s">
        <v>114</v>
      </c>
      <c r="C42" s="149" t="s">
        <v>136</v>
      </c>
      <c r="D42" s="147" t="s">
        <v>40</v>
      </c>
      <c r="F42" s="160"/>
      <c r="G42" s="160"/>
      <c r="H42" s="160"/>
      <c r="I42" s="160"/>
      <c r="J42" s="160"/>
      <c r="K42" s="160"/>
      <c r="L42" s="160"/>
      <c r="M42" s="160"/>
      <c r="N42" s="160"/>
      <c r="O42" s="160"/>
      <c r="P42" s="160"/>
      <c r="Q42" s="160"/>
      <c r="R42" s="160">
        <f>$Q$28/'Fixed data'!$C$7</f>
        <v>0</v>
      </c>
      <c r="S42" s="160">
        <f>$Q$28/'Fixed data'!$C$7</f>
        <v>0</v>
      </c>
      <c r="T42" s="160">
        <f>$Q$28/'Fixed data'!$C$7</f>
        <v>0</v>
      </c>
      <c r="U42" s="160">
        <f>$Q$28/'Fixed data'!$C$7</f>
        <v>0</v>
      </c>
      <c r="V42" s="160">
        <f>$Q$28/'Fixed data'!$C$7</f>
        <v>0</v>
      </c>
      <c r="W42" s="160">
        <f>$Q$28/'Fixed data'!$C$7</f>
        <v>0</v>
      </c>
      <c r="X42" s="160">
        <f>$Q$28/'Fixed data'!$C$7</f>
        <v>0</v>
      </c>
      <c r="Y42" s="160">
        <f>$Q$28/'Fixed data'!$C$7</f>
        <v>0</v>
      </c>
      <c r="Z42" s="160">
        <f>$Q$28/'Fixed data'!$C$7</f>
        <v>0</v>
      </c>
      <c r="AA42" s="160">
        <f>$Q$28/'Fixed data'!$C$7</f>
        <v>0</v>
      </c>
      <c r="AB42" s="160">
        <f>$Q$28/'Fixed data'!$C$7</f>
        <v>0</v>
      </c>
      <c r="AC42" s="160">
        <f>$Q$28/'Fixed data'!$C$7</f>
        <v>0</v>
      </c>
      <c r="AD42" s="160">
        <f>$Q$28/'Fixed data'!$C$7</f>
        <v>0</v>
      </c>
      <c r="AE42" s="160">
        <f>$Q$28/'Fixed data'!$C$7</f>
        <v>0</v>
      </c>
      <c r="AF42" s="160">
        <f>$Q$28/'Fixed data'!$C$7</f>
        <v>0</v>
      </c>
      <c r="AG42" s="160">
        <f>$Q$28/'Fixed data'!$C$7</f>
        <v>0</v>
      </c>
      <c r="AH42" s="160">
        <f>$Q$28/'Fixed data'!$C$7</f>
        <v>0</v>
      </c>
      <c r="AI42" s="160">
        <f>$Q$28/'Fixed data'!$C$7</f>
        <v>0</v>
      </c>
      <c r="AJ42" s="160">
        <f>$Q$28/'Fixed data'!$C$7</f>
        <v>0</v>
      </c>
      <c r="AK42" s="160">
        <f>$Q$28/'Fixed data'!$C$7</f>
        <v>0</v>
      </c>
      <c r="AL42" s="160">
        <f>$Q$28/'Fixed data'!$C$7</f>
        <v>0</v>
      </c>
      <c r="AM42" s="160">
        <f>$Q$28/'Fixed data'!$C$7</f>
        <v>0</v>
      </c>
      <c r="AN42" s="160">
        <f>$Q$28/'Fixed data'!$C$7</f>
        <v>0</v>
      </c>
      <c r="AO42" s="160">
        <f>$Q$28/'Fixed data'!$C$7</f>
        <v>0</v>
      </c>
      <c r="AP42" s="160">
        <f>$Q$28/'Fixed data'!$C$7</f>
        <v>0</v>
      </c>
      <c r="AQ42" s="160">
        <f>$Q$28/'Fixed data'!$C$7</f>
        <v>0</v>
      </c>
      <c r="AR42" s="160">
        <f>$Q$28/'Fixed data'!$C$7</f>
        <v>0</v>
      </c>
      <c r="AS42" s="160">
        <f>$Q$28/'Fixed data'!$C$7</f>
        <v>0</v>
      </c>
      <c r="AT42" s="160">
        <f>$Q$28/'Fixed data'!$C$7</f>
        <v>0</v>
      </c>
      <c r="AU42" s="160">
        <f>$Q$28/'Fixed data'!$C$7</f>
        <v>0</v>
      </c>
      <c r="AV42" s="160">
        <f>$Q$28/'Fixed data'!$C$7</f>
        <v>0</v>
      </c>
      <c r="AW42" s="160">
        <f>$Q$28/'Fixed data'!$C$7</f>
        <v>0</v>
      </c>
      <c r="AX42" s="160">
        <f>$Q$28/'Fixed data'!$C$7</f>
        <v>0</v>
      </c>
      <c r="AY42" s="160">
        <f>$Q$28/'Fixed data'!$C$7</f>
        <v>0</v>
      </c>
      <c r="AZ42" s="160">
        <f>$Q$28/'Fixed data'!$C$7</f>
        <v>0</v>
      </c>
      <c r="BA42" s="160">
        <f>$Q$28/'Fixed data'!$C$7</f>
        <v>0</v>
      </c>
      <c r="BB42" s="160">
        <f>$Q$28/'Fixed data'!$C$7</f>
        <v>0</v>
      </c>
      <c r="BC42" s="160">
        <f>$Q$28/'Fixed data'!$C$7</f>
        <v>0</v>
      </c>
      <c r="BD42" s="160">
        <f>$Q$28/'Fixed data'!$C$7</f>
        <v>0</v>
      </c>
    </row>
    <row r="43" spans="1:57" ht="16.5" hidden="1" customHeight="1" outlineLevel="1" x14ac:dyDescent="0.35">
      <c r="A43" s="116"/>
      <c r="B43" s="147" t="s">
        <v>115</v>
      </c>
      <c r="C43" s="149" t="s">
        <v>137</v>
      </c>
      <c r="D43" s="147" t="s">
        <v>40</v>
      </c>
      <c r="F43" s="160"/>
      <c r="G43" s="160"/>
      <c r="H43" s="160"/>
      <c r="I43" s="160"/>
      <c r="J43" s="160"/>
      <c r="K43" s="160"/>
      <c r="L43" s="160"/>
      <c r="M43" s="160"/>
      <c r="N43" s="160"/>
      <c r="O43" s="160"/>
      <c r="P43" s="160"/>
      <c r="Q43" s="160"/>
      <c r="R43" s="160"/>
      <c r="S43" s="160">
        <f>$R$28/'Fixed data'!$C$7</f>
        <v>0</v>
      </c>
      <c r="T43" s="160">
        <f>$R$28/'Fixed data'!$C$7</f>
        <v>0</v>
      </c>
      <c r="U43" s="160">
        <f>$R$28/'Fixed data'!$C$7</f>
        <v>0</v>
      </c>
      <c r="V43" s="160">
        <f>$R$28/'Fixed data'!$C$7</f>
        <v>0</v>
      </c>
      <c r="W43" s="160">
        <f>$R$28/'Fixed data'!$C$7</f>
        <v>0</v>
      </c>
      <c r="X43" s="160">
        <f>$R$28/'Fixed data'!$C$7</f>
        <v>0</v>
      </c>
      <c r="Y43" s="160">
        <f>$R$28/'Fixed data'!$C$7</f>
        <v>0</v>
      </c>
      <c r="Z43" s="160">
        <f>$R$28/'Fixed data'!$C$7</f>
        <v>0</v>
      </c>
      <c r="AA43" s="160">
        <f>$R$28/'Fixed data'!$C$7</f>
        <v>0</v>
      </c>
      <c r="AB43" s="160">
        <f>$R$28/'Fixed data'!$C$7</f>
        <v>0</v>
      </c>
      <c r="AC43" s="160">
        <f>$R$28/'Fixed data'!$C$7</f>
        <v>0</v>
      </c>
      <c r="AD43" s="160">
        <f>$R$28/'Fixed data'!$C$7</f>
        <v>0</v>
      </c>
      <c r="AE43" s="160">
        <f>$R$28/'Fixed data'!$C$7</f>
        <v>0</v>
      </c>
      <c r="AF43" s="160">
        <f>$R$28/'Fixed data'!$C$7</f>
        <v>0</v>
      </c>
      <c r="AG43" s="160">
        <f>$R$28/'Fixed data'!$C$7</f>
        <v>0</v>
      </c>
      <c r="AH43" s="160">
        <f>$R$28/'Fixed data'!$C$7</f>
        <v>0</v>
      </c>
      <c r="AI43" s="160">
        <f>$R$28/'Fixed data'!$C$7</f>
        <v>0</v>
      </c>
      <c r="AJ43" s="160">
        <f>$R$28/'Fixed data'!$C$7</f>
        <v>0</v>
      </c>
      <c r="AK43" s="160">
        <f>$R$28/'Fixed data'!$C$7</f>
        <v>0</v>
      </c>
      <c r="AL43" s="160">
        <f>$R$28/'Fixed data'!$C$7</f>
        <v>0</v>
      </c>
      <c r="AM43" s="160">
        <f>$R$28/'Fixed data'!$C$7</f>
        <v>0</v>
      </c>
      <c r="AN43" s="160">
        <f>$R$28/'Fixed data'!$C$7</f>
        <v>0</v>
      </c>
      <c r="AO43" s="160">
        <f>$R$28/'Fixed data'!$C$7</f>
        <v>0</v>
      </c>
      <c r="AP43" s="160">
        <f>$R$28/'Fixed data'!$C$7</f>
        <v>0</v>
      </c>
      <c r="AQ43" s="160">
        <f>$R$28/'Fixed data'!$C$7</f>
        <v>0</v>
      </c>
      <c r="AR43" s="160">
        <f>$R$28/'Fixed data'!$C$7</f>
        <v>0</v>
      </c>
      <c r="AS43" s="160">
        <f>$R$28/'Fixed data'!$C$7</f>
        <v>0</v>
      </c>
      <c r="AT43" s="160">
        <f>$R$28/'Fixed data'!$C$7</f>
        <v>0</v>
      </c>
      <c r="AU43" s="160">
        <f>$R$28/'Fixed data'!$C$7</f>
        <v>0</v>
      </c>
      <c r="AV43" s="160">
        <f>$R$28/'Fixed data'!$C$7</f>
        <v>0</v>
      </c>
      <c r="AW43" s="160">
        <f>$R$28/'Fixed data'!$C$7</f>
        <v>0</v>
      </c>
      <c r="AX43" s="160">
        <f>$R$28/'Fixed data'!$C$7</f>
        <v>0</v>
      </c>
      <c r="AY43" s="160">
        <f>$R$28/'Fixed data'!$C$7</f>
        <v>0</v>
      </c>
      <c r="AZ43" s="160">
        <f>$R$28/'Fixed data'!$C$7</f>
        <v>0</v>
      </c>
      <c r="BA43" s="160">
        <f>$R$28/'Fixed data'!$C$7</f>
        <v>0</v>
      </c>
      <c r="BB43" s="160">
        <f>$R$28/'Fixed data'!$C$7</f>
        <v>0</v>
      </c>
      <c r="BC43" s="160">
        <f>$R$28/'Fixed data'!$C$7</f>
        <v>0</v>
      </c>
      <c r="BD43" s="160">
        <f>$R$28/'Fixed data'!$C$7</f>
        <v>0</v>
      </c>
    </row>
    <row r="44" spans="1:57" ht="16.5" hidden="1" customHeight="1" outlineLevel="1" x14ac:dyDescent="0.35">
      <c r="A44" s="116"/>
      <c r="B44" s="147" t="s">
        <v>116</v>
      </c>
      <c r="C44" s="149" t="s">
        <v>138</v>
      </c>
      <c r="D44" s="147" t="s">
        <v>40</v>
      </c>
      <c r="F44" s="160"/>
      <c r="G44" s="160"/>
      <c r="H44" s="160"/>
      <c r="I44" s="160"/>
      <c r="J44" s="160"/>
      <c r="K44" s="160"/>
      <c r="L44" s="160"/>
      <c r="M44" s="160"/>
      <c r="N44" s="160"/>
      <c r="O44" s="160"/>
      <c r="P44" s="160"/>
      <c r="Q44" s="160"/>
      <c r="R44" s="160"/>
      <c r="S44" s="160"/>
      <c r="T44" s="160">
        <f>$S$28/'Fixed data'!$C$7</f>
        <v>0</v>
      </c>
      <c r="U44" s="160">
        <f>$S$28/'Fixed data'!$C$7</f>
        <v>0</v>
      </c>
      <c r="V44" s="160">
        <f>$S$28/'Fixed data'!$C$7</f>
        <v>0</v>
      </c>
      <c r="W44" s="160">
        <f>$S$28/'Fixed data'!$C$7</f>
        <v>0</v>
      </c>
      <c r="X44" s="160">
        <f>$S$28/'Fixed data'!$C$7</f>
        <v>0</v>
      </c>
      <c r="Y44" s="160">
        <f>$S$28/'Fixed data'!$C$7</f>
        <v>0</v>
      </c>
      <c r="Z44" s="160">
        <f>$S$28/'Fixed data'!$C$7</f>
        <v>0</v>
      </c>
      <c r="AA44" s="160">
        <f>$S$28/'Fixed data'!$C$7</f>
        <v>0</v>
      </c>
      <c r="AB44" s="160">
        <f>$S$28/'Fixed data'!$C$7</f>
        <v>0</v>
      </c>
      <c r="AC44" s="160">
        <f>$S$28/'Fixed data'!$C$7</f>
        <v>0</v>
      </c>
      <c r="AD44" s="160">
        <f>$S$28/'Fixed data'!$C$7</f>
        <v>0</v>
      </c>
      <c r="AE44" s="160">
        <f>$S$28/'Fixed data'!$C$7</f>
        <v>0</v>
      </c>
      <c r="AF44" s="160">
        <f>$S$28/'Fixed data'!$C$7</f>
        <v>0</v>
      </c>
      <c r="AG44" s="160">
        <f>$S$28/'Fixed data'!$C$7</f>
        <v>0</v>
      </c>
      <c r="AH44" s="160">
        <f>$S$28/'Fixed data'!$C$7</f>
        <v>0</v>
      </c>
      <c r="AI44" s="160">
        <f>$S$28/'Fixed data'!$C$7</f>
        <v>0</v>
      </c>
      <c r="AJ44" s="160">
        <f>$S$28/'Fixed data'!$C$7</f>
        <v>0</v>
      </c>
      <c r="AK44" s="160">
        <f>$S$28/'Fixed data'!$C$7</f>
        <v>0</v>
      </c>
      <c r="AL44" s="160">
        <f>$S$28/'Fixed data'!$C$7</f>
        <v>0</v>
      </c>
      <c r="AM44" s="160">
        <f>$S$28/'Fixed data'!$C$7</f>
        <v>0</v>
      </c>
      <c r="AN44" s="160">
        <f>$S$28/'Fixed data'!$C$7</f>
        <v>0</v>
      </c>
      <c r="AO44" s="160">
        <f>$S$28/'Fixed data'!$C$7</f>
        <v>0</v>
      </c>
      <c r="AP44" s="160">
        <f>$S$28/'Fixed data'!$C$7</f>
        <v>0</v>
      </c>
      <c r="AQ44" s="160">
        <f>$S$28/'Fixed data'!$C$7</f>
        <v>0</v>
      </c>
      <c r="AR44" s="160">
        <f>$S$28/'Fixed data'!$C$7</f>
        <v>0</v>
      </c>
      <c r="AS44" s="160">
        <f>$S$28/'Fixed data'!$C$7</f>
        <v>0</v>
      </c>
      <c r="AT44" s="160">
        <f>$S$28/'Fixed data'!$C$7</f>
        <v>0</v>
      </c>
      <c r="AU44" s="160">
        <f>$S$28/'Fixed data'!$C$7</f>
        <v>0</v>
      </c>
      <c r="AV44" s="160">
        <f>$S$28/'Fixed data'!$C$7</f>
        <v>0</v>
      </c>
      <c r="AW44" s="160">
        <f>$S$28/'Fixed data'!$C$7</f>
        <v>0</v>
      </c>
      <c r="AX44" s="160">
        <f>$S$28/'Fixed data'!$C$7</f>
        <v>0</v>
      </c>
      <c r="AY44" s="160">
        <f>$S$28/'Fixed data'!$C$7</f>
        <v>0</v>
      </c>
      <c r="AZ44" s="160">
        <f>$S$28/'Fixed data'!$C$7</f>
        <v>0</v>
      </c>
      <c r="BA44" s="160">
        <f>$S$28/'Fixed data'!$C$7</f>
        <v>0</v>
      </c>
      <c r="BB44" s="160">
        <f>$S$28/'Fixed data'!$C$7</f>
        <v>0</v>
      </c>
      <c r="BC44" s="160">
        <f>$S$28/'Fixed data'!$C$7</f>
        <v>0</v>
      </c>
      <c r="BD44" s="160">
        <f>$S$28/'Fixed data'!$C$7</f>
        <v>0</v>
      </c>
    </row>
    <row r="45" spans="1:57" ht="16.5" hidden="1" customHeight="1" outlineLevel="1" x14ac:dyDescent="0.35">
      <c r="A45" s="116"/>
      <c r="B45" s="147" t="s">
        <v>117</v>
      </c>
      <c r="C45" s="149" t="s">
        <v>139</v>
      </c>
      <c r="D45" s="147" t="s">
        <v>40</v>
      </c>
      <c r="F45" s="160"/>
      <c r="G45" s="160"/>
      <c r="H45" s="160"/>
      <c r="I45" s="160"/>
      <c r="J45" s="160"/>
      <c r="K45" s="160"/>
      <c r="L45" s="160"/>
      <c r="M45" s="160"/>
      <c r="N45" s="160"/>
      <c r="O45" s="160"/>
      <c r="P45" s="160"/>
      <c r="Q45" s="160"/>
      <c r="R45" s="160"/>
      <c r="S45" s="160"/>
      <c r="T45" s="160"/>
      <c r="U45" s="160">
        <f>$T$28/'Fixed data'!$C$7</f>
        <v>0</v>
      </c>
      <c r="V45" s="160">
        <f>$T$28/'Fixed data'!$C$7</f>
        <v>0</v>
      </c>
      <c r="W45" s="160">
        <f>$T$28/'Fixed data'!$C$7</f>
        <v>0</v>
      </c>
      <c r="X45" s="160">
        <f>$T$28/'Fixed data'!$C$7</f>
        <v>0</v>
      </c>
      <c r="Y45" s="160">
        <f>$T$28/'Fixed data'!$C$7</f>
        <v>0</v>
      </c>
      <c r="Z45" s="160">
        <f>$T$28/'Fixed data'!$C$7</f>
        <v>0</v>
      </c>
      <c r="AA45" s="160">
        <f>$T$28/'Fixed data'!$C$7</f>
        <v>0</v>
      </c>
      <c r="AB45" s="160">
        <f>$T$28/'Fixed data'!$C$7</f>
        <v>0</v>
      </c>
      <c r="AC45" s="160">
        <f>$T$28/'Fixed data'!$C$7</f>
        <v>0</v>
      </c>
      <c r="AD45" s="160">
        <f>$T$28/'Fixed data'!$C$7</f>
        <v>0</v>
      </c>
      <c r="AE45" s="160">
        <f>$T$28/'Fixed data'!$C$7</f>
        <v>0</v>
      </c>
      <c r="AF45" s="160">
        <f>$T$28/'Fixed data'!$C$7</f>
        <v>0</v>
      </c>
      <c r="AG45" s="160">
        <f>$T$28/'Fixed data'!$C$7</f>
        <v>0</v>
      </c>
      <c r="AH45" s="160">
        <f>$T$28/'Fixed data'!$C$7</f>
        <v>0</v>
      </c>
      <c r="AI45" s="160">
        <f>$T$28/'Fixed data'!$C$7</f>
        <v>0</v>
      </c>
      <c r="AJ45" s="160">
        <f>$T$28/'Fixed data'!$C$7</f>
        <v>0</v>
      </c>
      <c r="AK45" s="160">
        <f>$T$28/'Fixed data'!$C$7</f>
        <v>0</v>
      </c>
      <c r="AL45" s="160">
        <f>$T$28/'Fixed data'!$C$7</f>
        <v>0</v>
      </c>
      <c r="AM45" s="160">
        <f>$T$28/'Fixed data'!$C$7</f>
        <v>0</v>
      </c>
      <c r="AN45" s="160">
        <f>$T$28/'Fixed data'!$C$7</f>
        <v>0</v>
      </c>
      <c r="AO45" s="160">
        <f>$T$28/'Fixed data'!$C$7</f>
        <v>0</v>
      </c>
      <c r="AP45" s="160">
        <f>$T$28/'Fixed data'!$C$7</f>
        <v>0</v>
      </c>
      <c r="AQ45" s="160">
        <f>$T$28/'Fixed data'!$C$7</f>
        <v>0</v>
      </c>
      <c r="AR45" s="160">
        <f>$T$28/'Fixed data'!$C$7</f>
        <v>0</v>
      </c>
      <c r="AS45" s="160">
        <f>$T$28/'Fixed data'!$C$7</f>
        <v>0</v>
      </c>
      <c r="AT45" s="160">
        <f>$T$28/'Fixed data'!$C$7</f>
        <v>0</v>
      </c>
      <c r="AU45" s="160">
        <f>$T$28/'Fixed data'!$C$7</f>
        <v>0</v>
      </c>
      <c r="AV45" s="160">
        <f>$T$28/'Fixed data'!$C$7</f>
        <v>0</v>
      </c>
      <c r="AW45" s="160">
        <f>$T$28/'Fixed data'!$C$7</f>
        <v>0</v>
      </c>
      <c r="AX45" s="160">
        <f>$T$28/'Fixed data'!$C$7</f>
        <v>0</v>
      </c>
      <c r="AY45" s="160">
        <f>$T$28/'Fixed data'!$C$7</f>
        <v>0</v>
      </c>
      <c r="AZ45" s="160">
        <f>$T$28/'Fixed data'!$C$7</f>
        <v>0</v>
      </c>
      <c r="BA45" s="160">
        <f>$T$28/'Fixed data'!$C$7</f>
        <v>0</v>
      </c>
      <c r="BB45" s="160">
        <f>$T$28/'Fixed data'!$C$7</f>
        <v>0</v>
      </c>
      <c r="BC45" s="160">
        <f>$T$28/'Fixed data'!$C$7</f>
        <v>0</v>
      </c>
      <c r="BD45" s="160">
        <f>$T$28/'Fixed data'!$C$7</f>
        <v>0</v>
      </c>
    </row>
    <row r="46" spans="1:57" ht="16.5" hidden="1" customHeight="1" outlineLevel="1" x14ac:dyDescent="0.35">
      <c r="A46" s="116"/>
      <c r="B46" s="147" t="s">
        <v>118</v>
      </c>
      <c r="C46" s="149" t="s">
        <v>140</v>
      </c>
      <c r="D46" s="147" t="s">
        <v>40</v>
      </c>
      <c r="F46" s="160"/>
      <c r="G46" s="160"/>
      <c r="H46" s="160"/>
      <c r="I46" s="160"/>
      <c r="J46" s="160"/>
      <c r="K46" s="160"/>
      <c r="L46" s="160"/>
      <c r="M46" s="160"/>
      <c r="N46" s="160"/>
      <c r="O46" s="160"/>
      <c r="P46" s="160"/>
      <c r="Q46" s="160"/>
      <c r="R46" s="160"/>
      <c r="S46" s="160"/>
      <c r="T46" s="160"/>
      <c r="U46" s="160"/>
      <c r="V46" s="160">
        <f>$U$28/'Fixed data'!$C$7</f>
        <v>0</v>
      </c>
      <c r="W46" s="160">
        <f>$U$28/'Fixed data'!$C$7</f>
        <v>0</v>
      </c>
      <c r="X46" s="160">
        <f>$U$28/'Fixed data'!$C$7</f>
        <v>0</v>
      </c>
      <c r="Y46" s="160">
        <f>$U$28/'Fixed data'!$C$7</f>
        <v>0</v>
      </c>
      <c r="Z46" s="160">
        <f>$U$28/'Fixed data'!$C$7</f>
        <v>0</v>
      </c>
      <c r="AA46" s="160">
        <f>$U$28/'Fixed data'!$C$7</f>
        <v>0</v>
      </c>
      <c r="AB46" s="160">
        <f>$U$28/'Fixed data'!$C$7</f>
        <v>0</v>
      </c>
      <c r="AC46" s="160">
        <f>$U$28/'Fixed data'!$C$7</f>
        <v>0</v>
      </c>
      <c r="AD46" s="160">
        <f>$U$28/'Fixed data'!$C$7</f>
        <v>0</v>
      </c>
      <c r="AE46" s="160">
        <f>$U$28/'Fixed data'!$C$7</f>
        <v>0</v>
      </c>
      <c r="AF46" s="160">
        <f>$U$28/'Fixed data'!$C$7</f>
        <v>0</v>
      </c>
      <c r="AG46" s="160">
        <f>$U$28/'Fixed data'!$C$7</f>
        <v>0</v>
      </c>
      <c r="AH46" s="160">
        <f>$U$28/'Fixed data'!$C$7</f>
        <v>0</v>
      </c>
      <c r="AI46" s="160">
        <f>$U$28/'Fixed data'!$C$7</f>
        <v>0</v>
      </c>
      <c r="AJ46" s="160">
        <f>$U$28/'Fixed data'!$C$7</f>
        <v>0</v>
      </c>
      <c r="AK46" s="160">
        <f>$U$28/'Fixed data'!$C$7</f>
        <v>0</v>
      </c>
      <c r="AL46" s="160">
        <f>$U$28/'Fixed data'!$C$7</f>
        <v>0</v>
      </c>
      <c r="AM46" s="160">
        <f>$U$28/'Fixed data'!$C$7</f>
        <v>0</v>
      </c>
      <c r="AN46" s="160">
        <f>$U$28/'Fixed data'!$C$7</f>
        <v>0</v>
      </c>
      <c r="AO46" s="160">
        <f>$U$28/'Fixed data'!$C$7</f>
        <v>0</v>
      </c>
      <c r="AP46" s="160">
        <f>$U$28/'Fixed data'!$C$7</f>
        <v>0</v>
      </c>
      <c r="AQ46" s="160">
        <f>$U$28/'Fixed data'!$C$7</f>
        <v>0</v>
      </c>
      <c r="AR46" s="160">
        <f>$U$28/'Fixed data'!$C$7</f>
        <v>0</v>
      </c>
      <c r="AS46" s="160">
        <f>$U$28/'Fixed data'!$C$7</f>
        <v>0</v>
      </c>
      <c r="AT46" s="160">
        <f>$U$28/'Fixed data'!$C$7</f>
        <v>0</v>
      </c>
      <c r="AU46" s="160">
        <f>$U$28/'Fixed data'!$C$7</f>
        <v>0</v>
      </c>
      <c r="AV46" s="160">
        <f>$U$28/'Fixed data'!$C$7</f>
        <v>0</v>
      </c>
      <c r="AW46" s="160">
        <f>$U$28/'Fixed data'!$C$7</f>
        <v>0</v>
      </c>
      <c r="AX46" s="160">
        <f>$U$28/'Fixed data'!$C$7</f>
        <v>0</v>
      </c>
      <c r="AY46" s="160">
        <f>$U$28/'Fixed data'!$C$7</f>
        <v>0</v>
      </c>
      <c r="AZ46" s="160">
        <f>$U$28/'Fixed data'!$C$7</f>
        <v>0</v>
      </c>
      <c r="BA46" s="160">
        <f>$U$28/'Fixed data'!$C$7</f>
        <v>0</v>
      </c>
      <c r="BB46" s="160">
        <f>$U$28/'Fixed data'!$C$7</f>
        <v>0</v>
      </c>
      <c r="BC46" s="160">
        <f>$U$28/'Fixed data'!$C$7</f>
        <v>0</v>
      </c>
      <c r="BD46" s="160">
        <f>$U$28/'Fixed data'!$C$7</f>
        <v>0</v>
      </c>
    </row>
    <row r="47" spans="1:57" ht="16.5" hidden="1" customHeight="1" outlineLevel="1" x14ac:dyDescent="0.35">
      <c r="A47" s="116"/>
      <c r="B47" s="147" t="s">
        <v>119</v>
      </c>
      <c r="C47" s="149" t="s">
        <v>141</v>
      </c>
      <c r="D47" s="147" t="s">
        <v>40</v>
      </c>
      <c r="F47" s="160"/>
      <c r="G47" s="160"/>
      <c r="H47" s="160"/>
      <c r="I47" s="160"/>
      <c r="J47" s="160"/>
      <c r="K47" s="160"/>
      <c r="L47" s="160"/>
      <c r="M47" s="160"/>
      <c r="N47" s="160"/>
      <c r="O47" s="160"/>
      <c r="P47" s="160"/>
      <c r="Q47" s="160"/>
      <c r="R47" s="160"/>
      <c r="S47" s="160"/>
      <c r="T47" s="160"/>
      <c r="U47" s="160"/>
      <c r="V47" s="160"/>
      <c r="W47" s="160">
        <f>$V$28/'Fixed data'!$C$7</f>
        <v>0</v>
      </c>
      <c r="X47" s="160">
        <f>$V$28/'Fixed data'!$C$7</f>
        <v>0</v>
      </c>
      <c r="Y47" s="160">
        <f>$V$28/'Fixed data'!$C$7</f>
        <v>0</v>
      </c>
      <c r="Z47" s="160">
        <f>$V$28/'Fixed data'!$C$7</f>
        <v>0</v>
      </c>
      <c r="AA47" s="160">
        <f>$V$28/'Fixed data'!$C$7</f>
        <v>0</v>
      </c>
      <c r="AB47" s="160">
        <f>$V$28/'Fixed data'!$C$7</f>
        <v>0</v>
      </c>
      <c r="AC47" s="160">
        <f>$V$28/'Fixed data'!$C$7</f>
        <v>0</v>
      </c>
      <c r="AD47" s="160">
        <f>$V$28/'Fixed data'!$C$7</f>
        <v>0</v>
      </c>
      <c r="AE47" s="160">
        <f>$V$28/'Fixed data'!$C$7</f>
        <v>0</v>
      </c>
      <c r="AF47" s="160">
        <f>$V$28/'Fixed data'!$C$7</f>
        <v>0</v>
      </c>
      <c r="AG47" s="160">
        <f>$V$28/'Fixed data'!$C$7</f>
        <v>0</v>
      </c>
      <c r="AH47" s="160">
        <f>$V$28/'Fixed data'!$C$7</f>
        <v>0</v>
      </c>
      <c r="AI47" s="160">
        <f>$V$28/'Fixed data'!$C$7</f>
        <v>0</v>
      </c>
      <c r="AJ47" s="160">
        <f>$V$28/'Fixed data'!$C$7</f>
        <v>0</v>
      </c>
      <c r="AK47" s="160">
        <f>$V$28/'Fixed data'!$C$7</f>
        <v>0</v>
      </c>
      <c r="AL47" s="160">
        <f>$V$28/'Fixed data'!$C$7</f>
        <v>0</v>
      </c>
      <c r="AM47" s="160">
        <f>$V$28/'Fixed data'!$C$7</f>
        <v>0</v>
      </c>
      <c r="AN47" s="160">
        <f>$V$28/'Fixed data'!$C$7</f>
        <v>0</v>
      </c>
      <c r="AO47" s="160">
        <f>$V$28/'Fixed data'!$C$7</f>
        <v>0</v>
      </c>
      <c r="AP47" s="160">
        <f>$V$28/'Fixed data'!$C$7</f>
        <v>0</v>
      </c>
      <c r="AQ47" s="160">
        <f>$V$28/'Fixed data'!$C$7</f>
        <v>0</v>
      </c>
      <c r="AR47" s="160">
        <f>$V$28/'Fixed data'!$C$7</f>
        <v>0</v>
      </c>
      <c r="AS47" s="160">
        <f>$V$28/'Fixed data'!$C$7</f>
        <v>0</v>
      </c>
      <c r="AT47" s="160">
        <f>$V$28/'Fixed data'!$C$7</f>
        <v>0</v>
      </c>
      <c r="AU47" s="160">
        <f>$V$28/'Fixed data'!$C$7</f>
        <v>0</v>
      </c>
      <c r="AV47" s="160">
        <f>$V$28/'Fixed data'!$C$7</f>
        <v>0</v>
      </c>
      <c r="AW47" s="160">
        <f>$V$28/'Fixed data'!$C$7</f>
        <v>0</v>
      </c>
      <c r="AX47" s="160">
        <f>$V$28/'Fixed data'!$C$7</f>
        <v>0</v>
      </c>
      <c r="AY47" s="160">
        <f>$V$28/'Fixed data'!$C$7</f>
        <v>0</v>
      </c>
      <c r="AZ47" s="160">
        <f>$V$28/'Fixed data'!$C$7</f>
        <v>0</v>
      </c>
      <c r="BA47" s="160">
        <f>$V$28/'Fixed data'!$C$7</f>
        <v>0</v>
      </c>
      <c r="BB47" s="160">
        <f>$V$28/'Fixed data'!$C$7</f>
        <v>0</v>
      </c>
      <c r="BC47" s="160">
        <f>$V$28/'Fixed data'!$C$7</f>
        <v>0</v>
      </c>
      <c r="BD47" s="160">
        <f>$V$28/'Fixed data'!$C$7</f>
        <v>0</v>
      </c>
    </row>
    <row r="48" spans="1:57" ht="16.5" hidden="1" customHeight="1" outlineLevel="1" x14ac:dyDescent="0.35">
      <c r="A48" s="116"/>
      <c r="B48" s="147" t="s">
        <v>120</v>
      </c>
      <c r="C48" s="149" t="s">
        <v>142</v>
      </c>
      <c r="D48" s="147" t="s">
        <v>40</v>
      </c>
      <c r="F48" s="160"/>
      <c r="G48" s="160"/>
      <c r="H48" s="160"/>
      <c r="I48" s="160"/>
      <c r="J48" s="160"/>
      <c r="K48" s="160"/>
      <c r="L48" s="160"/>
      <c r="M48" s="160"/>
      <c r="N48" s="160"/>
      <c r="O48" s="160"/>
      <c r="P48" s="160"/>
      <c r="Q48" s="160"/>
      <c r="R48" s="160"/>
      <c r="S48" s="160"/>
      <c r="T48" s="160"/>
      <c r="U48" s="160"/>
      <c r="V48" s="160"/>
      <c r="W48" s="160"/>
      <c r="X48" s="160">
        <f>$W$28/'Fixed data'!$C$7</f>
        <v>-1.7422222222222224E-2</v>
      </c>
      <c r="Y48" s="160">
        <f>$W$28/'Fixed data'!$C$7</f>
        <v>-1.7422222222222224E-2</v>
      </c>
      <c r="Z48" s="160">
        <f>$W$28/'Fixed data'!$C$7</f>
        <v>-1.7422222222222224E-2</v>
      </c>
      <c r="AA48" s="160">
        <f>$W$28/'Fixed data'!$C$7</f>
        <v>-1.7422222222222224E-2</v>
      </c>
      <c r="AB48" s="160">
        <f>$W$28/'Fixed data'!$C$7</f>
        <v>-1.7422222222222224E-2</v>
      </c>
      <c r="AC48" s="160">
        <f>$W$28/'Fixed data'!$C$7</f>
        <v>-1.7422222222222224E-2</v>
      </c>
      <c r="AD48" s="160">
        <f>$W$28/'Fixed data'!$C$7</f>
        <v>-1.7422222222222224E-2</v>
      </c>
      <c r="AE48" s="160">
        <f>$W$28/'Fixed data'!$C$7</f>
        <v>-1.7422222222222224E-2</v>
      </c>
      <c r="AF48" s="160">
        <f>$W$28/'Fixed data'!$C$7</f>
        <v>-1.7422222222222224E-2</v>
      </c>
      <c r="AG48" s="160">
        <f>$W$28/'Fixed data'!$C$7</f>
        <v>-1.7422222222222224E-2</v>
      </c>
      <c r="AH48" s="160">
        <f>$W$28/'Fixed data'!$C$7</f>
        <v>-1.7422222222222224E-2</v>
      </c>
      <c r="AI48" s="160">
        <f>$W$28/'Fixed data'!$C$7</f>
        <v>-1.7422222222222224E-2</v>
      </c>
      <c r="AJ48" s="160">
        <f>$W$28/'Fixed data'!$C$7</f>
        <v>-1.7422222222222224E-2</v>
      </c>
      <c r="AK48" s="160">
        <f>$W$28/'Fixed data'!$C$7</f>
        <v>-1.7422222222222224E-2</v>
      </c>
      <c r="AL48" s="160">
        <f>$W$28/'Fixed data'!$C$7</f>
        <v>-1.7422222222222224E-2</v>
      </c>
      <c r="AM48" s="160">
        <f>$W$28/'Fixed data'!$C$7</f>
        <v>-1.7422222222222224E-2</v>
      </c>
      <c r="AN48" s="160">
        <f>$W$28/'Fixed data'!$C$7</f>
        <v>-1.7422222222222224E-2</v>
      </c>
      <c r="AO48" s="160">
        <f>$W$28/'Fixed data'!$C$7</f>
        <v>-1.7422222222222224E-2</v>
      </c>
      <c r="AP48" s="160">
        <f>$W$28/'Fixed data'!$C$7</f>
        <v>-1.7422222222222224E-2</v>
      </c>
      <c r="AQ48" s="160">
        <f>$W$28/'Fixed data'!$C$7</f>
        <v>-1.7422222222222224E-2</v>
      </c>
      <c r="AR48" s="160">
        <f>$W$28/'Fixed data'!$C$7</f>
        <v>-1.7422222222222224E-2</v>
      </c>
      <c r="AS48" s="160">
        <f>$W$28/'Fixed data'!$C$7</f>
        <v>-1.7422222222222224E-2</v>
      </c>
      <c r="AT48" s="160">
        <f>$W$28/'Fixed data'!$C$7</f>
        <v>-1.7422222222222224E-2</v>
      </c>
      <c r="AU48" s="160">
        <f>$W$28/'Fixed data'!$C$7</f>
        <v>-1.7422222222222224E-2</v>
      </c>
      <c r="AV48" s="160">
        <f>$W$28/'Fixed data'!$C$7</f>
        <v>-1.7422222222222224E-2</v>
      </c>
      <c r="AW48" s="160">
        <f>$W$28/'Fixed data'!$C$7</f>
        <v>-1.7422222222222224E-2</v>
      </c>
      <c r="AX48" s="160">
        <f>$W$28/'Fixed data'!$C$7</f>
        <v>-1.7422222222222224E-2</v>
      </c>
      <c r="AY48" s="160">
        <f>$W$28/'Fixed data'!$C$7</f>
        <v>-1.7422222222222224E-2</v>
      </c>
      <c r="AZ48" s="160">
        <f>$W$28/'Fixed data'!$C$7</f>
        <v>-1.7422222222222224E-2</v>
      </c>
      <c r="BA48" s="160">
        <f>$W$28/'Fixed data'!$C$7</f>
        <v>-1.7422222222222224E-2</v>
      </c>
      <c r="BB48" s="160">
        <f>$W$28/'Fixed data'!$C$7</f>
        <v>-1.7422222222222224E-2</v>
      </c>
      <c r="BC48" s="160">
        <f>$W$28/'Fixed data'!$C$7</f>
        <v>-1.7422222222222224E-2</v>
      </c>
      <c r="BD48" s="160">
        <f>$W$28/'Fixed data'!$C$7</f>
        <v>-1.7422222222222224E-2</v>
      </c>
    </row>
    <row r="49" spans="1:56" ht="16.5" hidden="1" customHeight="1" outlineLevel="1" x14ac:dyDescent="0.35">
      <c r="A49" s="116"/>
      <c r="B49" s="147" t="s">
        <v>121</v>
      </c>
      <c r="C49" s="149" t="s">
        <v>143</v>
      </c>
      <c r="D49" s="147" t="s">
        <v>40</v>
      </c>
      <c r="F49" s="160"/>
      <c r="G49" s="160"/>
      <c r="H49" s="160"/>
      <c r="I49" s="160"/>
      <c r="J49" s="160"/>
      <c r="K49" s="160"/>
      <c r="L49" s="160"/>
      <c r="M49" s="160"/>
      <c r="N49" s="160"/>
      <c r="O49" s="160"/>
      <c r="P49" s="160"/>
      <c r="Q49" s="160"/>
      <c r="R49" s="160"/>
      <c r="S49" s="160"/>
      <c r="T49" s="160"/>
      <c r="U49" s="160"/>
      <c r="V49" s="160"/>
      <c r="W49" s="160"/>
      <c r="X49" s="160"/>
      <c r="Y49" s="160">
        <f>$X$28/'Fixed data'!$C$7</f>
        <v>-1.1964444444444446E-2</v>
      </c>
      <c r="Z49" s="160">
        <f>$X$28/'Fixed data'!$C$7</f>
        <v>-1.1964444444444446E-2</v>
      </c>
      <c r="AA49" s="160">
        <f>$X$28/'Fixed data'!$C$7</f>
        <v>-1.1964444444444446E-2</v>
      </c>
      <c r="AB49" s="160">
        <f>$X$28/'Fixed data'!$C$7</f>
        <v>-1.1964444444444446E-2</v>
      </c>
      <c r="AC49" s="160">
        <f>$X$28/'Fixed data'!$C$7</f>
        <v>-1.1964444444444446E-2</v>
      </c>
      <c r="AD49" s="160">
        <f>$X$28/'Fixed data'!$C$7</f>
        <v>-1.1964444444444446E-2</v>
      </c>
      <c r="AE49" s="160">
        <f>$X$28/'Fixed data'!$C$7</f>
        <v>-1.1964444444444446E-2</v>
      </c>
      <c r="AF49" s="160">
        <f>$X$28/'Fixed data'!$C$7</f>
        <v>-1.1964444444444446E-2</v>
      </c>
      <c r="AG49" s="160">
        <f>$X$28/'Fixed data'!$C$7</f>
        <v>-1.1964444444444446E-2</v>
      </c>
      <c r="AH49" s="160">
        <f>$X$28/'Fixed data'!$C$7</f>
        <v>-1.1964444444444446E-2</v>
      </c>
      <c r="AI49" s="160">
        <f>$X$28/'Fixed data'!$C$7</f>
        <v>-1.1964444444444446E-2</v>
      </c>
      <c r="AJ49" s="160">
        <f>$X$28/'Fixed data'!$C$7</f>
        <v>-1.1964444444444446E-2</v>
      </c>
      <c r="AK49" s="160">
        <f>$X$28/'Fixed data'!$C$7</f>
        <v>-1.1964444444444446E-2</v>
      </c>
      <c r="AL49" s="160">
        <f>$X$28/'Fixed data'!$C$7</f>
        <v>-1.1964444444444446E-2</v>
      </c>
      <c r="AM49" s="160">
        <f>$X$28/'Fixed data'!$C$7</f>
        <v>-1.1964444444444446E-2</v>
      </c>
      <c r="AN49" s="160">
        <f>$X$28/'Fixed data'!$C$7</f>
        <v>-1.1964444444444446E-2</v>
      </c>
      <c r="AO49" s="160">
        <f>$X$28/'Fixed data'!$C$7</f>
        <v>-1.1964444444444446E-2</v>
      </c>
      <c r="AP49" s="160">
        <f>$X$28/'Fixed data'!$C$7</f>
        <v>-1.1964444444444446E-2</v>
      </c>
      <c r="AQ49" s="160">
        <f>$X$28/'Fixed data'!$C$7</f>
        <v>-1.1964444444444446E-2</v>
      </c>
      <c r="AR49" s="160">
        <f>$X$28/'Fixed data'!$C$7</f>
        <v>-1.1964444444444446E-2</v>
      </c>
      <c r="AS49" s="160">
        <f>$X$28/'Fixed data'!$C$7</f>
        <v>-1.1964444444444446E-2</v>
      </c>
      <c r="AT49" s="160">
        <f>$X$28/'Fixed data'!$C$7</f>
        <v>-1.1964444444444446E-2</v>
      </c>
      <c r="AU49" s="160">
        <f>$X$28/'Fixed data'!$C$7</f>
        <v>-1.1964444444444446E-2</v>
      </c>
      <c r="AV49" s="160">
        <f>$X$28/'Fixed data'!$C$7</f>
        <v>-1.1964444444444446E-2</v>
      </c>
      <c r="AW49" s="160">
        <f>$X$28/'Fixed data'!$C$7</f>
        <v>-1.1964444444444446E-2</v>
      </c>
      <c r="AX49" s="160">
        <f>$X$28/'Fixed data'!$C$7</f>
        <v>-1.1964444444444446E-2</v>
      </c>
      <c r="AY49" s="160">
        <f>$X$28/'Fixed data'!$C$7</f>
        <v>-1.1964444444444446E-2</v>
      </c>
      <c r="AZ49" s="160">
        <f>$X$28/'Fixed data'!$C$7</f>
        <v>-1.1964444444444446E-2</v>
      </c>
      <c r="BA49" s="160">
        <f>$X$28/'Fixed data'!$C$7</f>
        <v>-1.1964444444444446E-2</v>
      </c>
      <c r="BB49" s="160">
        <f>$X$28/'Fixed data'!$C$7</f>
        <v>-1.1964444444444446E-2</v>
      </c>
      <c r="BC49" s="160">
        <f>$X$28/'Fixed data'!$C$7</f>
        <v>-1.1964444444444446E-2</v>
      </c>
      <c r="BD49" s="160">
        <f>$X$28/'Fixed data'!$C$7</f>
        <v>-1.1964444444444446E-2</v>
      </c>
    </row>
    <row r="50" spans="1:56" ht="16.5" hidden="1" customHeight="1" outlineLevel="1" x14ac:dyDescent="0.35">
      <c r="A50" s="116"/>
      <c r="B50" s="147" t="s">
        <v>122</v>
      </c>
      <c r="C50" s="149" t="s">
        <v>144</v>
      </c>
      <c r="D50" s="147" t="s">
        <v>40</v>
      </c>
      <c r="F50" s="160"/>
      <c r="G50" s="160"/>
      <c r="H50" s="160"/>
      <c r="I50" s="160"/>
      <c r="J50" s="160"/>
      <c r="K50" s="160"/>
      <c r="L50" s="160"/>
      <c r="M50" s="160"/>
      <c r="N50" s="160"/>
      <c r="O50" s="160"/>
      <c r="P50" s="160"/>
      <c r="Q50" s="160"/>
      <c r="R50" s="160"/>
      <c r="S50" s="160"/>
      <c r="T50" s="160"/>
      <c r="U50" s="160"/>
      <c r="V50" s="160"/>
      <c r="W50" s="160"/>
      <c r="X50" s="160"/>
      <c r="Y50" s="160"/>
      <c r="Z50" s="160">
        <f>$Y$28/'Fixed data'!$C$7</f>
        <v>0</v>
      </c>
      <c r="AA50" s="160">
        <f>$Y$28/'Fixed data'!$C$7</f>
        <v>0</v>
      </c>
      <c r="AB50" s="160">
        <f>$Y$28/'Fixed data'!$C$7</f>
        <v>0</v>
      </c>
      <c r="AC50" s="160">
        <f>$Y$28/'Fixed data'!$C$7</f>
        <v>0</v>
      </c>
      <c r="AD50" s="160">
        <f>$Y$28/'Fixed data'!$C$7</f>
        <v>0</v>
      </c>
      <c r="AE50" s="160">
        <f>$Y$28/'Fixed data'!$C$7</f>
        <v>0</v>
      </c>
      <c r="AF50" s="160">
        <f>$Y$28/'Fixed data'!$C$7</f>
        <v>0</v>
      </c>
      <c r="AG50" s="160">
        <f>$Y$28/'Fixed data'!$C$7</f>
        <v>0</v>
      </c>
      <c r="AH50" s="160">
        <f>$Y$28/'Fixed data'!$C$7</f>
        <v>0</v>
      </c>
      <c r="AI50" s="160">
        <f>$Y$28/'Fixed data'!$C$7</f>
        <v>0</v>
      </c>
      <c r="AJ50" s="160">
        <f>$Y$28/'Fixed data'!$C$7</f>
        <v>0</v>
      </c>
      <c r="AK50" s="160">
        <f>$Y$28/'Fixed data'!$C$7</f>
        <v>0</v>
      </c>
      <c r="AL50" s="160">
        <f>$Y$28/'Fixed data'!$C$7</f>
        <v>0</v>
      </c>
      <c r="AM50" s="160">
        <f>$Y$28/'Fixed data'!$C$7</f>
        <v>0</v>
      </c>
      <c r="AN50" s="160">
        <f>$Y$28/'Fixed data'!$C$7</f>
        <v>0</v>
      </c>
      <c r="AO50" s="160">
        <f>$Y$28/'Fixed data'!$C$7</f>
        <v>0</v>
      </c>
      <c r="AP50" s="160">
        <f>$Y$28/'Fixed data'!$C$7</f>
        <v>0</v>
      </c>
      <c r="AQ50" s="160">
        <f>$Y$28/'Fixed data'!$C$7</f>
        <v>0</v>
      </c>
      <c r="AR50" s="160">
        <f>$Y$28/'Fixed data'!$C$7</f>
        <v>0</v>
      </c>
      <c r="AS50" s="160">
        <f>$Y$28/'Fixed data'!$C$7</f>
        <v>0</v>
      </c>
      <c r="AT50" s="160">
        <f>$Y$28/'Fixed data'!$C$7</f>
        <v>0</v>
      </c>
      <c r="AU50" s="160">
        <f>$Y$28/'Fixed data'!$C$7</f>
        <v>0</v>
      </c>
      <c r="AV50" s="160">
        <f>$Y$28/'Fixed data'!$C$7</f>
        <v>0</v>
      </c>
      <c r="AW50" s="160">
        <f>$Y$28/'Fixed data'!$C$7</f>
        <v>0</v>
      </c>
      <c r="AX50" s="160">
        <f>$Y$28/'Fixed data'!$C$7</f>
        <v>0</v>
      </c>
      <c r="AY50" s="160">
        <f>$Y$28/'Fixed data'!$C$7</f>
        <v>0</v>
      </c>
      <c r="AZ50" s="160">
        <f>$Y$28/'Fixed data'!$C$7</f>
        <v>0</v>
      </c>
      <c r="BA50" s="160">
        <f>$Y$28/'Fixed data'!$C$7</f>
        <v>0</v>
      </c>
      <c r="BB50" s="160">
        <f>$Y$28/'Fixed data'!$C$7</f>
        <v>0</v>
      </c>
      <c r="BC50" s="160">
        <f>$Y$28/'Fixed data'!$C$7</f>
        <v>0</v>
      </c>
      <c r="BD50" s="160">
        <f>$Y$28/'Fixed data'!$C$7</f>
        <v>0</v>
      </c>
    </row>
    <row r="51" spans="1:56" ht="16.5" hidden="1" customHeight="1" outlineLevel="1" x14ac:dyDescent="0.35">
      <c r="A51" s="116"/>
      <c r="B51" s="147" t="s">
        <v>123</v>
      </c>
      <c r="C51" s="149" t="s">
        <v>145</v>
      </c>
      <c r="D51" s="147" t="s">
        <v>40</v>
      </c>
      <c r="F51" s="160"/>
      <c r="G51" s="160"/>
      <c r="H51" s="160"/>
      <c r="I51" s="160"/>
      <c r="J51" s="160"/>
      <c r="K51" s="160"/>
      <c r="L51" s="160"/>
      <c r="M51" s="160"/>
      <c r="N51" s="160"/>
      <c r="O51" s="160"/>
      <c r="P51" s="160"/>
      <c r="Q51" s="160"/>
      <c r="R51" s="160"/>
      <c r="S51" s="160"/>
      <c r="T51" s="160"/>
      <c r="U51" s="160"/>
      <c r="V51" s="160"/>
      <c r="W51" s="160"/>
      <c r="X51" s="160"/>
      <c r="Y51" s="160"/>
      <c r="Z51" s="160"/>
      <c r="AA51" s="160">
        <f>$Z$28/'Fixed data'!$C$7</f>
        <v>0</v>
      </c>
      <c r="AB51" s="160">
        <f>$Z$28/'Fixed data'!$C$7</f>
        <v>0</v>
      </c>
      <c r="AC51" s="160">
        <f>$Z$28/'Fixed data'!$C$7</f>
        <v>0</v>
      </c>
      <c r="AD51" s="160">
        <f>$Z$28/'Fixed data'!$C$7</f>
        <v>0</v>
      </c>
      <c r="AE51" s="160">
        <f>$Z$28/'Fixed data'!$C$7</f>
        <v>0</v>
      </c>
      <c r="AF51" s="160">
        <f>$Z$28/'Fixed data'!$C$7</f>
        <v>0</v>
      </c>
      <c r="AG51" s="160">
        <f>$Z$28/'Fixed data'!$C$7</f>
        <v>0</v>
      </c>
      <c r="AH51" s="160">
        <f>$Z$28/'Fixed data'!$C$7</f>
        <v>0</v>
      </c>
      <c r="AI51" s="160">
        <f>$Z$28/'Fixed data'!$C$7</f>
        <v>0</v>
      </c>
      <c r="AJ51" s="160">
        <f>$Z$28/'Fixed data'!$C$7</f>
        <v>0</v>
      </c>
      <c r="AK51" s="160">
        <f>$Z$28/'Fixed data'!$C$7</f>
        <v>0</v>
      </c>
      <c r="AL51" s="160">
        <f>$Z$28/'Fixed data'!$C$7</f>
        <v>0</v>
      </c>
      <c r="AM51" s="160">
        <f>$Z$28/'Fixed data'!$C$7</f>
        <v>0</v>
      </c>
      <c r="AN51" s="160">
        <f>$Z$28/'Fixed data'!$C$7</f>
        <v>0</v>
      </c>
      <c r="AO51" s="160">
        <f>$Z$28/'Fixed data'!$C$7</f>
        <v>0</v>
      </c>
      <c r="AP51" s="160">
        <f>$Z$28/'Fixed data'!$C$7</f>
        <v>0</v>
      </c>
      <c r="AQ51" s="160">
        <f>$Z$28/'Fixed data'!$C$7</f>
        <v>0</v>
      </c>
      <c r="AR51" s="160">
        <f>$Z$28/'Fixed data'!$C$7</f>
        <v>0</v>
      </c>
      <c r="AS51" s="160">
        <f>$Z$28/'Fixed data'!$C$7</f>
        <v>0</v>
      </c>
      <c r="AT51" s="160">
        <f>$Z$28/'Fixed data'!$C$7</f>
        <v>0</v>
      </c>
      <c r="AU51" s="160">
        <f>$Z$28/'Fixed data'!$C$7</f>
        <v>0</v>
      </c>
      <c r="AV51" s="160">
        <f>$Z$28/'Fixed data'!$C$7</f>
        <v>0</v>
      </c>
      <c r="AW51" s="160">
        <f>$Z$28/'Fixed data'!$C$7</f>
        <v>0</v>
      </c>
      <c r="AX51" s="160">
        <f>$Z$28/'Fixed data'!$C$7</f>
        <v>0</v>
      </c>
      <c r="AY51" s="160">
        <f>$Z$28/'Fixed data'!$C$7</f>
        <v>0</v>
      </c>
      <c r="AZ51" s="160">
        <f>$Z$28/'Fixed data'!$C$7</f>
        <v>0</v>
      </c>
      <c r="BA51" s="160">
        <f>$Z$28/'Fixed data'!$C$7</f>
        <v>0</v>
      </c>
      <c r="BB51" s="160">
        <f>$Z$28/'Fixed data'!$C$7</f>
        <v>0</v>
      </c>
      <c r="BC51" s="160">
        <f>$Z$28/'Fixed data'!$C$7</f>
        <v>0</v>
      </c>
      <c r="BD51" s="160">
        <f>$Z$28/'Fixed data'!$C$7</f>
        <v>0</v>
      </c>
    </row>
    <row r="52" spans="1:56" ht="16.5" hidden="1" customHeight="1" outlineLevel="1" x14ac:dyDescent="0.35">
      <c r="A52" s="116"/>
      <c r="B52" s="147" t="s">
        <v>124</v>
      </c>
      <c r="C52" s="149" t="s">
        <v>146</v>
      </c>
      <c r="D52" s="147" t="s">
        <v>40</v>
      </c>
      <c r="F52" s="160"/>
      <c r="G52" s="160"/>
      <c r="H52" s="160"/>
      <c r="I52" s="160"/>
      <c r="J52" s="160"/>
      <c r="K52" s="160"/>
      <c r="L52" s="160"/>
      <c r="M52" s="160"/>
      <c r="N52" s="160"/>
      <c r="O52" s="160"/>
      <c r="P52" s="160"/>
      <c r="Q52" s="160"/>
      <c r="R52" s="160"/>
      <c r="S52" s="160"/>
      <c r="T52" s="160"/>
      <c r="U52" s="160"/>
      <c r="V52" s="160"/>
      <c r="W52" s="160"/>
      <c r="X52" s="160"/>
      <c r="Y52" s="160"/>
      <c r="Z52" s="160"/>
      <c r="AA52" s="160"/>
      <c r="AB52" s="160">
        <f>$AA$28/'Fixed data'!$C$7</f>
        <v>0</v>
      </c>
      <c r="AC52" s="160">
        <f>$AA$28/'Fixed data'!$C$7</f>
        <v>0</v>
      </c>
      <c r="AD52" s="160">
        <f>$AA$28/'Fixed data'!$C$7</f>
        <v>0</v>
      </c>
      <c r="AE52" s="160">
        <f>$AA$28/'Fixed data'!$C$7</f>
        <v>0</v>
      </c>
      <c r="AF52" s="160">
        <f>$AA$28/'Fixed data'!$C$7</f>
        <v>0</v>
      </c>
      <c r="AG52" s="160">
        <f>$AA$28/'Fixed data'!$C$7</f>
        <v>0</v>
      </c>
      <c r="AH52" s="160">
        <f>$AA$28/'Fixed data'!$C$7</f>
        <v>0</v>
      </c>
      <c r="AI52" s="160">
        <f>$AA$28/'Fixed data'!$C$7</f>
        <v>0</v>
      </c>
      <c r="AJ52" s="160">
        <f>$AA$28/'Fixed data'!$C$7</f>
        <v>0</v>
      </c>
      <c r="AK52" s="160">
        <f>$AA$28/'Fixed data'!$C$7</f>
        <v>0</v>
      </c>
      <c r="AL52" s="160">
        <f>$AA$28/'Fixed data'!$C$7</f>
        <v>0</v>
      </c>
      <c r="AM52" s="160">
        <f>$AA$28/'Fixed data'!$C$7</f>
        <v>0</v>
      </c>
      <c r="AN52" s="160">
        <f>$AA$28/'Fixed data'!$C$7</f>
        <v>0</v>
      </c>
      <c r="AO52" s="160">
        <f>$AA$28/'Fixed data'!$C$7</f>
        <v>0</v>
      </c>
      <c r="AP52" s="160">
        <f>$AA$28/'Fixed data'!$C$7</f>
        <v>0</v>
      </c>
      <c r="AQ52" s="160">
        <f>$AA$28/'Fixed data'!$C$7</f>
        <v>0</v>
      </c>
      <c r="AR52" s="160">
        <f>$AA$28/'Fixed data'!$C$7</f>
        <v>0</v>
      </c>
      <c r="AS52" s="160">
        <f>$AA$28/'Fixed data'!$C$7</f>
        <v>0</v>
      </c>
      <c r="AT52" s="160">
        <f>$AA$28/'Fixed data'!$C$7</f>
        <v>0</v>
      </c>
      <c r="AU52" s="160">
        <f>$AA$28/'Fixed data'!$C$7</f>
        <v>0</v>
      </c>
      <c r="AV52" s="160">
        <f>$AA$28/'Fixed data'!$C$7</f>
        <v>0</v>
      </c>
      <c r="AW52" s="160">
        <f>$AA$28/'Fixed data'!$C$7</f>
        <v>0</v>
      </c>
      <c r="AX52" s="160">
        <f>$AA$28/'Fixed data'!$C$7</f>
        <v>0</v>
      </c>
      <c r="AY52" s="160">
        <f>$AA$28/'Fixed data'!$C$7</f>
        <v>0</v>
      </c>
      <c r="AZ52" s="160">
        <f>$AA$28/'Fixed data'!$C$7</f>
        <v>0</v>
      </c>
      <c r="BA52" s="160">
        <f>$AA$28/'Fixed data'!$C$7</f>
        <v>0</v>
      </c>
      <c r="BB52" s="160">
        <f>$AA$28/'Fixed data'!$C$7</f>
        <v>0</v>
      </c>
      <c r="BC52" s="160">
        <f>$AA$28/'Fixed data'!$C$7</f>
        <v>0</v>
      </c>
      <c r="BD52" s="160">
        <f>$AA$28/'Fixed data'!$C$7</f>
        <v>0</v>
      </c>
    </row>
    <row r="53" spans="1:56" ht="16.5" hidden="1" customHeight="1" outlineLevel="1" x14ac:dyDescent="0.35">
      <c r="A53" s="116"/>
      <c r="B53" s="147" t="s">
        <v>125</v>
      </c>
      <c r="C53" s="149" t="s">
        <v>147</v>
      </c>
      <c r="D53" s="147" t="s">
        <v>40</v>
      </c>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f>$AB$28/'Fixed data'!$C$7</f>
        <v>0</v>
      </c>
      <c r="AD53" s="160">
        <f>$AB$28/'Fixed data'!$C$7</f>
        <v>0</v>
      </c>
      <c r="AE53" s="160">
        <f>$AB$28/'Fixed data'!$C$7</f>
        <v>0</v>
      </c>
      <c r="AF53" s="160">
        <f>$AB$28/'Fixed data'!$C$7</f>
        <v>0</v>
      </c>
      <c r="AG53" s="160">
        <f>$AB$28/'Fixed data'!$C$7</f>
        <v>0</v>
      </c>
      <c r="AH53" s="160">
        <f>$AB$28/'Fixed data'!$C$7</f>
        <v>0</v>
      </c>
      <c r="AI53" s="160">
        <f>$AB$28/'Fixed data'!$C$7</f>
        <v>0</v>
      </c>
      <c r="AJ53" s="160">
        <f>$AB$28/'Fixed data'!$C$7</f>
        <v>0</v>
      </c>
      <c r="AK53" s="160">
        <f>$AB$28/'Fixed data'!$C$7</f>
        <v>0</v>
      </c>
      <c r="AL53" s="160">
        <f>$AB$28/'Fixed data'!$C$7</f>
        <v>0</v>
      </c>
      <c r="AM53" s="160">
        <f>$AB$28/'Fixed data'!$C$7</f>
        <v>0</v>
      </c>
      <c r="AN53" s="160">
        <f>$AB$28/'Fixed data'!$C$7</f>
        <v>0</v>
      </c>
      <c r="AO53" s="160">
        <f>$AB$28/'Fixed data'!$C$7</f>
        <v>0</v>
      </c>
      <c r="AP53" s="160">
        <f>$AB$28/'Fixed data'!$C$7</f>
        <v>0</v>
      </c>
      <c r="AQ53" s="160">
        <f>$AB$28/'Fixed data'!$C$7</f>
        <v>0</v>
      </c>
      <c r="AR53" s="160">
        <f>$AB$28/'Fixed data'!$C$7</f>
        <v>0</v>
      </c>
      <c r="AS53" s="160">
        <f>$AB$28/'Fixed data'!$C$7</f>
        <v>0</v>
      </c>
      <c r="AT53" s="160">
        <f>$AB$28/'Fixed data'!$C$7</f>
        <v>0</v>
      </c>
      <c r="AU53" s="160">
        <f>$AB$28/'Fixed data'!$C$7</f>
        <v>0</v>
      </c>
      <c r="AV53" s="160">
        <f>$AB$28/'Fixed data'!$C$7</f>
        <v>0</v>
      </c>
      <c r="AW53" s="160">
        <f>$AB$28/'Fixed data'!$C$7</f>
        <v>0</v>
      </c>
      <c r="AX53" s="160">
        <f>$AB$28/'Fixed data'!$C$7</f>
        <v>0</v>
      </c>
      <c r="AY53" s="160">
        <f>$AB$28/'Fixed data'!$C$7</f>
        <v>0</v>
      </c>
      <c r="AZ53" s="160">
        <f>$AB$28/'Fixed data'!$C$7</f>
        <v>0</v>
      </c>
      <c r="BA53" s="160">
        <f>$AB$28/'Fixed data'!$C$7</f>
        <v>0</v>
      </c>
      <c r="BB53" s="160">
        <f>$AB$28/'Fixed data'!$C$7</f>
        <v>0</v>
      </c>
      <c r="BC53" s="160">
        <f>$AB$28/'Fixed data'!$C$7</f>
        <v>0</v>
      </c>
      <c r="BD53" s="160">
        <f>$AB$28/'Fixed data'!$C$7</f>
        <v>0</v>
      </c>
    </row>
    <row r="54" spans="1:56" ht="16.5" hidden="1" customHeight="1" outlineLevel="1" x14ac:dyDescent="0.35">
      <c r="A54" s="116"/>
      <c r="B54" s="147" t="s">
        <v>126</v>
      </c>
      <c r="C54" s="149" t="s">
        <v>148</v>
      </c>
      <c r="D54" s="147" t="s">
        <v>40</v>
      </c>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f>$AC$28/'Fixed data'!$C$7</f>
        <v>0</v>
      </c>
      <c r="AE54" s="160">
        <f>$AC$28/'Fixed data'!$C$7</f>
        <v>0</v>
      </c>
      <c r="AF54" s="160">
        <f>$AC$28/'Fixed data'!$C$7</f>
        <v>0</v>
      </c>
      <c r="AG54" s="160">
        <f>$AC$28/'Fixed data'!$C$7</f>
        <v>0</v>
      </c>
      <c r="AH54" s="160">
        <f>$AC$28/'Fixed data'!$C$7</f>
        <v>0</v>
      </c>
      <c r="AI54" s="160">
        <f>$AC$28/'Fixed data'!$C$7</f>
        <v>0</v>
      </c>
      <c r="AJ54" s="160">
        <f>$AC$28/'Fixed data'!$C$7</f>
        <v>0</v>
      </c>
      <c r="AK54" s="160">
        <f>$AC$28/'Fixed data'!$C$7</f>
        <v>0</v>
      </c>
      <c r="AL54" s="160">
        <f>$AC$28/'Fixed data'!$C$7</f>
        <v>0</v>
      </c>
      <c r="AM54" s="160">
        <f>$AC$28/'Fixed data'!$C$7</f>
        <v>0</v>
      </c>
      <c r="AN54" s="160">
        <f>$AC$28/'Fixed data'!$C$7</f>
        <v>0</v>
      </c>
      <c r="AO54" s="160">
        <f>$AC$28/'Fixed data'!$C$7</f>
        <v>0</v>
      </c>
      <c r="AP54" s="160">
        <f>$AC$28/'Fixed data'!$C$7</f>
        <v>0</v>
      </c>
      <c r="AQ54" s="160">
        <f>$AC$28/'Fixed data'!$C$7</f>
        <v>0</v>
      </c>
      <c r="AR54" s="160">
        <f>$AC$28/'Fixed data'!$C$7</f>
        <v>0</v>
      </c>
      <c r="AS54" s="160">
        <f>$AC$28/'Fixed data'!$C$7</f>
        <v>0</v>
      </c>
      <c r="AT54" s="160">
        <f>$AC$28/'Fixed data'!$C$7</f>
        <v>0</v>
      </c>
      <c r="AU54" s="160">
        <f>$AC$28/'Fixed data'!$C$7</f>
        <v>0</v>
      </c>
      <c r="AV54" s="160">
        <f>$AC$28/'Fixed data'!$C$7</f>
        <v>0</v>
      </c>
      <c r="AW54" s="160">
        <f>$AC$28/'Fixed data'!$C$7</f>
        <v>0</v>
      </c>
      <c r="AX54" s="160">
        <f>$AC$28/'Fixed data'!$C$7</f>
        <v>0</v>
      </c>
      <c r="AY54" s="160">
        <f>$AC$28/'Fixed data'!$C$7</f>
        <v>0</v>
      </c>
      <c r="AZ54" s="160">
        <f>$AC$28/'Fixed data'!$C$7</f>
        <v>0</v>
      </c>
      <c r="BA54" s="160">
        <f>$AC$28/'Fixed data'!$C$7</f>
        <v>0</v>
      </c>
      <c r="BB54" s="160">
        <f>$AC$28/'Fixed data'!$C$7</f>
        <v>0</v>
      </c>
      <c r="BC54" s="160">
        <f>$AC$28/'Fixed data'!$C$7</f>
        <v>0</v>
      </c>
      <c r="BD54" s="160">
        <f>$AC$28/'Fixed data'!$C$7</f>
        <v>0</v>
      </c>
    </row>
    <row r="55" spans="1:56" ht="16.5" hidden="1" customHeight="1" outlineLevel="1" x14ac:dyDescent="0.35">
      <c r="A55" s="116"/>
      <c r="B55" s="147" t="s">
        <v>127</v>
      </c>
      <c r="C55" s="149" t="s">
        <v>149</v>
      </c>
      <c r="D55" s="147" t="s">
        <v>40</v>
      </c>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f>$AD$28/'Fixed data'!$C$7</f>
        <v>0</v>
      </c>
      <c r="AF55" s="160">
        <f>$AD$28/'Fixed data'!$C$7</f>
        <v>0</v>
      </c>
      <c r="AG55" s="160">
        <f>$AD$28/'Fixed data'!$C$7</f>
        <v>0</v>
      </c>
      <c r="AH55" s="160">
        <f>$AD$28/'Fixed data'!$C$7</f>
        <v>0</v>
      </c>
      <c r="AI55" s="160">
        <f>$AD$28/'Fixed data'!$C$7</f>
        <v>0</v>
      </c>
      <c r="AJ55" s="160">
        <f>$AD$28/'Fixed data'!$C$7</f>
        <v>0</v>
      </c>
      <c r="AK55" s="160">
        <f>$AD$28/'Fixed data'!$C$7</f>
        <v>0</v>
      </c>
      <c r="AL55" s="160">
        <f>$AD$28/'Fixed data'!$C$7</f>
        <v>0</v>
      </c>
      <c r="AM55" s="160">
        <f>$AD$28/'Fixed data'!$C$7</f>
        <v>0</v>
      </c>
      <c r="AN55" s="160">
        <f>$AD$28/'Fixed data'!$C$7</f>
        <v>0</v>
      </c>
      <c r="AO55" s="160">
        <f>$AD$28/'Fixed data'!$C$7</f>
        <v>0</v>
      </c>
      <c r="AP55" s="160">
        <f>$AD$28/'Fixed data'!$C$7</f>
        <v>0</v>
      </c>
      <c r="AQ55" s="160">
        <f>$AD$28/'Fixed data'!$C$7</f>
        <v>0</v>
      </c>
      <c r="AR55" s="160">
        <f>$AD$28/'Fixed data'!$C$7</f>
        <v>0</v>
      </c>
      <c r="AS55" s="160">
        <f>$AD$28/'Fixed data'!$C$7</f>
        <v>0</v>
      </c>
      <c r="AT55" s="160">
        <f>$AD$28/'Fixed data'!$C$7</f>
        <v>0</v>
      </c>
      <c r="AU55" s="160">
        <f>$AD$28/'Fixed data'!$C$7</f>
        <v>0</v>
      </c>
      <c r="AV55" s="160">
        <f>$AD$28/'Fixed data'!$C$7</f>
        <v>0</v>
      </c>
      <c r="AW55" s="160">
        <f>$AD$28/'Fixed data'!$C$7</f>
        <v>0</v>
      </c>
      <c r="AX55" s="160">
        <f>$AD$28/'Fixed data'!$C$7</f>
        <v>0</v>
      </c>
      <c r="AY55" s="160">
        <f>$AD$28/'Fixed data'!$C$7</f>
        <v>0</v>
      </c>
      <c r="AZ55" s="160">
        <f>$AD$28/'Fixed data'!$C$7</f>
        <v>0</v>
      </c>
      <c r="BA55" s="160">
        <f>$AD$28/'Fixed data'!$C$7</f>
        <v>0</v>
      </c>
      <c r="BB55" s="160">
        <f>$AD$28/'Fixed data'!$C$7</f>
        <v>0</v>
      </c>
      <c r="BC55" s="160">
        <f>$AD$28/'Fixed data'!$C$7</f>
        <v>0</v>
      </c>
      <c r="BD55" s="160">
        <f>$AD$28/'Fixed data'!$C$7</f>
        <v>0</v>
      </c>
    </row>
    <row r="56" spans="1:56" ht="16.5" hidden="1" customHeight="1" outlineLevel="1" x14ac:dyDescent="0.35">
      <c r="A56" s="116"/>
      <c r="B56" s="147" t="s">
        <v>128</v>
      </c>
      <c r="C56" s="149" t="s">
        <v>150</v>
      </c>
      <c r="D56" s="147" t="s">
        <v>40</v>
      </c>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f>$AE$28/'Fixed data'!$C$7</f>
        <v>0</v>
      </c>
      <c r="AG56" s="160">
        <f>$AE$28/'Fixed data'!$C$7</f>
        <v>0</v>
      </c>
      <c r="AH56" s="160">
        <f>$AE$28/'Fixed data'!$C$7</f>
        <v>0</v>
      </c>
      <c r="AI56" s="160">
        <f>$AE$28/'Fixed data'!$C$7</f>
        <v>0</v>
      </c>
      <c r="AJ56" s="160">
        <f>$AE$28/'Fixed data'!$C$7</f>
        <v>0</v>
      </c>
      <c r="AK56" s="160">
        <f>$AE$28/'Fixed data'!$C$7</f>
        <v>0</v>
      </c>
      <c r="AL56" s="160">
        <f>$AE$28/'Fixed data'!$C$7</f>
        <v>0</v>
      </c>
      <c r="AM56" s="160">
        <f>$AE$28/'Fixed data'!$C$7</f>
        <v>0</v>
      </c>
      <c r="AN56" s="160">
        <f>$AE$28/'Fixed data'!$C$7</f>
        <v>0</v>
      </c>
      <c r="AO56" s="160">
        <f>$AE$28/'Fixed data'!$C$7</f>
        <v>0</v>
      </c>
      <c r="AP56" s="160">
        <f>$AE$28/'Fixed data'!$C$7</f>
        <v>0</v>
      </c>
      <c r="AQ56" s="160">
        <f>$AE$28/'Fixed data'!$C$7</f>
        <v>0</v>
      </c>
      <c r="AR56" s="160">
        <f>$AE$28/'Fixed data'!$C$7</f>
        <v>0</v>
      </c>
      <c r="AS56" s="160">
        <f>$AE$28/'Fixed data'!$C$7</f>
        <v>0</v>
      </c>
      <c r="AT56" s="160">
        <f>$AE$28/'Fixed data'!$C$7</f>
        <v>0</v>
      </c>
      <c r="AU56" s="160">
        <f>$AE$28/'Fixed data'!$C$7</f>
        <v>0</v>
      </c>
      <c r="AV56" s="160">
        <f>$AE$28/'Fixed data'!$C$7</f>
        <v>0</v>
      </c>
      <c r="AW56" s="160">
        <f>$AE$28/'Fixed data'!$C$7</f>
        <v>0</v>
      </c>
      <c r="AX56" s="160">
        <f>$AE$28/'Fixed data'!$C$7</f>
        <v>0</v>
      </c>
      <c r="AY56" s="160">
        <f>$AE$28/'Fixed data'!$C$7</f>
        <v>0</v>
      </c>
      <c r="AZ56" s="160">
        <f>$AE$28/'Fixed data'!$C$7</f>
        <v>0</v>
      </c>
      <c r="BA56" s="160">
        <f>$AE$28/'Fixed data'!$C$7</f>
        <v>0</v>
      </c>
      <c r="BB56" s="160">
        <f>$AE$28/'Fixed data'!$C$7</f>
        <v>0</v>
      </c>
      <c r="BC56" s="160">
        <f>$AE$28/'Fixed data'!$C$7</f>
        <v>0</v>
      </c>
      <c r="BD56" s="160">
        <f>$AE$28/'Fixed data'!$C$7</f>
        <v>0</v>
      </c>
    </row>
    <row r="57" spans="1:56" ht="16.5" hidden="1" customHeight="1" outlineLevel="1" x14ac:dyDescent="0.35">
      <c r="A57" s="116"/>
      <c r="B57" s="147" t="s">
        <v>129</v>
      </c>
      <c r="C57" s="149" t="s">
        <v>151</v>
      </c>
      <c r="D57" s="147" t="s">
        <v>40</v>
      </c>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f>$AF$28/'Fixed data'!$C$7</f>
        <v>0</v>
      </c>
      <c r="AH57" s="160">
        <f>$AF$28/'Fixed data'!$C$7</f>
        <v>0</v>
      </c>
      <c r="AI57" s="160">
        <f>$AF$28/'Fixed data'!$C$7</f>
        <v>0</v>
      </c>
      <c r="AJ57" s="160">
        <f>$AF$28/'Fixed data'!$C$7</f>
        <v>0</v>
      </c>
      <c r="AK57" s="160">
        <f>$AF$28/'Fixed data'!$C$7</f>
        <v>0</v>
      </c>
      <c r="AL57" s="160">
        <f>$AF$28/'Fixed data'!$C$7</f>
        <v>0</v>
      </c>
      <c r="AM57" s="160">
        <f>$AF$28/'Fixed data'!$C$7</f>
        <v>0</v>
      </c>
      <c r="AN57" s="160">
        <f>$AF$28/'Fixed data'!$C$7</f>
        <v>0</v>
      </c>
      <c r="AO57" s="160">
        <f>$AF$28/'Fixed data'!$C$7</f>
        <v>0</v>
      </c>
      <c r="AP57" s="160">
        <f>$AF$28/'Fixed data'!$C$7</f>
        <v>0</v>
      </c>
      <c r="AQ57" s="160">
        <f>$AF$28/'Fixed data'!$C$7</f>
        <v>0</v>
      </c>
      <c r="AR57" s="160">
        <f>$AF$28/'Fixed data'!$C$7</f>
        <v>0</v>
      </c>
      <c r="AS57" s="160">
        <f>$AF$28/'Fixed data'!$C$7</f>
        <v>0</v>
      </c>
      <c r="AT57" s="160">
        <f>$AF$28/'Fixed data'!$C$7</f>
        <v>0</v>
      </c>
      <c r="AU57" s="160">
        <f>$AF$28/'Fixed data'!$C$7</f>
        <v>0</v>
      </c>
      <c r="AV57" s="160">
        <f>$AF$28/'Fixed data'!$C$7</f>
        <v>0</v>
      </c>
      <c r="AW57" s="160">
        <f>$AF$28/'Fixed data'!$C$7</f>
        <v>0</v>
      </c>
      <c r="AX57" s="160">
        <f>$AF$28/'Fixed data'!$C$7</f>
        <v>0</v>
      </c>
      <c r="AY57" s="160">
        <f>$AF$28/'Fixed data'!$C$7</f>
        <v>0</v>
      </c>
      <c r="AZ57" s="160">
        <f>$AF$28/'Fixed data'!$C$7</f>
        <v>0</v>
      </c>
      <c r="BA57" s="160">
        <f>$AF$28/'Fixed data'!$C$7</f>
        <v>0</v>
      </c>
      <c r="BB57" s="160">
        <f>$AF$28/'Fixed data'!$C$7</f>
        <v>0</v>
      </c>
      <c r="BC57" s="160">
        <f>$AF$28/'Fixed data'!$C$7</f>
        <v>0</v>
      </c>
      <c r="BD57" s="160">
        <f>$AF$28/'Fixed data'!$C$7</f>
        <v>0</v>
      </c>
    </row>
    <row r="58" spans="1:56" ht="16.5" hidden="1" customHeight="1" outlineLevel="1" x14ac:dyDescent="0.35">
      <c r="A58" s="116"/>
      <c r="B58" s="147" t="s">
        <v>130</v>
      </c>
      <c r="C58" s="149" t="s">
        <v>152</v>
      </c>
      <c r="D58" s="147" t="s">
        <v>40</v>
      </c>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f>$AG$28/'Fixed data'!$C$7</f>
        <v>0</v>
      </c>
      <c r="AI58" s="160">
        <f>$AG$28/'Fixed data'!$C$7</f>
        <v>0</v>
      </c>
      <c r="AJ58" s="160">
        <f>$AG$28/'Fixed data'!$C$7</f>
        <v>0</v>
      </c>
      <c r="AK58" s="160">
        <f>$AG$28/'Fixed data'!$C$7</f>
        <v>0</v>
      </c>
      <c r="AL58" s="160">
        <f>$AG$28/'Fixed data'!$C$7</f>
        <v>0</v>
      </c>
      <c r="AM58" s="160">
        <f>$AG$28/'Fixed data'!$C$7</f>
        <v>0</v>
      </c>
      <c r="AN58" s="160">
        <f>$AG$28/'Fixed data'!$C$7</f>
        <v>0</v>
      </c>
      <c r="AO58" s="160">
        <f>$AG$28/'Fixed data'!$C$7</f>
        <v>0</v>
      </c>
      <c r="AP58" s="160">
        <f>$AG$28/'Fixed data'!$C$7</f>
        <v>0</v>
      </c>
      <c r="AQ58" s="160">
        <f>$AG$28/'Fixed data'!$C$7</f>
        <v>0</v>
      </c>
      <c r="AR58" s="160">
        <f>$AG$28/'Fixed data'!$C$7</f>
        <v>0</v>
      </c>
      <c r="AS58" s="160">
        <f>$AG$28/'Fixed data'!$C$7</f>
        <v>0</v>
      </c>
      <c r="AT58" s="160">
        <f>$AG$28/'Fixed data'!$C$7</f>
        <v>0</v>
      </c>
      <c r="AU58" s="160">
        <f>$AG$28/'Fixed data'!$C$7</f>
        <v>0</v>
      </c>
      <c r="AV58" s="160">
        <f>$AG$28/'Fixed data'!$C$7</f>
        <v>0</v>
      </c>
      <c r="AW58" s="160">
        <f>$AG$28/'Fixed data'!$C$7</f>
        <v>0</v>
      </c>
      <c r="AX58" s="160">
        <f>$AG$28/'Fixed data'!$C$7</f>
        <v>0</v>
      </c>
      <c r="AY58" s="160">
        <f>$AG$28/'Fixed data'!$C$7</f>
        <v>0</v>
      </c>
      <c r="AZ58" s="160">
        <f>$AG$28/'Fixed data'!$C$7</f>
        <v>0</v>
      </c>
      <c r="BA58" s="160">
        <f>$AG$28/'Fixed data'!$C$7</f>
        <v>0</v>
      </c>
      <c r="BB58" s="160">
        <f>$AG$28/'Fixed data'!$C$7</f>
        <v>0</v>
      </c>
      <c r="BC58" s="160">
        <f>$AG$28/'Fixed data'!$C$7</f>
        <v>0</v>
      </c>
      <c r="BD58" s="160">
        <f>$AG$28/'Fixed data'!$C$7</f>
        <v>0</v>
      </c>
    </row>
    <row r="59" spans="1:56" ht="16.5" hidden="1" customHeight="1" outlineLevel="1" x14ac:dyDescent="0.35">
      <c r="A59" s="116"/>
      <c r="B59" s="147" t="s">
        <v>131</v>
      </c>
      <c r="C59" s="149" t="s">
        <v>153</v>
      </c>
      <c r="D59" s="147" t="s">
        <v>40</v>
      </c>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f>$AH$28/'Fixed data'!$C$7</f>
        <v>0</v>
      </c>
      <c r="AJ59" s="160">
        <f>$AH$28/'Fixed data'!$C$7</f>
        <v>0</v>
      </c>
      <c r="AK59" s="160">
        <f>$AH$28/'Fixed data'!$C$7</f>
        <v>0</v>
      </c>
      <c r="AL59" s="160">
        <f>$AH$28/'Fixed data'!$C$7</f>
        <v>0</v>
      </c>
      <c r="AM59" s="160">
        <f>$AH$28/'Fixed data'!$C$7</f>
        <v>0</v>
      </c>
      <c r="AN59" s="160">
        <f>$AH$28/'Fixed data'!$C$7</f>
        <v>0</v>
      </c>
      <c r="AO59" s="160">
        <f>$AH$28/'Fixed data'!$C$7</f>
        <v>0</v>
      </c>
      <c r="AP59" s="160">
        <f>$AH$28/'Fixed data'!$C$7</f>
        <v>0</v>
      </c>
      <c r="AQ59" s="160">
        <f>$AH$28/'Fixed data'!$C$7</f>
        <v>0</v>
      </c>
      <c r="AR59" s="160">
        <f>$AH$28/'Fixed data'!$C$7</f>
        <v>0</v>
      </c>
      <c r="AS59" s="160">
        <f>$AH$28/'Fixed data'!$C$7</f>
        <v>0</v>
      </c>
      <c r="AT59" s="160">
        <f>$AH$28/'Fixed data'!$C$7</f>
        <v>0</v>
      </c>
      <c r="AU59" s="160">
        <f>$AH$28/'Fixed data'!$C$7</f>
        <v>0</v>
      </c>
      <c r="AV59" s="160">
        <f>$AH$28/'Fixed data'!$C$7</f>
        <v>0</v>
      </c>
      <c r="AW59" s="160">
        <f>$AH$28/'Fixed data'!$C$7</f>
        <v>0</v>
      </c>
      <c r="AX59" s="160">
        <f>$AH$28/'Fixed data'!$C$7</f>
        <v>0</v>
      </c>
      <c r="AY59" s="160">
        <f>$AH$28/'Fixed data'!$C$7</f>
        <v>0</v>
      </c>
      <c r="AZ59" s="160">
        <f>$AH$28/'Fixed data'!$C$7</f>
        <v>0</v>
      </c>
      <c r="BA59" s="160">
        <f>$AH$28/'Fixed data'!$C$7</f>
        <v>0</v>
      </c>
      <c r="BB59" s="160">
        <f>$AH$28/'Fixed data'!$C$7</f>
        <v>0</v>
      </c>
      <c r="BC59" s="160">
        <f>$AH$28/'Fixed data'!$C$7</f>
        <v>0</v>
      </c>
      <c r="BD59" s="160">
        <f>$AH$28/'Fixed data'!$C$7</f>
        <v>0</v>
      </c>
    </row>
    <row r="60" spans="1:56" ht="16.5" collapsed="1" x14ac:dyDescent="0.35">
      <c r="A60" s="116"/>
      <c r="B60" s="147" t="s">
        <v>7</v>
      </c>
      <c r="C60" s="147" t="s">
        <v>61</v>
      </c>
      <c r="D60" s="147" t="s">
        <v>40</v>
      </c>
      <c r="E60" s="160">
        <f>SUM(E30:E59)</f>
        <v>0</v>
      </c>
      <c r="F60" s="160">
        <f t="shared" ref="F60:BD60" si="5">SUM(F30:F59)</f>
        <v>0</v>
      </c>
      <c r="G60" s="160">
        <f t="shared" si="5"/>
        <v>1.742222222222224E-3</v>
      </c>
      <c r="H60" s="160">
        <f t="shared" si="5"/>
        <v>-1.487999999999998E-3</v>
      </c>
      <c r="I60" s="160">
        <f t="shared" si="5"/>
        <v>-1.7292444444444444E-2</v>
      </c>
      <c r="J60" s="160">
        <f t="shared" si="5"/>
        <v>-1.7292444444444444E-2</v>
      </c>
      <c r="K60" s="160">
        <f t="shared" si="5"/>
        <v>-1.7292444444444444E-2</v>
      </c>
      <c r="L60" s="160">
        <f t="shared" si="5"/>
        <v>-1.7292444444444444E-2</v>
      </c>
      <c r="M60" s="160">
        <f t="shared" si="5"/>
        <v>-1.7292444444444444E-2</v>
      </c>
      <c r="N60" s="160">
        <f t="shared" si="5"/>
        <v>-1.7292444444444444E-2</v>
      </c>
      <c r="O60" s="160">
        <f t="shared" si="5"/>
        <v>-1.7292444444444444E-2</v>
      </c>
      <c r="P60" s="160">
        <f t="shared" si="5"/>
        <v>-1.7292444444444444E-2</v>
      </c>
      <c r="Q60" s="160">
        <f t="shared" si="5"/>
        <v>-1.7292444444444444E-2</v>
      </c>
      <c r="R60" s="160">
        <f t="shared" si="5"/>
        <v>-1.7292444444444444E-2</v>
      </c>
      <c r="S60" s="160">
        <f t="shared" si="5"/>
        <v>-1.7292444444444444E-2</v>
      </c>
      <c r="T60" s="160">
        <f t="shared" si="5"/>
        <v>-1.7292444444444444E-2</v>
      </c>
      <c r="U60" s="160">
        <f t="shared" si="5"/>
        <v>-1.7292444444444444E-2</v>
      </c>
      <c r="V60" s="160">
        <f t="shared" si="5"/>
        <v>-1.7292444444444444E-2</v>
      </c>
      <c r="W60" s="160">
        <f t="shared" si="5"/>
        <v>-1.7292444444444444E-2</v>
      </c>
      <c r="X60" s="160">
        <f t="shared" si="5"/>
        <v>-3.4714666666666671E-2</v>
      </c>
      <c r="Y60" s="160">
        <f t="shared" si="5"/>
        <v>-4.6679111111111116E-2</v>
      </c>
      <c r="Z60" s="160">
        <f t="shared" si="5"/>
        <v>-4.6679111111111116E-2</v>
      </c>
      <c r="AA60" s="160">
        <f t="shared" si="5"/>
        <v>-4.6679111111111116E-2</v>
      </c>
      <c r="AB60" s="160">
        <f t="shared" si="5"/>
        <v>-4.6679111111111116E-2</v>
      </c>
      <c r="AC60" s="160">
        <f t="shared" si="5"/>
        <v>-4.6679111111111116E-2</v>
      </c>
      <c r="AD60" s="160">
        <f t="shared" si="5"/>
        <v>-4.6679111111111116E-2</v>
      </c>
      <c r="AE60" s="160">
        <f t="shared" si="5"/>
        <v>-4.6679111111111116E-2</v>
      </c>
      <c r="AF60" s="160">
        <f t="shared" si="5"/>
        <v>-4.6679111111111116E-2</v>
      </c>
      <c r="AG60" s="160">
        <f t="shared" si="5"/>
        <v>-4.6679111111111116E-2</v>
      </c>
      <c r="AH60" s="160">
        <f t="shared" si="5"/>
        <v>-4.6679111111111116E-2</v>
      </c>
      <c r="AI60" s="160">
        <f t="shared" si="5"/>
        <v>-4.6679111111111116E-2</v>
      </c>
      <c r="AJ60" s="160">
        <f t="shared" si="5"/>
        <v>-4.6679111111111116E-2</v>
      </c>
      <c r="AK60" s="160">
        <f t="shared" si="5"/>
        <v>-4.6679111111111116E-2</v>
      </c>
      <c r="AL60" s="160">
        <f t="shared" si="5"/>
        <v>-4.6679111111111116E-2</v>
      </c>
      <c r="AM60" s="160">
        <f t="shared" si="5"/>
        <v>-4.6679111111111116E-2</v>
      </c>
      <c r="AN60" s="160">
        <f t="shared" si="5"/>
        <v>-4.6679111111111116E-2</v>
      </c>
      <c r="AO60" s="160">
        <f t="shared" si="5"/>
        <v>-4.6679111111111116E-2</v>
      </c>
      <c r="AP60" s="160">
        <f t="shared" si="5"/>
        <v>-4.6679111111111116E-2</v>
      </c>
      <c r="AQ60" s="160">
        <f t="shared" si="5"/>
        <v>-4.6679111111111116E-2</v>
      </c>
      <c r="AR60" s="160">
        <f t="shared" si="5"/>
        <v>-4.6679111111111116E-2</v>
      </c>
      <c r="AS60" s="160">
        <f t="shared" si="5"/>
        <v>-4.6679111111111116E-2</v>
      </c>
      <c r="AT60" s="160">
        <f t="shared" si="5"/>
        <v>-4.6679111111111116E-2</v>
      </c>
      <c r="AU60" s="160">
        <f t="shared" si="5"/>
        <v>-4.6679111111111116E-2</v>
      </c>
      <c r="AV60" s="160">
        <f t="shared" si="5"/>
        <v>-4.6679111111111116E-2</v>
      </c>
      <c r="AW60" s="160">
        <f t="shared" si="5"/>
        <v>-4.6679111111111116E-2</v>
      </c>
      <c r="AX60" s="160">
        <f t="shared" si="5"/>
        <v>-4.6679111111111116E-2</v>
      </c>
      <c r="AY60" s="160">
        <f t="shared" si="5"/>
        <v>-4.6679111111111116E-2</v>
      </c>
      <c r="AZ60" s="160">
        <f t="shared" si="5"/>
        <v>-4.8421333333333337E-2</v>
      </c>
      <c r="BA60" s="160">
        <f t="shared" si="5"/>
        <v>-4.5191111111111112E-2</v>
      </c>
      <c r="BB60" s="160">
        <f t="shared" si="5"/>
        <v>-2.9386666666666672E-2</v>
      </c>
      <c r="BC60" s="160">
        <f t="shared" si="5"/>
        <v>-2.9386666666666672E-2</v>
      </c>
      <c r="BD60" s="160">
        <f t="shared" si="5"/>
        <v>-2.9386666666666672E-2</v>
      </c>
    </row>
    <row r="61" spans="1:56" ht="17.25" hidden="1" customHeight="1" outlineLevel="1" x14ac:dyDescent="0.35">
      <c r="A61" s="116"/>
      <c r="B61" s="147" t="s">
        <v>35</v>
      </c>
      <c r="C61" s="147" t="s">
        <v>62</v>
      </c>
      <c r="D61" s="147" t="s">
        <v>40</v>
      </c>
      <c r="E61" s="160">
        <v>0</v>
      </c>
      <c r="F61" s="160">
        <f>E62</f>
        <v>0</v>
      </c>
      <c r="G61" s="160">
        <f t="shared" ref="G61:BD61" si="6">F62</f>
        <v>7.8400000000000081E-2</v>
      </c>
      <c r="H61" s="160">
        <f t="shared" si="6"/>
        <v>-6.8702222222222137E-2</v>
      </c>
      <c r="I61" s="160">
        <f t="shared" si="6"/>
        <v>-0.77841422222222212</v>
      </c>
      <c r="J61" s="160">
        <f t="shared" si="6"/>
        <v>-0.76112177777777767</v>
      </c>
      <c r="K61" s="160">
        <f t="shared" si="6"/>
        <v>-0.74382933333333323</v>
      </c>
      <c r="L61" s="160">
        <f t="shared" si="6"/>
        <v>-0.72653688888888879</v>
      </c>
      <c r="M61" s="160">
        <f t="shared" si="6"/>
        <v>-0.70924444444444434</v>
      </c>
      <c r="N61" s="160">
        <f t="shared" si="6"/>
        <v>-0.6919519999999999</v>
      </c>
      <c r="O61" s="160">
        <f t="shared" si="6"/>
        <v>-0.67465955555555546</v>
      </c>
      <c r="P61" s="160">
        <f t="shared" si="6"/>
        <v>-0.65736711111111101</v>
      </c>
      <c r="Q61" s="160">
        <f t="shared" si="6"/>
        <v>-0.64007466666666657</v>
      </c>
      <c r="R61" s="160">
        <f t="shared" si="6"/>
        <v>-0.62278222222222213</v>
      </c>
      <c r="S61" s="160">
        <f t="shared" si="6"/>
        <v>-0.60548977777777768</v>
      </c>
      <c r="T61" s="160">
        <f t="shared" si="6"/>
        <v>-0.58819733333333324</v>
      </c>
      <c r="U61" s="160">
        <f t="shared" si="6"/>
        <v>-0.5709048888888888</v>
      </c>
      <c r="V61" s="160">
        <f t="shared" si="6"/>
        <v>-0.55361244444444435</v>
      </c>
      <c r="W61" s="160">
        <f t="shared" si="6"/>
        <v>-0.53631999999999991</v>
      </c>
      <c r="X61" s="160">
        <f t="shared" si="6"/>
        <v>-1.3030275555555555</v>
      </c>
      <c r="Y61" s="160">
        <f t="shared" si="6"/>
        <v>-1.8067128888888888</v>
      </c>
      <c r="Z61" s="160">
        <f t="shared" si="6"/>
        <v>-1.7600337777777777</v>
      </c>
      <c r="AA61" s="160">
        <f t="shared" si="6"/>
        <v>-1.7133546666666666</v>
      </c>
      <c r="AB61" s="160">
        <f t="shared" si="6"/>
        <v>-1.6666755555555555</v>
      </c>
      <c r="AC61" s="160">
        <f t="shared" si="6"/>
        <v>-1.6199964444444444</v>
      </c>
      <c r="AD61" s="160">
        <f t="shared" si="6"/>
        <v>-1.5733173333333332</v>
      </c>
      <c r="AE61" s="160">
        <f t="shared" si="6"/>
        <v>-1.5266382222222221</v>
      </c>
      <c r="AF61" s="160">
        <f t="shared" si="6"/>
        <v>-1.479959111111111</v>
      </c>
      <c r="AG61" s="160">
        <f t="shared" si="6"/>
        <v>-1.4332799999999999</v>
      </c>
      <c r="AH61" s="160">
        <f t="shared" si="6"/>
        <v>-1.3866008888888888</v>
      </c>
      <c r="AI61" s="160">
        <f t="shared" si="6"/>
        <v>-1.3399217777777777</v>
      </c>
      <c r="AJ61" s="160">
        <f t="shared" si="6"/>
        <v>-1.2932426666666665</v>
      </c>
      <c r="AK61" s="160">
        <f t="shared" si="6"/>
        <v>-1.2465635555555554</v>
      </c>
      <c r="AL61" s="160">
        <f t="shared" si="6"/>
        <v>-1.1998844444444443</v>
      </c>
      <c r="AM61" s="160">
        <f t="shared" si="6"/>
        <v>-1.1532053333333332</v>
      </c>
      <c r="AN61" s="160">
        <f t="shared" si="6"/>
        <v>-1.1065262222222221</v>
      </c>
      <c r="AO61" s="160">
        <f t="shared" si="6"/>
        <v>-1.059847111111111</v>
      </c>
      <c r="AP61" s="160">
        <f t="shared" si="6"/>
        <v>-1.0131679999999998</v>
      </c>
      <c r="AQ61" s="160">
        <f t="shared" si="6"/>
        <v>-0.96648888888888873</v>
      </c>
      <c r="AR61" s="160">
        <f t="shared" si="6"/>
        <v>-0.91980977777777762</v>
      </c>
      <c r="AS61" s="160">
        <f t="shared" si="6"/>
        <v>-0.8731306666666665</v>
      </c>
      <c r="AT61" s="160">
        <f t="shared" si="6"/>
        <v>-0.82645155555555538</v>
      </c>
      <c r="AU61" s="160">
        <f t="shared" si="6"/>
        <v>-0.77977244444444427</v>
      </c>
      <c r="AV61" s="160">
        <f t="shared" si="6"/>
        <v>-0.73309333333333315</v>
      </c>
      <c r="AW61" s="160">
        <f t="shared" si="6"/>
        <v>-0.68641422222222204</v>
      </c>
      <c r="AX61" s="160">
        <f t="shared" si="6"/>
        <v>-0.63973511111111092</v>
      </c>
      <c r="AY61" s="160">
        <f t="shared" si="6"/>
        <v>-0.59305599999999981</v>
      </c>
      <c r="AZ61" s="160">
        <f t="shared" si="6"/>
        <v>-0.54637688888888869</v>
      </c>
      <c r="BA61" s="160">
        <f t="shared" si="6"/>
        <v>-0.49795555555555537</v>
      </c>
      <c r="BB61" s="160">
        <f t="shared" si="6"/>
        <v>-0.45276444444444425</v>
      </c>
      <c r="BC61" s="160">
        <f t="shared" si="6"/>
        <v>-0.42337777777777758</v>
      </c>
      <c r="BD61" s="160">
        <f t="shared" si="6"/>
        <v>-0.3939911111111109</v>
      </c>
    </row>
    <row r="62" spans="1:56" ht="16.5" hidden="1" customHeight="1" outlineLevel="1" x14ac:dyDescent="0.3">
      <c r="A62" s="116"/>
      <c r="B62" s="147" t="s">
        <v>34</v>
      </c>
      <c r="C62" s="147" t="s">
        <v>69</v>
      </c>
      <c r="D62" s="147" t="s">
        <v>40</v>
      </c>
      <c r="E62" s="160">
        <f t="shared" ref="E62:BD62" si="7">E28-E60+E61</f>
        <v>0</v>
      </c>
      <c r="F62" s="160">
        <f t="shared" si="7"/>
        <v>7.8400000000000081E-2</v>
      </c>
      <c r="G62" s="160">
        <f t="shared" si="7"/>
        <v>-6.8702222222222137E-2</v>
      </c>
      <c r="H62" s="160">
        <f t="shared" si="7"/>
        <v>-0.77841422222222212</v>
      </c>
      <c r="I62" s="160">
        <f t="shared" si="7"/>
        <v>-0.76112177777777767</v>
      </c>
      <c r="J62" s="160">
        <f t="shared" si="7"/>
        <v>-0.74382933333333323</v>
      </c>
      <c r="K62" s="160">
        <f t="shared" si="7"/>
        <v>-0.72653688888888879</v>
      </c>
      <c r="L62" s="160">
        <f t="shared" si="7"/>
        <v>-0.70924444444444434</v>
      </c>
      <c r="M62" s="160">
        <f t="shared" si="7"/>
        <v>-0.6919519999999999</v>
      </c>
      <c r="N62" s="160">
        <f t="shared" si="7"/>
        <v>-0.67465955555555546</v>
      </c>
      <c r="O62" s="160">
        <f t="shared" si="7"/>
        <v>-0.65736711111111101</v>
      </c>
      <c r="P62" s="160">
        <f t="shared" si="7"/>
        <v>-0.64007466666666657</v>
      </c>
      <c r="Q62" s="160">
        <f t="shared" si="7"/>
        <v>-0.62278222222222213</v>
      </c>
      <c r="R62" s="160">
        <f t="shared" si="7"/>
        <v>-0.60548977777777768</v>
      </c>
      <c r="S62" s="160">
        <f t="shared" si="7"/>
        <v>-0.58819733333333324</v>
      </c>
      <c r="T62" s="160">
        <f t="shared" si="7"/>
        <v>-0.5709048888888888</v>
      </c>
      <c r="U62" s="160">
        <f t="shared" si="7"/>
        <v>-0.55361244444444435</v>
      </c>
      <c r="V62" s="160">
        <f t="shared" si="7"/>
        <v>-0.53631999999999991</v>
      </c>
      <c r="W62" s="160">
        <f t="shared" si="7"/>
        <v>-1.3030275555555555</v>
      </c>
      <c r="X62" s="160">
        <f t="shared" si="7"/>
        <v>-1.8067128888888888</v>
      </c>
      <c r="Y62" s="160">
        <f t="shared" si="7"/>
        <v>-1.7600337777777777</v>
      </c>
      <c r="Z62" s="160">
        <f t="shared" si="7"/>
        <v>-1.7133546666666666</v>
      </c>
      <c r="AA62" s="160">
        <f t="shared" si="7"/>
        <v>-1.6666755555555555</v>
      </c>
      <c r="AB62" s="160">
        <f t="shared" si="7"/>
        <v>-1.6199964444444444</v>
      </c>
      <c r="AC62" s="160">
        <f t="shared" si="7"/>
        <v>-1.5733173333333332</v>
      </c>
      <c r="AD62" s="160">
        <f t="shared" si="7"/>
        <v>-1.5266382222222221</v>
      </c>
      <c r="AE62" s="160">
        <f t="shared" si="7"/>
        <v>-1.479959111111111</v>
      </c>
      <c r="AF62" s="160">
        <f t="shared" si="7"/>
        <v>-1.4332799999999999</v>
      </c>
      <c r="AG62" s="160">
        <f t="shared" si="7"/>
        <v>-1.3866008888888888</v>
      </c>
      <c r="AH62" s="160">
        <f t="shared" si="7"/>
        <v>-1.3399217777777777</v>
      </c>
      <c r="AI62" s="160">
        <f t="shared" si="7"/>
        <v>-1.2932426666666665</v>
      </c>
      <c r="AJ62" s="160">
        <f t="shared" si="7"/>
        <v>-1.2465635555555554</v>
      </c>
      <c r="AK62" s="160">
        <f t="shared" si="7"/>
        <v>-1.1998844444444443</v>
      </c>
      <c r="AL62" s="160">
        <f t="shared" si="7"/>
        <v>-1.1532053333333332</v>
      </c>
      <c r="AM62" s="160">
        <f t="shared" si="7"/>
        <v>-1.1065262222222221</v>
      </c>
      <c r="AN62" s="160">
        <f t="shared" si="7"/>
        <v>-1.059847111111111</v>
      </c>
      <c r="AO62" s="160">
        <f t="shared" si="7"/>
        <v>-1.0131679999999998</v>
      </c>
      <c r="AP62" s="160">
        <f t="shared" si="7"/>
        <v>-0.96648888888888873</v>
      </c>
      <c r="AQ62" s="160">
        <f t="shared" si="7"/>
        <v>-0.91980977777777762</v>
      </c>
      <c r="AR62" s="160">
        <f t="shared" si="7"/>
        <v>-0.8731306666666665</v>
      </c>
      <c r="AS62" s="160">
        <f t="shared" si="7"/>
        <v>-0.82645155555555538</v>
      </c>
      <c r="AT62" s="160">
        <f t="shared" si="7"/>
        <v>-0.77977244444444427</v>
      </c>
      <c r="AU62" s="160">
        <f t="shared" si="7"/>
        <v>-0.73309333333333315</v>
      </c>
      <c r="AV62" s="160">
        <f t="shared" si="7"/>
        <v>-0.68641422222222204</v>
      </c>
      <c r="AW62" s="160">
        <f t="shared" si="7"/>
        <v>-0.63973511111111092</v>
      </c>
      <c r="AX62" s="160">
        <f t="shared" si="7"/>
        <v>-0.59305599999999981</v>
      </c>
      <c r="AY62" s="160">
        <f t="shared" si="7"/>
        <v>-0.54637688888888869</v>
      </c>
      <c r="AZ62" s="160">
        <f t="shared" si="7"/>
        <v>-0.49795555555555537</v>
      </c>
      <c r="BA62" s="160">
        <f t="shared" si="7"/>
        <v>-0.45276444444444425</v>
      </c>
      <c r="BB62" s="160">
        <f t="shared" si="7"/>
        <v>-0.42337777777777758</v>
      </c>
      <c r="BC62" s="160">
        <f t="shared" si="7"/>
        <v>-0.3939911111111109</v>
      </c>
      <c r="BD62" s="160">
        <f t="shared" si="7"/>
        <v>-0.36460444444444423</v>
      </c>
    </row>
    <row r="63" spans="1:56" ht="16.5" collapsed="1" x14ac:dyDescent="0.3">
      <c r="A63" s="116"/>
      <c r="B63" s="147" t="s">
        <v>8</v>
      </c>
      <c r="C63" s="149" t="s">
        <v>68</v>
      </c>
      <c r="D63" s="147" t="s">
        <v>40</v>
      </c>
      <c r="E63" s="160">
        <f>AVERAGE(E61:E62)*'Fixed data'!$C$3</f>
        <v>0</v>
      </c>
      <c r="F63" s="160">
        <f>AVERAGE(F61:F62)*'Fixed data'!$C$3</f>
        <v>1.8933600000000021E-3</v>
      </c>
      <c r="G63" s="160">
        <f>AVERAGE(G61:G62)*'Fixed data'!$C$3</f>
        <v>2.3420133333333735E-4</v>
      </c>
      <c r="H63" s="160">
        <f>AVERAGE(H61:H62)*'Fixed data'!$C$3</f>
        <v>-2.0457862133333331E-2</v>
      </c>
      <c r="I63" s="160">
        <f>AVERAGE(I61:I62)*'Fixed data'!$C$3</f>
        <v>-3.7179794400000001E-2</v>
      </c>
      <c r="J63" s="160">
        <f>AVERAGE(J61:J62)*'Fixed data'!$C$3</f>
        <v>-3.6344569333333333E-2</v>
      </c>
      <c r="K63" s="160">
        <f>AVERAGE(K61:K62)*'Fixed data'!$C$3</f>
        <v>-3.5509344266666666E-2</v>
      </c>
      <c r="L63" s="160">
        <f>AVERAGE(L61:L62)*'Fixed data'!$C$3</f>
        <v>-3.4674119199999999E-2</v>
      </c>
      <c r="M63" s="160">
        <f>AVERAGE(M61:M62)*'Fixed data'!$C$3</f>
        <v>-3.3838894133333332E-2</v>
      </c>
      <c r="N63" s="160">
        <f>AVERAGE(N61:N62)*'Fixed data'!$C$3</f>
        <v>-3.3003669066666665E-2</v>
      </c>
      <c r="O63" s="160">
        <f>AVERAGE(O61:O62)*'Fixed data'!$C$3</f>
        <v>-3.2168443999999997E-2</v>
      </c>
      <c r="P63" s="160">
        <f>AVERAGE(P61:P62)*'Fixed data'!$C$3</f>
        <v>-3.133321893333333E-2</v>
      </c>
      <c r="Q63" s="160">
        <f>AVERAGE(Q61:Q62)*'Fixed data'!$C$3</f>
        <v>-3.0497993866666663E-2</v>
      </c>
      <c r="R63" s="160">
        <f>AVERAGE(R61:R62)*'Fixed data'!$C$3</f>
        <v>-2.9662768799999996E-2</v>
      </c>
      <c r="S63" s="160">
        <f>AVERAGE(S61:S62)*'Fixed data'!$C$3</f>
        <v>-2.8827543733333329E-2</v>
      </c>
      <c r="T63" s="160">
        <f>AVERAGE(T61:T62)*'Fixed data'!$C$3</f>
        <v>-2.7992318666666665E-2</v>
      </c>
      <c r="U63" s="160">
        <f>AVERAGE(U61:U62)*'Fixed data'!$C$3</f>
        <v>-2.7157093599999998E-2</v>
      </c>
      <c r="V63" s="160">
        <f>AVERAGE(V61:V62)*'Fixed data'!$C$3</f>
        <v>-2.6321868533333331E-2</v>
      </c>
      <c r="W63" s="160">
        <f>AVERAGE(W61:W62)*'Fixed data'!$C$3</f>
        <v>-4.4420243466666669E-2</v>
      </c>
      <c r="X63" s="160">
        <f>AVERAGE(X61:X62)*'Fixed data'!$C$3</f>
        <v>-7.5100231733333328E-2</v>
      </c>
      <c r="Y63" s="160">
        <f>AVERAGE(Y61:Y62)*'Fixed data'!$C$3</f>
        <v>-8.6136931999999999E-2</v>
      </c>
      <c r="Z63" s="160">
        <f>AVERAGE(Z61:Z62)*'Fixed data'!$C$3</f>
        <v>-8.3882330933333332E-2</v>
      </c>
      <c r="AA63" s="160">
        <f>AVERAGE(AA61:AA62)*'Fixed data'!$C$3</f>
        <v>-8.1627729866666665E-2</v>
      </c>
      <c r="AB63" s="160">
        <f>AVERAGE(AB61:AB62)*'Fixed data'!$C$3</f>
        <v>-7.9373128799999998E-2</v>
      </c>
      <c r="AC63" s="160">
        <f>AVERAGE(AC61:AC62)*'Fixed data'!$C$3</f>
        <v>-7.7118527733333331E-2</v>
      </c>
      <c r="AD63" s="160">
        <f>AVERAGE(AD61:AD62)*'Fixed data'!$C$3</f>
        <v>-7.4863926666666664E-2</v>
      </c>
      <c r="AE63" s="160">
        <f>AVERAGE(AE61:AE62)*'Fixed data'!$C$3</f>
        <v>-7.2609325599999996E-2</v>
      </c>
      <c r="AF63" s="160">
        <f>AVERAGE(AF61:AF62)*'Fixed data'!$C$3</f>
        <v>-7.0354724533333329E-2</v>
      </c>
      <c r="AG63" s="160">
        <f>AVERAGE(AG61:AG62)*'Fixed data'!$C$3</f>
        <v>-6.8100123466666662E-2</v>
      </c>
      <c r="AH63" s="160">
        <f>AVERAGE(AH61:AH62)*'Fixed data'!$C$3</f>
        <v>-6.5845522399999995E-2</v>
      </c>
      <c r="AI63" s="160">
        <f>AVERAGE(AI61:AI62)*'Fixed data'!$C$3</f>
        <v>-6.3590921333333328E-2</v>
      </c>
      <c r="AJ63" s="160">
        <f>AVERAGE(AJ61:AJ62)*'Fixed data'!$C$3</f>
        <v>-6.1336320266666661E-2</v>
      </c>
      <c r="AK63" s="160">
        <f>AVERAGE(AK61:AK62)*'Fixed data'!$C$3</f>
        <v>-5.9081719199999994E-2</v>
      </c>
      <c r="AL63" s="160">
        <f>AVERAGE(AL61:AL62)*'Fixed data'!$C$3</f>
        <v>-5.6827118133333326E-2</v>
      </c>
      <c r="AM63" s="160">
        <f>AVERAGE(AM61:AM62)*'Fixed data'!$C$3</f>
        <v>-5.4572517066666666E-2</v>
      </c>
      <c r="AN63" s="160">
        <f>AVERAGE(AN61:AN62)*'Fixed data'!$C$3</f>
        <v>-5.2317915999999999E-2</v>
      </c>
      <c r="AO63" s="160">
        <f>AVERAGE(AO61:AO62)*'Fixed data'!$C$3</f>
        <v>-5.0063314933333332E-2</v>
      </c>
      <c r="AP63" s="160">
        <f>AVERAGE(AP61:AP62)*'Fixed data'!$C$3</f>
        <v>-4.7808713866666665E-2</v>
      </c>
      <c r="AQ63" s="160">
        <f>AVERAGE(AQ61:AQ62)*'Fixed data'!$C$3</f>
        <v>-4.5554112799999998E-2</v>
      </c>
      <c r="AR63" s="160">
        <f>AVERAGE(AR61:AR62)*'Fixed data'!$C$3</f>
        <v>-4.329951173333333E-2</v>
      </c>
      <c r="AS63" s="160">
        <f>AVERAGE(AS61:AS62)*'Fixed data'!$C$3</f>
        <v>-4.1044910666666663E-2</v>
      </c>
      <c r="AT63" s="160">
        <f>AVERAGE(AT61:AT62)*'Fixed data'!$C$3</f>
        <v>-3.8790309599999996E-2</v>
      </c>
      <c r="AU63" s="160">
        <f>AVERAGE(AU61:AU62)*'Fixed data'!$C$3</f>
        <v>-3.6535708533333329E-2</v>
      </c>
      <c r="AV63" s="160">
        <f>AVERAGE(AV61:AV62)*'Fixed data'!$C$3</f>
        <v>-3.4281107466666662E-2</v>
      </c>
      <c r="AW63" s="160">
        <f>AVERAGE(AW61:AW62)*'Fixed data'!$C$3</f>
        <v>-3.2026506399999995E-2</v>
      </c>
      <c r="AX63" s="160">
        <f>AVERAGE(AX61:AX62)*'Fixed data'!$C$3</f>
        <v>-2.9771905333333324E-2</v>
      </c>
      <c r="AY63" s="160">
        <f>AVERAGE(AY61:AY62)*'Fixed data'!$C$3</f>
        <v>-2.751730426666666E-2</v>
      </c>
      <c r="AZ63" s="160">
        <f>AVERAGE(AZ61:AZ62)*'Fixed data'!$C$3</f>
        <v>-2.5220628533333327E-2</v>
      </c>
      <c r="BA63" s="160">
        <f>AVERAGE(BA61:BA62)*'Fixed data'!$C$3</f>
        <v>-2.2959887999999991E-2</v>
      </c>
      <c r="BB63" s="160">
        <f>AVERAGE(BB61:BB62)*'Fixed data'!$C$3</f>
        <v>-2.1158834666666657E-2</v>
      </c>
      <c r="BC63" s="160">
        <f>AVERAGE(BC61:BC62)*'Fixed data'!$C$3</f>
        <v>-1.9739458666666657E-2</v>
      </c>
      <c r="BD63" s="160">
        <f>AVERAGE(BD61:BD62)*'Fixed data'!$C$3</f>
        <v>-1.8320082666666657E-2</v>
      </c>
    </row>
    <row r="64" spans="1:56" ht="15.75" thickBot="1" x14ac:dyDescent="0.35">
      <c r="A64" s="115"/>
      <c r="B64" s="150" t="s">
        <v>95</v>
      </c>
      <c r="C64" s="150" t="s">
        <v>45</v>
      </c>
      <c r="D64" s="150" t="s">
        <v>40</v>
      </c>
      <c r="E64" s="174">
        <f t="shared" ref="E64:BD64" si="8">E29+E60+E63</f>
        <v>0</v>
      </c>
      <c r="F64" s="174">
        <f t="shared" si="8"/>
        <v>2.149336000000001E-2</v>
      </c>
      <c r="G64" s="174">
        <f t="shared" si="8"/>
        <v>-3.4363576444444426E-2</v>
      </c>
      <c r="H64" s="174">
        <f t="shared" si="8"/>
        <v>-0.19974586213333329</v>
      </c>
      <c r="I64" s="174">
        <f t="shared" si="8"/>
        <v>-5.4472238844444444E-2</v>
      </c>
      <c r="J64" s="174">
        <f t="shared" si="8"/>
        <v>-5.3637013777777777E-2</v>
      </c>
      <c r="K64" s="174">
        <f t="shared" si="8"/>
        <v>-5.280178871111111E-2</v>
      </c>
      <c r="L64" s="174">
        <f t="shared" si="8"/>
        <v>-5.1966563644444443E-2</v>
      </c>
      <c r="M64" s="174">
        <f t="shared" si="8"/>
        <v>-5.1131338577777775E-2</v>
      </c>
      <c r="N64" s="174">
        <f t="shared" si="8"/>
        <v>-5.0296113511111108E-2</v>
      </c>
      <c r="O64" s="174">
        <f t="shared" si="8"/>
        <v>-4.9460888444444441E-2</v>
      </c>
      <c r="P64" s="174">
        <f t="shared" si="8"/>
        <v>-4.8625663377777774E-2</v>
      </c>
      <c r="Q64" s="174">
        <f t="shared" si="8"/>
        <v>-4.7790438311111107E-2</v>
      </c>
      <c r="R64" s="174">
        <f t="shared" si="8"/>
        <v>-4.695521324444444E-2</v>
      </c>
      <c r="S64" s="174">
        <f t="shared" si="8"/>
        <v>-4.6119988177777772E-2</v>
      </c>
      <c r="T64" s="174">
        <f t="shared" si="8"/>
        <v>-4.5284763111111112E-2</v>
      </c>
      <c r="U64" s="174">
        <f t="shared" si="8"/>
        <v>-4.4449538044444445E-2</v>
      </c>
      <c r="V64" s="174">
        <f t="shared" si="8"/>
        <v>-4.3614312977777778E-2</v>
      </c>
      <c r="W64" s="174">
        <f t="shared" si="8"/>
        <v>-0.25771268791111107</v>
      </c>
      <c r="X64" s="174">
        <f t="shared" si="8"/>
        <v>-0.24441489839999994</v>
      </c>
      <c r="Y64" s="174">
        <f t="shared" si="8"/>
        <v>-0.13281604311111112</v>
      </c>
      <c r="Z64" s="174">
        <f t="shared" si="8"/>
        <v>-0.13056144204444445</v>
      </c>
      <c r="AA64" s="174">
        <f t="shared" si="8"/>
        <v>-0.12830684097777778</v>
      </c>
      <c r="AB64" s="174">
        <f t="shared" si="8"/>
        <v>-0.12605223991111111</v>
      </c>
      <c r="AC64" s="174">
        <f t="shared" si="8"/>
        <v>-0.12379763884444445</v>
      </c>
      <c r="AD64" s="174">
        <f t="shared" si="8"/>
        <v>-0.12154303777777778</v>
      </c>
      <c r="AE64" s="174">
        <f t="shared" si="8"/>
        <v>-0.11928843671111111</v>
      </c>
      <c r="AF64" s="174">
        <f t="shared" si="8"/>
        <v>-0.11703383564444444</v>
      </c>
      <c r="AG64" s="174">
        <f t="shared" si="8"/>
        <v>-0.11477923457777778</v>
      </c>
      <c r="AH64" s="174">
        <f t="shared" si="8"/>
        <v>-0.11252463351111111</v>
      </c>
      <c r="AI64" s="174">
        <f t="shared" si="8"/>
        <v>-0.11027003244444444</v>
      </c>
      <c r="AJ64" s="174">
        <f t="shared" si="8"/>
        <v>-0.10801543137777778</v>
      </c>
      <c r="AK64" s="174">
        <f t="shared" si="8"/>
        <v>-0.10576083031111111</v>
      </c>
      <c r="AL64" s="174">
        <f t="shared" si="8"/>
        <v>-0.10350622924444444</v>
      </c>
      <c r="AM64" s="174">
        <f t="shared" si="8"/>
        <v>-0.10125162817777777</v>
      </c>
      <c r="AN64" s="174">
        <f t="shared" si="8"/>
        <v>-9.8997027111111108E-2</v>
      </c>
      <c r="AO64" s="174">
        <f t="shared" si="8"/>
        <v>-9.6742426044444441E-2</v>
      </c>
      <c r="AP64" s="174">
        <f t="shared" si="8"/>
        <v>-9.4487824977777773E-2</v>
      </c>
      <c r="AQ64" s="174">
        <f t="shared" si="8"/>
        <v>-9.2233223911111106E-2</v>
      </c>
      <c r="AR64" s="174">
        <f t="shared" si="8"/>
        <v>-8.9978622844444439E-2</v>
      </c>
      <c r="AS64" s="174">
        <f t="shared" si="8"/>
        <v>-8.7724021777777772E-2</v>
      </c>
      <c r="AT64" s="174">
        <f t="shared" si="8"/>
        <v>-8.5469420711111105E-2</v>
      </c>
      <c r="AU64" s="174">
        <f t="shared" si="8"/>
        <v>-8.3214819644444438E-2</v>
      </c>
      <c r="AV64" s="174">
        <f t="shared" si="8"/>
        <v>-8.0960218577777771E-2</v>
      </c>
      <c r="AW64" s="174">
        <f t="shared" si="8"/>
        <v>-7.8705617511111103E-2</v>
      </c>
      <c r="AX64" s="174">
        <f t="shared" si="8"/>
        <v>-7.6451016444444436E-2</v>
      </c>
      <c r="AY64" s="174">
        <f t="shared" si="8"/>
        <v>-7.4196415377777769E-2</v>
      </c>
      <c r="AZ64" s="174">
        <f t="shared" si="8"/>
        <v>-7.3641961866666661E-2</v>
      </c>
      <c r="BA64" s="174">
        <f t="shared" si="8"/>
        <v>-6.815099911111111E-2</v>
      </c>
      <c r="BB64" s="174">
        <f t="shared" si="8"/>
        <v>-5.0545501333333326E-2</v>
      </c>
      <c r="BC64" s="174">
        <f t="shared" si="8"/>
        <v>-4.9126125333333326E-2</v>
      </c>
      <c r="BD64" s="174">
        <f t="shared" si="8"/>
        <v>-4.7706749333333326E-2</v>
      </c>
    </row>
    <row r="65" spans="1:56" ht="12.75" customHeight="1" x14ac:dyDescent="0.3">
      <c r="A65" s="236" t="s">
        <v>230</v>
      </c>
      <c r="B65" s="147" t="s">
        <v>36</v>
      </c>
      <c r="D65" s="142" t="s">
        <v>40</v>
      </c>
      <c r="E65" s="160">
        <f>'Fixed data'!$G$6*E86/1000000</f>
        <v>0</v>
      </c>
      <c r="F65" s="160">
        <f>'Fixed data'!$G$6*F86/1000000</f>
        <v>0</v>
      </c>
      <c r="G65" s="160">
        <f>'Fixed data'!$G$6*G86/1000000</f>
        <v>0</v>
      </c>
      <c r="H65" s="160">
        <f>'Fixed data'!$G$6*H86/1000000</f>
        <v>0</v>
      </c>
      <c r="I65" s="160">
        <f>'Fixed data'!$G$6*I86/1000000</f>
        <v>0</v>
      </c>
      <c r="J65" s="160">
        <f>'Fixed data'!$G$6*J86/1000000</f>
        <v>0</v>
      </c>
      <c r="K65" s="160">
        <f>'Fixed data'!$G$6*K86/1000000</f>
        <v>0</v>
      </c>
      <c r="L65" s="160">
        <f>'Fixed data'!$G$6*L86/1000000</f>
        <v>0</v>
      </c>
      <c r="M65" s="160">
        <f>'Fixed data'!$G$6*M86/1000000</f>
        <v>0</v>
      </c>
      <c r="N65" s="160">
        <f>'Fixed data'!$G$6*N86/1000000</f>
        <v>0</v>
      </c>
      <c r="O65" s="160">
        <f>'Fixed data'!$G$6*O86/1000000</f>
        <v>0</v>
      </c>
      <c r="P65" s="160">
        <f>'Fixed data'!$G$6*P86/1000000</f>
        <v>0</v>
      </c>
      <c r="Q65" s="160">
        <f>'Fixed data'!$G$6*Q86/1000000</f>
        <v>0</v>
      </c>
      <c r="R65" s="160">
        <f>'Fixed data'!$G$6*R86/1000000</f>
        <v>0</v>
      </c>
      <c r="S65" s="160">
        <f>'Fixed data'!$G$6*S86/1000000</f>
        <v>0</v>
      </c>
      <c r="T65" s="160">
        <f>'Fixed data'!$G$6*T86/1000000</f>
        <v>0</v>
      </c>
      <c r="U65" s="160">
        <f>'Fixed data'!$G$6*U86/1000000</f>
        <v>0</v>
      </c>
      <c r="V65" s="160">
        <f>'Fixed data'!$G$6*V86/1000000</f>
        <v>0</v>
      </c>
      <c r="W65" s="160">
        <f>'Fixed data'!$G$6*W86/1000000</f>
        <v>0</v>
      </c>
      <c r="X65" s="160">
        <f>'Fixed data'!$G$6*X86/1000000</f>
        <v>0</v>
      </c>
      <c r="Y65" s="160">
        <f>'Fixed data'!$G$6*Y86/1000000</f>
        <v>0</v>
      </c>
      <c r="Z65" s="160">
        <f>'Fixed data'!$G$6*Z86/1000000</f>
        <v>0</v>
      </c>
      <c r="AA65" s="160">
        <f>'Fixed data'!$G$6*AA86/1000000</f>
        <v>0</v>
      </c>
      <c r="AB65" s="160">
        <f>'Fixed data'!$G$6*AB86/1000000</f>
        <v>0</v>
      </c>
      <c r="AC65" s="160">
        <f>'Fixed data'!$G$6*AC86/1000000</f>
        <v>0</v>
      </c>
      <c r="AD65" s="160">
        <f>'Fixed data'!$G$6*AD86/1000000</f>
        <v>0</v>
      </c>
      <c r="AE65" s="160">
        <f>'Fixed data'!$G$6*AE86/1000000</f>
        <v>0</v>
      </c>
      <c r="AF65" s="160">
        <f>'Fixed data'!$G$6*AF86/1000000</f>
        <v>0</v>
      </c>
      <c r="AG65" s="160">
        <f>'Fixed data'!$G$6*AG86/1000000</f>
        <v>0</v>
      </c>
      <c r="AH65" s="160">
        <f>'Fixed data'!$G$6*AH86/1000000</f>
        <v>0</v>
      </c>
      <c r="AI65" s="160">
        <f>'Fixed data'!$G$6*AI86/1000000</f>
        <v>0</v>
      </c>
      <c r="AJ65" s="160">
        <f>'Fixed data'!$G$6*AJ86/1000000</f>
        <v>0</v>
      </c>
      <c r="AK65" s="160">
        <f>'Fixed data'!$G$6*AK86/1000000</f>
        <v>0</v>
      </c>
      <c r="AL65" s="160">
        <f>'Fixed data'!$G$6*AL86/1000000</f>
        <v>0</v>
      </c>
      <c r="AM65" s="160">
        <f>'Fixed data'!$G$6*AM86/1000000</f>
        <v>0</v>
      </c>
      <c r="AN65" s="160">
        <f>'Fixed data'!$G$6*AN86/1000000</f>
        <v>0</v>
      </c>
      <c r="AO65" s="160">
        <f>'Fixed data'!$G$6*AO86/1000000</f>
        <v>0</v>
      </c>
      <c r="AP65" s="160">
        <f>'Fixed data'!$G$6*AP86/1000000</f>
        <v>0</v>
      </c>
      <c r="AQ65" s="160">
        <f>'Fixed data'!$G$6*AQ86/1000000</f>
        <v>0</v>
      </c>
      <c r="AR65" s="160">
        <f>'Fixed data'!$G$6*AR86/1000000</f>
        <v>0</v>
      </c>
      <c r="AS65" s="160">
        <f>'Fixed data'!$G$6*AS86/1000000</f>
        <v>0</v>
      </c>
      <c r="AT65" s="160">
        <f>'Fixed data'!$G$6*AT86/1000000</f>
        <v>0</v>
      </c>
      <c r="AU65" s="160">
        <f>'Fixed data'!$G$6*AU86/1000000</f>
        <v>0</v>
      </c>
      <c r="AV65" s="160">
        <f>'Fixed data'!$G$6*AV86/1000000</f>
        <v>0</v>
      </c>
      <c r="AW65" s="160">
        <f>'Fixed data'!$G$6*AW86/1000000</f>
        <v>0</v>
      </c>
      <c r="AX65" s="160">
        <f>'Fixed data'!$G$6*AX86/1000000</f>
        <v>0</v>
      </c>
      <c r="AY65" s="160">
        <f>'Fixed data'!$G$6*AY86/1000000</f>
        <v>0</v>
      </c>
      <c r="AZ65" s="160">
        <f>'Fixed data'!$G$6*AZ86/1000000</f>
        <v>0</v>
      </c>
      <c r="BA65" s="160">
        <f>'Fixed data'!$G$6*BA86/1000000</f>
        <v>0</v>
      </c>
      <c r="BB65" s="160">
        <f>'Fixed data'!$G$6*BB86/1000000</f>
        <v>0</v>
      </c>
      <c r="BC65" s="160">
        <f>'Fixed data'!$G$6*BC86/1000000</f>
        <v>0</v>
      </c>
      <c r="BD65" s="160">
        <f>'Fixed data'!$G$6*BD86/1000000</f>
        <v>0</v>
      </c>
    </row>
    <row r="66" spans="1:56" ht="15" customHeight="1" x14ac:dyDescent="0.3">
      <c r="A66" s="237"/>
      <c r="B66" s="147" t="s">
        <v>202</v>
      </c>
      <c r="D66" s="142" t="s">
        <v>40</v>
      </c>
      <c r="E66" s="160">
        <f>E87*'Fixed data'!H$5/1000000</f>
        <v>0</v>
      </c>
      <c r="F66" s="160">
        <f>F87*'Fixed data'!I$5/1000000</f>
        <v>0</v>
      </c>
      <c r="G66" s="160">
        <f>G87*'Fixed data'!J$5/1000000</f>
        <v>0</v>
      </c>
      <c r="H66" s="160">
        <f>H87*'Fixed data'!K$5/1000000</f>
        <v>0</v>
      </c>
      <c r="I66" s="160">
        <f>I87*'Fixed data'!L$5/1000000</f>
        <v>0</v>
      </c>
      <c r="J66" s="160">
        <f>J87*'Fixed data'!M$5/1000000</f>
        <v>0</v>
      </c>
      <c r="K66" s="160">
        <f>K87*'Fixed data'!N$5/1000000</f>
        <v>0</v>
      </c>
      <c r="L66" s="160">
        <f>L87*'Fixed data'!O$5/1000000</f>
        <v>0</v>
      </c>
      <c r="M66" s="160">
        <f>M87*'Fixed data'!P$5/1000000</f>
        <v>0</v>
      </c>
      <c r="N66" s="160">
        <f>N87*'Fixed data'!Q$5/1000000</f>
        <v>0</v>
      </c>
      <c r="O66" s="160">
        <f>O87*'Fixed data'!R$5/1000000</f>
        <v>0</v>
      </c>
      <c r="P66" s="160">
        <f>P87*'Fixed data'!S$5/1000000</f>
        <v>0</v>
      </c>
      <c r="Q66" s="160">
        <f>Q87*'Fixed data'!T$5/1000000</f>
        <v>0</v>
      </c>
      <c r="R66" s="160">
        <f>R87*'Fixed data'!U$5/1000000</f>
        <v>0</v>
      </c>
      <c r="S66" s="160">
        <f>S87*'Fixed data'!V$5/1000000</f>
        <v>0</v>
      </c>
      <c r="T66" s="160">
        <f>T87*'Fixed data'!W$5/1000000</f>
        <v>0</v>
      </c>
      <c r="U66" s="160">
        <f>U87*'Fixed data'!X$5/1000000</f>
        <v>0</v>
      </c>
      <c r="V66" s="160">
        <f>V87*'Fixed data'!Y$5/1000000</f>
        <v>0</v>
      </c>
      <c r="W66" s="160">
        <f>W87*'Fixed data'!Z$5/1000000</f>
        <v>0</v>
      </c>
      <c r="X66" s="160">
        <f>X87*'Fixed data'!AA$5/1000000</f>
        <v>0</v>
      </c>
      <c r="Y66" s="160">
        <f>Y87*'Fixed data'!AB$5/1000000</f>
        <v>0</v>
      </c>
      <c r="Z66" s="160">
        <f>Z87*'Fixed data'!AC$5/1000000</f>
        <v>0</v>
      </c>
      <c r="AA66" s="160">
        <f>AA87*'Fixed data'!AD$5/1000000</f>
        <v>0</v>
      </c>
      <c r="AB66" s="160">
        <f>AB87*'Fixed data'!AE$5/1000000</f>
        <v>0</v>
      </c>
      <c r="AC66" s="160">
        <f>AC87*'Fixed data'!AF$5/1000000</f>
        <v>0</v>
      </c>
      <c r="AD66" s="160">
        <f>AD87*'Fixed data'!AG$5/1000000</f>
        <v>0</v>
      </c>
      <c r="AE66" s="160">
        <f>AE87*'Fixed data'!AH$5/1000000</f>
        <v>0</v>
      </c>
      <c r="AF66" s="160">
        <f>AF87*'Fixed data'!AI$5/1000000</f>
        <v>0</v>
      </c>
      <c r="AG66" s="160">
        <f>AG87*'Fixed data'!AJ$5/1000000</f>
        <v>0</v>
      </c>
      <c r="AH66" s="160">
        <f>AH87*'Fixed data'!AK$5/1000000</f>
        <v>0</v>
      </c>
      <c r="AI66" s="160">
        <f>AI87*'Fixed data'!AL$5/1000000</f>
        <v>0</v>
      </c>
      <c r="AJ66" s="160">
        <f>AJ87*'Fixed data'!AM$5/1000000</f>
        <v>0</v>
      </c>
      <c r="AK66" s="160">
        <f>AK87*'Fixed data'!AN$5/1000000</f>
        <v>0</v>
      </c>
      <c r="AL66" s="160">
        <f>AL87*'Fixed data'!AO$5/1000000</f>
        <v>0</v>
      </c>
      <c r="AM66" s="160">
        <f>AM87*'Fixed data'!AP$5/1000000</f>
        <v>0</v>
      </c>
      <c r="AN66" s="160">
        <f>AN87*'Fixed data'!AQ$5/1000000</f>
        <v>0</v>
      </c>
      <c r="AO66" s="160">
        <f>AO87*'Fixed data'!AR$5/1000000</f>
        <v>0</v>
      </c>
      <c r="AP66" s="160">
        <f>AP87*'Fixed data'!AS$5/1000000</f>
        <v>0</v>
      </c>
      <c r="AQ66" s="160">
        <f>AQ87*'Fixed data'!AT$5/1000000</f>
        <v>0</v>
      </c>
      <c r="AR66" s="160">
        <f>AR87*'Fixed data'!AU$5/1000000</f>
        <v>0</v>
      </c>
      <c r="AS66" s="160">
        <f>AS87*'Fixed data'!AV$5/1000000</f>
        <v>0</v>
      </c>
      <c r="AT66" s="160">
        <f>AT87*'Fixed data'!AW$5/1000000</f>
        <v>0</v>
      </c>
      <c r="AU66" s="160">
        <f>AU87*'Fixed data'!AX$5/1000000</f>
        <v>0</v>
      </c>
      <c r="AV66" s="160">
        <f>AV87*'Fixed data'!AY$5/1000000</f>
        <v>0</v>
      </c>
      <c r="AW66" s="160">
        <f>AW87*'Fixed data'!AZ$5/1000000</f>
        <v>0</v>
      </c>
      <c r="AX66" s="160">
        <f>AX87*'Fixed data'!BA$5/1000000</f>
        <v>0</v>
      </c>
      <c r="AY66" s="160">
        <f>AY87*'Fixed data'!BB$5/1000000</f>
        <v>0</v>
      </c>
      <c r="AZ66" s="160">
        <f>AZ87*'Fixed data'!BC$5/1000000</f>
        <v>0</v>
      </c>
      <c r="BA66" s="160">
        <f>BA87*'Fixed data'!BD$5/1000000</f>
        <v>0</v>
      </c>
      <c r="BB66" s="160">
        <f>BB87*'Fixed data'!BE$5/1000000</f>
        <v>0</v>
      </c>
      <c r="BC66" s="160">
        <f>BC87*'Fixed data'!BF$5/1000000</f>
        <v>0</v>
      </c>
      <c r="BD66" s="160">
        <f>BD87*'Fixed data'!BG$5/1000000</f>
        <v>0</v>
      </c>
    </row>
    <row r="67" spans="1:56" ht="15" customHeight="1" x14ac:dyDescent="0.3">
      <c r="A67" s="237"/>
      <c r="B67" s="147" t="s">
        <v>298</v>
      </c>
      <c r="C67" s="149"/>
      <c r="D67" s="149" t="s">
        <v>40</v>
      </c>
      <c r="E67" s="189">
        <f>'Fixed data'!$G$7*E$88/1000000</f>
        <v>0</v>
      </c>
      <c r="F67" s="189">
        <f>'Fixed data'!$G$7*F$88/1000000</f>
        <v>0</v>
      </c>
      <c r="G67" s="189">
        <f>'Fixed data'!$G$7*G$88/1000000</f>
        <v>0</v>
      </c>
      <c r="H67" s="189">
        <f>'Fixed data'!$G$7*H$88/1000000</f>
        <v>0</v>
      </c>
      <c r="I67" s="189">
        <f>'Fixed data'!$G$7*I$88/1000000</f>
        <v>0</v>
      </c>
      <c r="J67" s="189">
        <f>'Fixed data'!$G$7*J$88/1000000</f>
        <v>0</v>
      </c>
      <c r="K67" s="189">
        <f>'Fixed data'!$G$7*K$88/1000000</f>
        <v>0</v>
      </c>
      <c r="L67" s="189">
        <f>'Fixed data'!$G$7*L$88/1000000</f>
        <v>0</v>
      </c>
      <c r="M67" s="189">
        <f>'Fixed data'!$G$7*M$88/1000000</f>
        <v>0</v>
      </c>
      <c r="N67" s="189">
        <f>'Fixed data'!$G$7*N$88/1000000</f>
        <v>0</v>
      </c>
      <c r="O67" s="189">
        <f>'Fixed data'!$G$7*O$88/1000000</f>
        <v>0</v>
      </c>
      <c r="P67" s="189">
        <f>'Fixed data'!$G$7*P$88/1000000</f>
        <v>0</v>
      </c>
      <c r="Q67" s="189">
        <f>'Fixed data'!$G$7*Q$88/1000000</f>
        <v>0</v>
      </c>
      <c r="R67" s="189">
        <f>'Fixed data'!$G$7*R$88/1000000</f>
        <v>0</v>
      </c>
      <c r="S67" s="189">
        <f>'Fixed data'!$G$7*S$88/1000000</f>
        <v>0</v>
      </c>
      <c r="T67" s="189">
        <f>'Fixed data'!$G$7*T$88/1000000</f>
        <v>0</v>
      </c>
      <c r="U67" s="189">
        <f>'Fixed data'!$G$7*U$88/1000000</f>
        <v>0</v>
      </c>
      <c r="V67" s="189">
        <f>'Fixed data'!$G$7*V$88/1000000</f>
        <v>0</v>
      </c>
      <c r="W67" s="189">
        <f>'Fixed data'!$G$7*W$88/1000000</f>
        <v>0</v>
      </c>
      <c r="X67" s="189">
        <f>'Fixed data'!$G$7*X$88/1000000</f>
        <v>0</v>
      </c>
      <c r="Y67" s="189">
        <f>'Fixed data'!$G$7*Y$88/1000000</f>
        <v>0</v>
      </c>
      <c r="Z67" s="189">
        <f>'Fixed data'!$G$7*Z$88/1000000</f>
        <v>0</v>
      </c>
      <c r="AA67" s="189">
        <f>'Fixed data'!$G$7*AA$88/1000000</f>
        <v>0</v>
      </c>
      <c r="AB67" s="189">
        <f>'Fixed data'!$G$7*AB$88/1000000</f>
        <v>0</v>
      </c>
      <c r="AC67" s="189">
        <f>'Fixed data'!$G$7*AC$88/1000000</f>
        <v>0</v>
      </c>
      <c r="AD67" s="189">
        <f>'Fixed data'!$G$7*AD$88/1000000</f>
        <v>0</v>
      </c>
      <c r="AE67" s="189">
        <f>'Fixed data'!$G$7*AE$88/1000000</f>
        <v>0</v>
      </c>
      <c r="AF67" s="189">
        <f>'Fixed data'!$G$7*AF$88/1000000</f>
        <v>0</v>
      </c>
      <c r="AG67" s="189">
        <f>'Fixed data'!$G$7*AG$88/1000000</f>
        <v>0</v>
      </c>
      <c r="AH67" s="189">
        <f>'Fixed data'!$G$7*AH$88/1000000</f>
        <v>0</v>
      </c>
      <c r="AI67" s="189">
        <f>'Fixed data'!$G$7*AI$88/1000000</f>
        <v>0</v>
      </c>
      <c r="AJ67" s="189">
        <f>'Fixed data'!$G$7*AJ$88/1000000</f>
        <v>0</v>
      </c>
      <c r="AK67" s="189">
        <f>'Fixed data'!$G$7*AK$88/1000000</f>
        <v>0</v>
      </c>
      <c r="AL67" s="189">
        <f>'Fixed data'!$G$7*AL$88/1000000</f>
        <v>0</v>
      </c>
      <c r="AM67" s="189">
        <f>'Fixed data'!$G$7*AM$88/1000000</f>
        <v>0</v>
      </c>
      <c r="AN67" s="189">
        <f>'Fixed data'!$G$7*AN$88/1000000</f>
        <v>0</v>
      </c>
      <c r="AO67" s="189">
        <f>'Fixed data'!$G$7*AO$88/1000000</f>
        <v>0</v>
      </c>
      <c r="AP67" s="189">
        <f>'Fixed data'!$G$7*AP$88/1000000</f>
        <v>0</v>
      </c>
      <c r="AQ67" s="189">
        <f>'Fixed data'!$G$7*AQ$88/1000000</f>
        <v>0</v>
      </c>
      <c r="AR67" s="189">
        <f>'Fixed data'!$G$7*AR$88/1000000</f>
        <v>0</v>
      </c>
      <c r="AS67" s="189">
        <f>'Fixed data'!$G$7*AS$88/1000000</f>
        <v>0</v>
      </c>
      <c r="AT67" s="189">
        <f>'Fixed data'!$G$7*AT$88/1000000</f>
        <v>0</v>
      </c>
      <c r="AU67" s="189">
        <f>'Fixed data'!$G$7*AU$88/1000000</f>
        <v>0</v>
      </c>
      <c r="AV67" s="189">
        <f>'Fixed data'!$G$7*AV$88/1000000</f>
        <v>0</v>
      </c>
      <c r="AW67" s="189">
        <f>'Fixed data'!$G$7*AW$88/1000000</f>
        <v>0</v>
      </c>
      <c r="AX67" s="189">
        <f>'Fixed data'!$G$7*AX$88/1000000</f>
        <v>0</v>
      </c>
      <c r="AY67" s="189">
        <f>'Fixed data'!$G$7*AY$88/1000000</f>
        <v>0</v>
      </c>
      <c r="AZ67" s="189">
        <f>'Fixed data'!$G$7*AZ$88/1000000</f>
        <v>0</v>
      </c>
      <c r="BA67" s="189">
        <f>'Fixed data'!$G$7*BA$88/1000000</f>
        <v>0</v>
      </c>
      <c r="BB67" s="189">
        <f>'Fixed data'!$G$7*BB$88/1000000</f>
        <v>0</v>
      </c>
      <c r="BC67" s="189">
        <f>'Fixed data'!$G$7*BC$88/1000000</f>
        <v>0</v>
      </c>
      <c r="BD67" s="189">
        <f>'Fixed data'!$G$7*BD$88/1000000</f>
        <v>0</v>
      </c>
    </row>
    <row r="68" spans="1:56" ht="15" customHeight="1" x14ac:dyDescent="0.3">
      <c r="A68" s="237"/>
      <c r="B68" s="147" t="s">
        <v>299</v>
      </c>
      <c r="C68" s="147"/>
      <c r="D68" s="147" t="s">
        <v>40</v>
      </c>
      <c r="E68" s="189">
        <f>'Fixed data'!$G$8*E89/1000000</f>
        <v>0</v>
      </c>
      <c r="F68" s="189">
        <f>'Fixed data'!$G$8*F89/1000000</f>
        <v>0</v>
      </c>
      <c r="G68" s="189">
        <f>'Fixed data'!$G$8*G89/1000000</f>
        <v>0</v>
      </c>
      <c r="H68" s="189">
        <f>'Fixed data'!$G$8*H89/1000000</f>
        <v>0</v>
      </c>
      <c r="I68" s="189">
        <f>'Fixed data'!$G$8*I89/1000000</f>
        <v>0</v>
      </c>
      <c r="J68" s="189">
        <f>'Fixed data'!$G$8*J89/1000000</f>
        <v>0</v>
      </c>
      <c r="K68" s="189">
        <f>'Fixed data'!$G$8*K89/1000000</f>
        <v>0</v>
      </c>
      <c r="L68" s="189">
        <f>'Fixed data'!$G$8*L89/1000000</f>
        <v>0</v>
      </c>
      <c r="M68" s="189">
        <f>'Fixed data'!$G$8*M89/1000000</f>
        <v>0</v>
      </c>
      <c r="N68" s="189">
        <f>'Fixed data'!$G$8*N89/1000000</f>
        <v>0</v>
      </c>
      <c r="O68" s="189">
        <f>'Fixed data'!$G$8*O89/1000000</f>
        <v>0</v>
      </c>
      <c r="P68" s="189">
        <f>'Fixed data'!$G$8*P89/1000000</f>
        <v>0</v>
      </c>
      <c r="Q68" s="189">
        <f>'Fixed data'!$G$8*Q89/1000000</f>
        <v>0</v>
      </c>
      <c r="R68" s="189">
        <f>'Fixed data'!$G$8*R89/1000000</f>
        <v>0</v>
      </c>
      <c r="S68" s="189">
        <f>'Fixed data'!$G$8*S89/1000000</f>
        <v>0</v>
      </c>
      <c r="T68" s="189">
        <f>'Fixed data'!$G$8*T89/1000000</f>
        <v>0</v>
      </c>
      <c r="U68" s="189">
        <f>'Fixed data'!$G$8*U89/1000000</f>
        <v>0</v>
      </c>
      <c r="V68" s="189">
        <f>'Fixed data'!$G$8*V89/1000000</f>
        <v>0</v>
      </c>
      <c r="W68" s="189">
        <f>'Fixed data'!$G$8*W89/1000000</f>
        <v>0</v>
      </c>
      <c r="X68" s="189">
        <f>'Fixed data'!$G$8*X89/1000000</f>
        <v>0</v>
      </c>
      <c r="Y68" s="189">
        <f>'Fixed data'!$G$8*Y89/1000000</f>
        <v>0</v>
      </c>
      <c r="Z68" s="189">
        <f>'Fixed data'!$G$8*Z89/1000000</f>
        <v>0</v>
      </c>
      <c r="AA68" s="189">
        <f>'Fixed data'!$G$8*AA89/1000000</f>
        <v>0</v>
      </c>
      <c r="AB68" s="189">
        <f>'Fixed data'!$G$8*AB89/1000000</f>
        <v>0</v>
      </c>
      <c r="AC68" s="189">
        <f>'Fixed data'!$G$8*AC89/1000000</f>
        <v>0</v>
      </c>
      <c r="AD68" s="189">
        <f>'Fixed data'!$G$8*AD89/1000000</f>
        <v>0</v>
      </c>
      <c r="AE68" s="189">
        <f>'Fixed data'!$G$8*AE89/1000000</f>
        <v>0</v>
      </c>
      <c r="AF68" s="189">
        <f>'Fixed data'!$G$8*AF89/1000000</f>
        <v>0</v>
      </c>
      <c r="AG68" s="189">
        <f>'Fixed data'!$G$8*AG89/1000000</f>
        <v>0</v>
      </c>
      <c r="AH68" s="189">
        <f>'Fixed data'!$G$8*AH89/1000000</f>
        <v>0</v>
      </c>
      <c r="AI68" s="189">
        <f>'Fixed data'!$G$8*AI89/1000000</f>
        <v>0</v>
      </c>
      <c r="AJ68" s="189">
        <f>'Fixed data'!$G$8*AJ89/1000000</f>
        <v>0</v>
      </c>
      <c r="AK68" s="189">
        <f>'Fixed data'!$G$8*AK89/1000000</f>
        <v>0</v>
      </c>
      <c r="AL68" s="189">
        <f>'Fixed data'!$G$8*AL89/1000000</f>
        <v>0</v>
      </c>
      <c r="AM68" s="189">
        <f>'Fixed data'!$G$8*AM89/1000000</f>
        <v>0</v>
      </c>
      <c r="AN68" s="189">
        <f>'Fixed data'!$G$8*AN89/1000000</f>
        <v>0</v>
      </c>
      <c r="AO68" s="189">
        <f>'Fixed data'!$G$8*AO89/1000000</f>
        <v>0</v>
      </c>
      <c r="AP68" s="189">
        <f>'Fixed data'!$G$8*AP89/1000000</f>
        <v>0</v>
      </c>
      <c r="AQ68" s="189">
        <f>'Fixed data'!$G$8*AQ89/1000000</f>
        <v>0</v>
      </c>
      <c r="AR68" s="189">
        <f>'Fixed data'!$G$8*AR89/1000000</f>
        <v>0</v>
      </c>
      <c r="AS68" s="189">
        <f>'Fixed data'!$G$8*AS89/1000000</f>
        <v>0</v>
      </c>
      <c r="AT68" s="189">
        <f>'Fixed data'!$G$8*AT89/1000000</f>
        <v>0</v>
      </c>
      <c r="AU68" s="189">
        <f>'Fixed data'!$G$8*AU89/1000000</f>
        <v>0</v>
      </c>
      <c r="AV68" s="189">
        <f>'Fixed data'!$G$8*AV89/1000000</f>
        <v>0</v>
      </c>
      <c r="AW68" s="189">
        <f>'Fixed data'!$G$8*AW89/1000000</f>
        <v>0</v>
      </c>
      <c r="AX68" s="189">
        <f>'Fixed data'!$G$8*AX89/1000000</f>
        <v>0</v>
      </c>
      <c r="AY68" s="189">
        <f>'Fixed data'!$G$8*AY89/1000000</f>
        <v>0</v>
      </c>
      <c r="AZ68" s="189">
        <f>'Fixed data'!$G$8*AZ89/1000000</f>
        <v>0</v>
      </c>
      <c r="BA68" s="189">
        <f>'Fixed data'!$G$8*BA89/1000000</f>
        <v>0</v>
      </c>
      <c r="BB68" s="189">
        <f>'Fixed data'!$G$8*BB89/1000000</f>
        <v>0</v>
      </c>
      <c r="BC68" s="189">
        <f>'Fixed data'!$G$8*BC89/1000000</f>
        <v>0</v>
      </c>
      <c r="BD68" s="189">
        <f>'Fixed data'!$G$8*BD89/1000000</f>
        <v>0</v>
      </c>
    </row>
    <row r="69" spans="1:56" ht="15" customHeight="1" x14ac:dyDescent="0.3">
      <c r="A69" s="237"/>
      <c r="B69" s="142" t="s">
        <v>203</v>
      </c>
      <c r="D69" s="147" t="s">
        <v>40</v>
      </c>
      <c r="E69" s="160">
        <f>E90*'Fixed data'!H$5/1000000</f>
        <v>0</v>
      </c>
      <c r="F69" s="160">
        <f>F90*'Fixed data'!I$5/1000000</f>
        <v>0</v>
      </c>
      <c r="G69" s="160">
        <f>G90*'Fixed data'!J$5/1000000</f>
        <v>0</v>
      </c>
      <c r="H69" s="160">
        <f>H90*'Fixed data'!K$5/1000000</f>
        <v>0</v>
      </c>
      <c r="I69" s="160">
        <f>I90*'Fixed data'!L$5/1000000</f>
        <v>0</v>
      </c>
      <c r="J69" s="160">
        <f>J90*'Fixed data'!M$5/1000000</f>
        <v>0</v>
      </c>
      <c r="K69" s="160">
        <f>K90*'Fixed data'!N$5/1000000</f>
        <v>0</v>
      </c>
      <c r="L69" s="160">
        <f>L90*'Fixed data'!O$5/1000000</f>
        <v>0</v>
      </c>
      <c r="M69" s="160">
        <f>M90*'Fixed data'!P$5/1000000</f>
        <v>0</v>
      </c>
      <c r="N69" s="160">
        <f>N90*'Fixed data'!Q$5/1000000</f>
        <v>0</v>
      </c>
      <c r="O69" s="160">
        <f>O90*'Fixed data'!R$5/1000000</f>
        <v>0</v>
      </c>
      <c r="P69" s="160">
        <f>P90*'Fixed data'!S$5/1000000</f>
        <v>0</v>
      </c>
      <c r="Q69" s="160">
        <f>Q90*'Fixed data'!T$5/1000000</f>
        <v>0</v>
      </c>
      <c r="R69" s="160">
        <f>R90*'Fixed data'!U$5/1000000</f>
        <v>0</v>
      </c>
      <c r="S69" s="160">
        <f>S90*'Fixed data'!V$5/1000000</f>
        <v>0</v>
      </c>
      <c r="T69" s="160">
        <f>T90*'Fixed data'!W$5/1000000</f>
        <v>0</v>
      </c>
      <c r="U69" s="160">
        <f>U90*'Fixed data'!X$5/1000000</f>
        <v>0</v>
      </c>
      <c r="V69" s="160">
        <f>V90*'Fixed data'!Y$5/1000000</f>
        <v>0</v>
      </c>
      <c r="W69" s="160">
        <f>W90*'Fixed data'!Z$5/1000000</f>
        <v>0</v>
      </c>
      <c r="X69" s="160">
        <f>X90*'Fixed data'!AA$5/1000000</f>
        <v>0</v>
      </c>
      <c r="Y69" s="160">
        <f>Y90*'Fixed data'!AB$5/1000000</f>
        <v>0</v>
      </c>
      <c r="Z69" s="160">
        <f>Z90*'Fixed data'!AC$5/1000000</f>
        <v>0</v>
      </c>
      <c r="AA69" s="160">
        <f>AA90*'Fixed data'!AD$5/1000000</f>
        <v>0</v>
      </c>
      <c r="AB69" s="160">
        <f>AB90*'Fixed data'!AE$5/1000000</f>
        <v>0</v>
      </c>
      <c r="AC69" s="160">
        <f>AC90*'Fixed data'!AF$5/1000000</f>
        <v>0</v>
      </c>
      <c r="AD69" s="160">
        <f>AD90*'Fixed data'!AG$5/1000000</f>
        <v>0</v>
      </c>
      <c r="AE69" s="160">
        <f>AE90*'Fixed data'!AH$5/1000000</f>
        <v>0</v>
      </c>
      <c r="AF69" s="160">
        <f>AF90*'Fixed data'!AI$5/1000000</f>
        <v>0</v>
      </c>
      <c r="AG69" s="160">
        <f>AG90*'Fixed data'!AJ$5/1000000</f>
        <v>0</v>
      </c>
      <c r="AH69" s="160">
        <f>AH90*'Fixed data'!AK$5/1000000</f>
        <v>0</v>
      </c>
      <c r="AI69" s="160">
        <f>AI90*'Fixed data'!AL$5/1000000</f>
        <v>0</v>
      </c>
      <c r="AJ69" s="160">
        <f>AJ90*'Fixed data'!AM$5/1000000</f>
        <v>0</v>
      </c>
      <c r="AK69" s="160">
        <f>AK90*'Fixed data'!AN$5/1000000</f>
        <v>0</v>
      </c>
      <c r="AL69" s="160">
        <f>AL90*'Fixed data'!AO$5/1000000</f>
        <v>0</v>
      </c>
      <c r="AM69" s="160">
        <f>AM90*'Fixed data'!AP$5/1000000</f>
        <v>0</v>
      </c>
      <c r="AN69" s="160">
        <f>AN90*'Fixed data'!AQ$5/1000000</f>
        <v>0</v>
      </c>
      <c r="AO69" s="160">
        <f>AO90*'Fixed data'!AR$5/1000000</f>
        <v>0</v>
      </c>
      <c r="AP69" s="160">
        <f>AP90*'Fixed data'!AS$5/1000000</f>
        <v>0</v>
      </c>
      <c r="AQ69" s="160">
        <f>AQ90*'Fixed data'!AT$5/1000000</f>
        <v>0</v>
      </c>
      <c r="AR69" s="160">
        <f>AR90*'Fixed data'!AU$5/1000000</f>
        <v>0</v>
      </c>
      <c r="AS69" s="160">
        <f>AS90*'Fixed data'!AV$5/1000000</f>
        <v>0</v>
      </c>
      <c r="AT69" s="160">
        <f>AT90*'Fixed data'!AW$5/1000000</f>
        <v>0</v>
      </c>
      <c r="AU69" s="160">
        <f>AU90*'Fixed data'!AX$5/1000000</f>
        <v>0</v>
      </c>
      <c r="AV69" s="160">
        <f>AV90*'Fixed data'!AY$5/1000000</f>
        <v>0</v>
      </c>
      <c r="AW69" s="160">
        <f>AW90*'Fixed data'!AZ$5/1000000</f>
        <v>0</v>
      </c>
      <c r="AX69" s="160">
        <f>AX90*'Fixed data'!BA$5/1000000</f>
        <v>0</v>
      </c>
      <c r="AY69" s="160">
        <f>AY90*'Fixed data'!BB$5/1000000</f>
        <v>0</v>
      </c>
      <c r="AZ69" s="160">
        <f>AZ90*'Fixed data'!BC$5/1000000</f>
        <v>0</v>
      </c>
      <c r="BA69" s="160">
        <f>BA90*'Fixed data'!BD$5/1000000</f>
        <v>0</v>
      </c>
      <c r="BB69" s="160">
        <f>BB90*'Fixed data'!BE$5/1000000</f>
        <v>0</v>
      </c>
      <c r="BC69" s="160">
        <f>BC90*'Fixed data'!BF$5/1000000</f>
        <v>0</v>
      </c>
      <c r="BD69" s="160">
        <f>BD90*'Fixed data'!BG$5/1000000</f>
        <v>0</v>
      </c>
    </row>
    <row r="70" spans="1:56" ht="15" customHeight="1" x14ac:dyDescent="0.3">
      <c r="A70" s="237"/>
      <c r="B70" s="147" t="s">
        <v>70</v>
      </c>
      <c r="C70" s="147"/>
      <c r="D70" s="142" t="s">
        <v>40</v>
      </c>
      <c r="E70" s="160">
        <f>E91*'Fixed data'!$G$9</f>
        <v>0</v>
      </c>
      <c r="F70" s="160">
        <f>F91*'Fixed data'!$G$9</f>
        <v>0</v>
      </c>
      <c r="G70" s="160">
        <f>G91*'Fixed data'!$G$9</f>
        <v>0</v>
      </c>
      <c r="H70" s="160">
        <f>H91*'Fixed data'!$G$9</f>
        <v>0</v>
      </c>
      <c r="I70" s="160">
        <f>I91*'Fixed data'!$G$9</f>
        <v>0</v>
      </c>
      <c r="J70" s="160">
        <f>J91*'Fixed data'!$G$9</f>
        <v>0</v>
      </c>
      <c r="K70" s="160">
        <f>K91*'Fixed data'!$G$9</f>
        <v>0</v>
      </c>
      <c r="L70" s="160">
        <f>L91*'Fixed data'!$G$9</f>
        <v>0</v>
      </c>
      <c r="M70" s="160">
        <f>M91*'Fixed data'!$G$9</f>
        <v>0</v>
      </c>
      <c r="N70" s="160">
        <f>N91*'Fixed data'!$G$9</f>
        <v>0</v>
      </c>
      <c r="O70" s="160">
        <f>O91*'Fixed data'!$G$9</f>
        <v>0</v>
      </c>
      <c r="P70" s="160">
        <f>P91*'Fixed data'!$G$9</f>
        <v>0</v>
      </c>
      <c r="Q70" s="160">
        <f>Q91*'Fixed data'!$G$9</f>
        <v>0</v>
      </c>
      <c r="R70" s="160">
        <f>R91*'Fixed data'!$G$9</f>
        <v>0</v>
      </c>
      <c r="S70" s="160">
        <f>S91*'Fixed data'!$G$9</f>
        <v>0</v>
      </c>
      <c r="T70" s="160">
        <f>T91*'Fixed data'!$G$9</f>
        <v>0</v>
      </c>
      <c r="U70" s="160">
        <f>U91*'Fixed data'!$G$9</f>
        <v>0</v>
      </c>
      <c r="V70" s="160">
        <f>V91*'Fixed data'!$G$9</f>
        <v>0</v>
      </c>
      <c r="W70" s="160">
        <f>W91*'Fixed data'!$G$9</f>
        <v>0</v>
      </c>
      <c r="X70" s="160">
        <f>X91*'Fixed data'!$G$9</f>
        <v>0</v>
      </c>
      <c r="Y70" s="160">
        <f>Y91*'Fixed data'!$G$9</f>
        <v>0</v>
      </c>
      <c r="Z70" s="160">
        <f>Z91*'Fixed data'!$G$9</f>
        <v>0</v>
      </c>
      <c r="AA70" s="160">
        <f>AA91*'Fixed data'!$G$9</f>
        <v>0</v>
      </c>
      <c r="AB70" s="160">
        <f>AB91*'Fixed data'!$G$9</f>
        <v>0</v>
      </c>
      <c r="AC70" s="160">
        <f>AC91*'Fixed data'!$G$9</f>
        <v>0</v>
      </c>
      <c r="AD70" s="160">
        <f>AD91*'Fixed data'!$G$9</f>
        <v>0</v>
      </c>
      <c r="AE70" s="160">
        <f>AE91*'Fixed data'!$G$9</f>
        <v>0</v>
      </c>
      <c r="AF70" s="160">
        <f>AF91*'Fixed data'!$G$9</f>
        <v>0</v>
      </c>
      <c r="AG70" s="160">
        <f>AG91*'Fixed data'!$G$9</f>
        <v>0</v>
      </c>
      <c r="AH70" s="160">
        <f>AH91*'Fixed data'!$G$9</f>
        <v>0</v>
      </c>
      <c r="AI70" s="160">
        <f>AI91*'Fixed data'!$G$9</f>
        <v>0</v>
      </c>
      <c r="AJ70" s="160">
        <f>AJ91*'Fixed data'!$G$9</f>
        <v>0</v>
      </c>
      <c r="AK70" s="160">
        <f>AK91*'Fixed data'!$G$9</f>
        <v>0</v>
      </c>
      <c r="AL70" s="160">
        <f>AL91*'Fixed data'!$G$9</f>
        <v>0</v>
      </c>
      <c r="AM70" s="160">
        <f>AM91*'Fixed data'!$G$9</f>
        <v>0</v>
      </c>
      <c r="AN70" s="160">
        <f>AN91*'Fixed data'!$G$9</f>
        <v>0</v>
      </c>
      <c r="AO70" s="160">
        <f>AO91*'Fixed data'!$G$9</f>
        <v>0</v>
      </c>
      <c r="AP70" s="160">
        <f>AP91*'Fixed data'!$G$9</f>
        <v>0</v>
      </c>
      <c r="AQ70" s="160">
        <f>AQ91*'Fixed data'!$G$9</f>
        <v>0</v>
      </c>
      <c r="AR70" s="160">
        <f>AR91*'Fixed data'!$G$9</f>
        <v>0</v>
      </c>
      <c r="AS70" s="160">
        <f>AS91*'Fixed data'!$G$9</f>
        <v>0</v>
      </c>
      <c r="AT70" s="160">
        <f>AT91*'Fixed data'!$G$9</f>
        <v>0</v>
      </c>
      <c r="AU70" s="160">
        <f>AU91*'Fixed data'!$G$9</f>
        <v>0</v>
      </c>
      <c r="AV70" s="160">
        <f>AV91*'Fixed data'!$G$9</f>
        <v>0</v>
      </c>
      <c r="AW70" s="160">
        <f>AW91*'Fixed data'!$G$9</f>
        <v>0</v>
      </c>
      <c r="AX70" s="160">
        <f>AX91*'Fixed data'!$G$9</f>
        <v>0</v>
      </c>
      <c r="AY70" s="160">
        <f>AY91*'Fixed data'!$G$9</f>
        <v>0</v>
      </c>
      <c r="AZ70" s="160">
        <f>AZ91*'Fixed data'!$G$9</f>
        <v>0</v>
      </c>
      <c r="BA70" s="160">
        <f>BA91*'Fixed data'!$G$9</f>
        <v>0</v>
      </c>
      <c r="BB70" s="160">
        <f>BB91*'Fixed data'!$G$9</f>
        <v>0</v>
      </c>
      <c r="BC70" s="160">
        <f>BC91*'Fixed data'!$G$9</f>
        <v>0</v>
      </c>
      <c r="BD70" s="160">
        <f>BD91*'Fixed data'!$G$9</f>
        <v>0</v>
      </c>
    </row>
    <row r="71" spans="1:56" ht="15" customHeight="1" x14ac:dyDescent="0.3">
      <c r="A71" s="237"/>
      <c r="B71" s="147" t="s">
        <v>71</v>
      </c>
      <c r="C71" s="147"/>
      <c r="D71" s="142" t="s">
        <v>40</v>
      </c>
      <c r="E71" s="160">
        <f>E92*'Fixed data'!$G$10</f>
        <v>0</v>
      </c>
      <c r="F71" s="160">
        <f>F92*'Fixed data'!$G$10</f>
        <v>0</v>
      </c>
      <c r="G71" s="160">
        <f>G92*'Fixed data'!$G$10</f>
        <v>0</v>
      </c>
      <c r="H71" s="160">
        <f>H92*'Fixed data'!$G$10</f>
        <v>0</v>
      </c>
      <c r="I71" s="160">
        <f>I92*'Fixed data'!$G$10</f>
        <v>0</v>
      </c>
      <c r="J71" s="160">
        <f>J92*'Fixed data'!$G$10</f>
        <v>0</v>
      </c>
      <c r="K71" s="160">
        <f>K92*'Fixed data'!$G$10</f>
        <v>0</v>
      </c>
      <c r="L71" s="160">
        <f>L92*'Fixed data'!$G$10</f>
        <v>0</v>
      </c>
      <c r="M71" s="160">
        <f>M92*'Fixed data'!$G$10</f>
        <v>0</v>
      </c>
      <c r="N71" s="160">
        <f>N92*'Fixed data'!$G$10</f>
        <v>0</v>
      </c>
      <c r="O71" s="160">
        <f>O92*'Fixed data'!$G$10</f>
        <v>0</v>
      </c>
      <c r="P71" s="160">
        <f>P92*'Fixed data'!$G$10</f>
        <v>0</v>
      </c>
      <c r="Q71" s="160">
        <f>Q92*'Fixed data'!$G$10</f>
        <v>0</v>
      </c>
      <c r="R71" s="160">
        <f>R92*'Fixed data'!$G$10</f>
        <v>0</v>
      </c>
      <c r="S71" s="160">
        <f>S92*'Fixed data'!$G$10</f>
        <v>0</v>
      </c>
      <c r="T71" s="160">
        <f>T92*'Fixed data'!$G$10</f>
        <v>0</v>
      </c>
      <c r="U71" s="160">
        <f>U92*'Fixed data'!$G$10</f>
        <v>0</v>
      </c>
      <c r="V71" s="160">
        <f>V92*'Fixed data'!$G$10</f>
        <v>0</v>
      </c>
      <c r="W71" s="160">
        <f>W92*'Fixed data'!$G$10</f>
        <v>0</v>
      </c>
      <c r="X71" s="160">
        <f>X92*'Fixed data'!$G$10</f>
        <v>0</v>
      </c>
      <c r="Y71" s="160">
        <f>Y92*'Fixed data'!$G$10</f>
        <v>0</v>
      </c>
      <c r="Z71" s="160">
        <f>Z92*'Fixed data'!$G$10</f>
        <v>0</v>
      </c>
      <c r="AA71" s="160">
        <f>AA92*'Fixed data'!$G$10</f>
        <v>0</v>
      </c>
      <c r="AB71" s="160">
        <f>AB92*'Fixed data'!$G$10</f>
        <v>0</v>
      </c>
      <c r="AC71" s="160">
        <f>AC92*'Fixed data'!$G$10</f>
        <v>0</v>
      </c>
      <c r="AD71" s="160">
        <f>AD92*'Fixed data'!$G$10</f>
        <v>0</v>
      </c>
      <c r="AE71" s="160">
        <f>AE92*'Fixed data'!$G$10</f>
        <v>0</v>
      </c>
      <c r="AF71" s="160">
        <f>AF92*'Fixed data'!$G$10</f>
        <v>0</v>
      </c>
      <c r="AG71" s="160">
        <f>AG92*'Fixed data'!$G$10</f>
        <v>0</v>
      </c>
      <c r="AH71" s="160">
        <f>AH92*'Fixed data'!$G$10</f>
        <v>0</v>
      </c>
      <c r="AI71" s="160">
        <f>AI92*'Fixed data'!$G$10</f>
        <v>0</v>
      </c>
      <c r="AJ71" s="160">
        <f>AJ92*'Fixed data'!$G$10</f>
        <v>0</v>
      </c>
      <c r="AK71" s="160">
        <f>AK92*'Fixed data'!$G$10</f>
        <v>0</v>
      </c>
      <c r="AL71" s="160">
        <f>AL92*'Fixed data'!$G$10</f>
        <v>0</v>
      </c>
      <c r="AM71" s="160">
        <f>AM92*'Fixed data'!$G$10</f>
        <v>0</v>
      </c>
      <c r="AN71" s="160">
        <f>AN92*'Fixed data'!$G$10</f>
        <v>0</v>
      </c>
      <c r="AO71" s="160">
        <f>AO92*'Fixed data'!$G$10</f>
        <v>0</v>
      </c>
      <c r="AP71" s="160">
        <f>AP92*'Fixed data'!$G$10</f>
        <v>0</v>
      </c>
      <c r="AQ71" s="160">
        <f>AQ92*'Fixed data'!$G$10</f>
        <v>0</v>
      </c>
      <c r="AR71" s="160">
        <f>AR92*'Fixed data'!$G$10</f>
        <v>0</v>
      </c>
      <c r="AS71" s="160">
        <f>AS92*'Fixed data'!$G$10</f>
        <v>0</v>
      </c>
      <c r="AT71" s="160">
        <f>AT92*'Fixed data'!$G$10</f>
        <v>0</v>
      </c>
      <c r="AU71" s="160">
        <f>AU92*'Fixed data'!$G$10</f>
        <v>0</v>
      </c>
      <c r="AV71" s="160">
        <f>AV92*'Fixed data'!$G$10</f>
        <v>0</v>
      </c>
      <c r="AW71" s="160">
        <f>AW92*'Fixed data'!$G$10</f>
        <v>0</v>
      </c>
      <c r="AX71" s="160">
        <f>AX92*'Fixed data'!$G$10</f>
        <v>0</v>
      </c>
      <c r="AY71" s="160">
        <f>AY92*'Fixed data'!$G$10</f>
        <v>0</v>
      </c>
      <c r="AZ71" s="160">
        <f>AZ92*'Fixed data'!$G$10</f>
        <v>0</v>
      </c>
      <c r="BA71" s="160">
        <f>BA92*'Fixed data'!$G$10</f>
        <v>0</v>
      </c>
      <c r="BB71" s="160">
        <f>BB92*'Fixed data'!$G$10</f>
        <v>0</v>
      </c>
      <c r="BC71" s="160">
        <f>BC92*'Fixed data'!$G$10</f>
        <v>0</v>
      </c>
      <c r="BD71" s="160">
        <f>BD92*'Fixed data'!$G$10</f>
        <v>0</v>
      </c>
    </row>
    <row r="72" spans="1:56" ht="15" customHeight="1" x14ac:dyDescent="0.3">
      <c r="A72" s="237"/>
      <c r="B72" s="142" t="s">
        <v>84</v>
      </c>
      <c r="D72" s="147" t="s">
        <v>40</v>
      </c>
      <c r="E72" s="160">
        <f>'Fixed data'!$G$11*E93/1000000</f>
        <v>0</v>
      </c>
      <c r="F72" s="160">
        <f>'Fixed data'!$G$11*F93/1000000</f>
        <v>0</v>
      </c>
      <c r="G72" s="160">
        <f>'Fixed data'!$G$11*G93/1000000</f>
        <v>0</v>
      </c>
      <c r="H72" s="160">
        <f>'Fixed data'!$G$11*H93/1000000</f>
        <v>0</v>
      </c>
      <c r="I72" s="160">
        <f>'Fixed data'!$G$11*I93/1000000</f>
        <v>0</v>
      </c>
      <c r="J72" s="160">
        <f>'Fixed data'!$G$11*J93/1000000</f>
        <v>0</v>
      </c>
      <c r="K72" s="160">
        <f>'Fixed data'!$G$11*K93/1000000</f>
        <v>0</v>
      </c>
      <c r="L72" s="160">
        <f>'Fixed data'!$G$11*L93/1000000</f>
        <v>0</v>
      </c>
      <c r="M72" s="160">
        <f>'Fixed data'!$G$11*M93/1000000</f>
        <v>0</v>
      </c>
      <c r="N72" s="160">
        <f>'Fixed data'!$G$11*N93/1000000</f>
        <v>0</v>
      </c>
      <c r="O72" s="160">
        <f>'Fixed data'!$G$11*O93/1000000</f>
        <v>0</v>
      </c>
      <c r="P72" s="160">
        <f>'Fixed data'!$G$11*P93/1000000</f>
        <v>0</v>
      </c>
      <c r="Q72" s="160">
        <f>'Fixed data'!$G$11*Q93/1000000</f>
        <v>0</v>
      </c>
      <c r="R72" s="160">
        <f>'Fixed data'!$G$11*R93/1000000</f>
        <v>0</v>
      </c>
      <c r="S72" s="160">
        <f>'Fixed data'!$G$11*S93/1000000</f>
        <v>0</v>
      </c>
      <c r="T72" s="160">
        <f>'Fixed data'!$G$11*T93/1000000</f>
        <v>0</v>
      </c>
      <c r="U72" s="160">
        <f>'Fixed data'!$G$11*U93/1000000</f>
        <v>0</v>
      </c>
      <c r="V72" s="160">
        <f>'Fixed data'!$G$11*V93/1000000</f>
        <v>0</v>
      </c>
      <c r="W72" s="160">
        <f>'Fixed data'!$G$11*W93/1000000</f>
        <v>0</v>
      </c>
      <c r="X72" s="160">
        <f>'Fixed data'!$G$11*X93/1000000</f>
        <v>0</v>
      </c>
      <c r="Y72" s="160">
        <f>'Fixed data'!$G$11*Y93/1000000</f>
        <v>0</v>
      </c>
      <c r="Z72" s="160">
        <f>'Fixed data'!$G$11*Z93/1000000</f>
        <v>0</v>
      </c>
      <c r="AA72" s="160">
        <f>'Fixed data'!$G$11*AA93/1000000</f>
        <v>0</v>
      </c>
      <c r="AB72" s="160">
        <f>'Fixed data'!$G$11*AB93/1000000</f>
        <v>0</v>
      </c>
      <c r="AC72" s="160">
        <f>'Fixed data'!$G$11*AC93/1000000</f>
        <v>0</v>
      </c>
      <c r="AD72" s="160">
        <f>'Fixed data'!$G$11*AD93/1000000</f>
        <v>0</v>
      </c>
      <c r="AE72" s="160">
        <f>'Fixed data'!$G$11*AE93/1000000</f>
        <v>0</v>
      </c>
      <c r="AF72" s="160">
        <f>'Fixed data'!$G$11*AF93/1000000</f>
        <v>0</v>
      </c>
      <c r="AG72" s="160">
        <f>'Fixed data'!$G$11*AG93/1000000</f>
        <v>0</v>
      </c>
      <c r="AH72" s="160">
        <f>'Fixed data'!$G$11*AH93/1000000</f>
        <v>0</v>
      </c>
      <c r="AI72" s="160">
        <f>'Fixed data'!$G$11*AI93/1000000</f>
        <v>0</v>
      </c>
      <c r="AJ72" s="160">
        <f>'Fixed data'!$G$11*AJ93/1000000</f>
        <v>0</v>
      </c>
      <c r="AK72" s="160">
        <f>'Fixed data'!$G$11*AK93/1000000</f>
        <v>0</v>
      </c>
      <c r="AL72" s="160">
        <f>'Fixed data'!$G$11*AL93/1000000</f>
        <v>0</v>
      </c>
      <c r="AM72" s="160">
        <f>'Fixed data'!$G$11*AM93/1000000</f>
        <v>0</v>
      </c>
      <c r="AN72" s="160">
        <f>'Fixed data'!$G$11*AN93/1000000</f>
        <v>0</v>
      </c>
      <c r="AO72" s="160">
        <f>'Fixed data'!$G$11*AO93/1000000</f>
        <v>0</v>
      </c>
      <c r="AP72" s="160">
        <f>'Fixed data'!$G$11*AP93/1000000</f>
        <v>0</v>
      </c>
      <c r="AQ72" s="160">
        <f>'Fixed data'!$G$11*AQ93/1000000</f>
        <v>0</v>
      </c>
      <c r="AR72" s="160">
        <f>'Fixed data'!$G$11*AR93/1000000</f>
        <v>0</v>
      </c>
      <c r="AS72" s="160">
        <f>'Fixed data'!$G$11*AS93/1000000</f>
        <v>0</v>
      </c>
      <c r="AT72" s="160">
        <f>'Fixed data'!$G$11*AT93/1000000</f>
        <v>0</v>
      </c>
      <c r="AU72" s="160">
        <f>'Fixed data'!$G$11*AU93/1000000</f>
        <v>0</v>
      </c>
      <c r="AV72" s="160">
        <f>'Fixed data'!$G$11*AV93/1000000</f>
        <v>0</v>
      </c>
      <c r="AW72" s="160">
        <f>'Fixed data'!$G$11*AW93/1000000</f>
        <v>0</v>
      </c>
      <c r="AX72" s="160">
        <f>'Fixed data'!$G$11*AX93/1000000</f>
        <v>0</v>
      </c>
      <c r="AY72" s="160">
        <f>'Fixed data'!$G$11*AY93/1000000</f>
        <v>0</v>
      </c>
      <c r="AZ72" s="160">
        <f>'Fixed data'!$G$11*AZ93/1000000</f>
        <v>0</v>
      </c>
      <c r="BA72" s="160">
        <f>'Fixed data'!$G$11*BA93/1000000</f>
        <v>0</v>
      </c>
      <c r="BB72" s="160">
        <f>'Fixed data'!$G$11*BB93/1000000</f>
        <v>0</v>
      </c>
      <c r="BC72" s="160">
        <f>'Fixed data'!$G$11*BC93/1000000</f>
        <v>0</v>
      </c>
      <c r="BD72" s="160">
        <f>'Fixed data'!$G$11*BD93/1000000</f>
        <v>0</v>
      </c>
    </row>
    <row r="73" spans="1:56" ht="15" customHeight="1" x14ac:dyDescent="0.3">
      <c r="A73" s="237"/>
      <c r="B73" s="147" t="s">
        <v>37</v>
      </c>
      <c r="C73" s="147"/>
      <c r="D73" s="147" t="s">
        <v>40</v>
      </c>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row>
    <row r="74" spans="1:56" ht="15" customHeight="1" x14ac:dyDescent="0.3">
      <c r="A74" s="237"/>
      <c r="B74" s="147" t="s">
        <v>38</v>
      </c>
      <c r="C74" s="147"/>
      <c r="D74" s="147" t="s">
        <v>40</v>
      </c>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row>
    <row r="75" spans="1:56" ht="15" customHeight="1" x14ac:dyDescent="0.3">
      <c r="A75" s="237"/>
      <c r="B75" s="147" t="s">
        <v>211</v>
      </c>
      <c r="C75" s="147"/>
      <c r="D75" s="147" t="s">
        <v>40</v>
      </c>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row>
    <row r="76" spans="1:56" ht="15.75" customHeight="1" thickBot="1" x14ac:dyDescent="0.35">
      <c r="A76" s="238"/>
      <c r="B76" s="151" t="s">
        <v>101</v>
      </c>
      <c r="C76" s="151"/>
      <c r="D76" s="151" t="s">
        <v>40</v>
      </c>
      <c r="E76" s="174">
        <f>SUM(E65:E75)</f>
        <v>0</v>
      </c>
      <c r="F76" s="174">
        <f t="shared" ref="F76:BD76" si="9">SUM(F65:F75)</f>
        <v>0</v>
      </c>
      <c r="G76" s="174">
        <f t="shared" si="9"/>
        <v>0</v>
      </c>
      <c r="H76" s="174">
        <f t="shared" si="9"/>
        <v>0</v>
      </c>
      <c r="I76" s="174">
        <f t="shared" si="9"/>
        <v>0</v>
      </c>
      <c r="J76" s="174">
        <f t="shared" si="9"/>
        <v>0</v>
      </c>
      <c r="K76" s="174">
        <f t="shared" si="9"/>
        <v>0</v>
      </c>
      <c r="L76" s="174">
        <f t="shared" si="9"/>
        <v>0</v>
      </c>
      <c r="M76" s="174">
        <f t="shared" si="9"/>
        <v>0</v>
      </c>
      <c r="N76" s="174">
        <f t="shared" si="9"/>
        <v>0</v>
      </c>
      <c r="O76" s="174">
        <f t="shared" si="9"/>
        <v>0</v>
      </c>
      <c r="P76" s="174">
        <f t="shared" si="9"/>
        <v>0</v>
      </c>
      <c r="Q76" s="174">
        <f t="shared" si="9"/>
        <v>0</v>
      </c>
      <c r="R76" s="174">
        <f t="shared" si="9"/>
        <v>0</v>
      </c>
      <c r="S76" s="174">
        <f t="shared" si="9"/>
        <v>0</v>
      </c>
      <c r="T76" s="174">
        <f t="shared" si="9"/>
        <v>0</v>
      </c>
      <c r="U76" s="174">
        <f t="shared" si="9"/>
        <v>0</v>
      </c>
      <c r="V76" s="174">
        <f t="shared" si="9"/>
        <v>0</v>
      </c>
      <c r="W76" s="174">
        <f t="shared" si="9"/>
        <v>0</v>
      </c>
      <c r="X76" s="174">
        <f t="shared" si="9"/>
        <v>0</v>
      </c>
      <c r="Y76" s="174">
        <f t="shared" si="9"/>
        <v>0</v>
      </c>
      <c r="Z76" s="174">
        <f t="shared" si="9"/>
        <v>0</v>
      </c>
      <c r="AA76" s="174">
        <f t="shared" si="9"/>
        <v>0</v>
      </c>
      <c r="AB76" s="174">
        <f t="shared" si="9"/>
        <v>0</v>
      </c>
      <c r="AC76" s="174">
        <f t="shared" si="9"/>
        <v>0</v>
      </c>
      <c r="AD76" s="174">
        <f t="shared" si="9"/>
        <v>0</v>
      </c>
      <c r="AE76" s="174">
        <f t="shared" si="9"/>
        <v>0</v>
      </c>
      <c r="AF76" s="174">
        <f t="shared" si="9"/>
        <v>0</v>
      </c>
      <c r="AG76" s="174">
        <f t="shared" si="9"/>
        <v>0</v>
      </c>
      <c r="AH76" s="174">
        <f t="shared" si="9"/>
        <v>0</v>
      </c>
      <c r="AI76" s="174">
        <f t="shared" si="9"/>
        <v>0</v>
      </c>
      <c r="AJ76" s="174">
        <f t="shared" si="9"/>
        <v>0</v>
      </c>
      <c r="AK76" s="174">
        <f t="shared" si="9"/>
        <v>0</v>
      </c>
      <c r="AL76" s="174">
        <f t="shared" si="9"/>
        <v>0</v>
      </c>
      <c r="AM76" s="174">
        <f t="shared" si="9"/>
        <v>0</v>
      </c>
      <c r="AN76" s="174">
        <f t="shared" si="9"/>
        <v>0</v>
      </c>
      <c r="AO76" s="174">
        <f t="shared" si="9"/>
        <v>0</v>
      </c>
      <c r="AP76" s="174">
        <f t="shared" si="9"/>
        <v>0</v>
      </c>
      <c r="AQ76" s="174">
        <f t="shared" si="9"/>
        <v>0</v>
      </c>
      <c r="AR76" s="174">
        <f t="shared" si="9"/>
        <v>0</v>
      </c>
      <c r="AS76" s="174">
        <f t="shared" si="9"/>
        <v>0</v>
      </c>
      <c r="AT76" s="174">
        <f t="shared" si="9"/>
        <v>0</v>
      </c>
      <c r="AU76" s="174">
        <f t="shared" si="9"/>
        <v>0</v>
      </c>
      <c r="AV76" s="174">
        <f t="shared" si="9"/>
        <v>0</v>
      </c>
      <c r="AW76" s="174">
        <f t="shared" si="9"/>
        <v>0</v>
      </c>
      <c r="AX76" s="174">
        <f t="shared" si="9"/>
        <v>0</v>
      </c>
      <c r="AY76" s="174">
        <f t="shared" si="9"/>
        <v>0</v>
      </c>
      <c r="AZ76" s="174">
        <f t="shared" si="9"/>
        <v>0</v>
      </c>
      <c r="BA76" s="174">
        <f t="shared" si="9"/>
        <v>0</v>
      </c>
      <c r="BB76" s="174">
        <f t="shared" si="9"/>
        <v>0</v>
      </c>
      <c r="BC76" s="174">
        <f t="shared" si="9"/>
        <v>0</v>
      </c>
      <c r="BD76" s="174">
        <f t="shared" si="9"/>
        <v>0</v>
      </c>
    </row>
    <row r="77" spans="1:56" x14ac:dyDescent="0.3">
      <c r="A77" s="75"/>
      <c r="B77" s="152" t="s">
        <v>16</v>
      </c>
      <c r="C77" s="152"/>
      <c r="D77" s="152" t="s">
        <v>40</v>
      </c>
      <c r="E77" s="175">
        <f>IF('Fixed data'!$G$19=FALSE,E64+E76,E64)</f>
        <v>0</v>
      </c>
      <c r="F77" s="175">
        <f>IF('Fixed data'!$G$19=FALSE,F64+F76,F64)</f>
        <v>2.149336000000001E-2</v>
      </c>
      <c r="G77" s="175">
        <f>IF('Fixed data'!$G$19=FALSE,G64+G76,G64)</f>
        <v>-3.4363576444444426E-2</v>
      </c>
      <c r="H77" s="175">
        <f>IF('Fixed data'!$G$19=FALSE,H64+H76,H64)</f>
        <v>-0.19974586213333329</v>
      </c>
      <c r="I77" s="175">
        <f>IF('Fixed data'!$G$19=FALSE,I64+I76,I64)</f>
        <v>-5.4472238844444444E-2</v>
      </c>
      <c r="J77" s="175">
        <f>IF('Fixed data'!$G$19=FALSE,J64+J76,J64)</f>
        <v>-5.3637013777777777E-2</v>
      </c>
      <c r="K77" s="175">
        <f>IF('Fixed data'!$G$19=FALSE,K64+K76,K64)</f>
        <v>-5.280178871111111E-2</v>
      </c>
      <c r="L77" s="175">
        <f>IF('Fixed data'!$G$19=FALSE,L64+L76,L64)</f>
        <v>-5.1966563644444443E-2</v>
      </c>
      <c r="M77" s="175">
        <f>IF('Fixed data'!$G$19=FALSE,M64+M76,M64)</f>
        <v>-5.1131338577777775E-2</v>
      </c>
      <c r="N77" s="175">
        <f>IF('Fixed data'!$G$19=FALSE,N64+N76,N64)</f>
        <v>-5.0296113511111108E-2</v>
      </c>
      <c r="O77" s="175">
        <f>IF('Fixed data'!$G$19=FALSE,O64+O76,O64)</f>
        <v>-4.9460888444444441E-2</v>
      </c>
      <c r="P77" s="175">
        <f>IF('Fixed data'!$G$19=FALSE,P64+P76,P64)</f>
        <v>-4.8625663377777774E-2</v>
      </c>
      <c r="Q77" s="175">
        <f>IF('Fixed data'!$G$19=FALSE,Q64+Q76,Q64)</f>
        <v>-4.7790438311111107E-2</v>
      </c>
      <c r="R77" s="175">
        <f>IF('Fixed data'!$G$19=FALSE,R64+R76,R64)</f>
        <v>-4.695521324444444E-2</v>
      </c>
      <c r="S77" s="175">
        <f>IF('Fixed data'!$G$19=FALSE,S64+S76,S64)</f>
        <v>-4.6119988177777772E-2</v>
      </c>
      <c r="T77" s="175">
        <f>IF('Fixed data'!$G$19=FALSE,T64+T76,T64)</f>
        <v>-4.5284763111111112E-2</v>
      </c>
      <c r="U77" s="175">
        <f>IF('Fixed data'!$G$19=FALSE,U64+U76,U64)</f>
        <v>-4.4449538044444445E-2</v>
      </c>
      <c r="V77" s="175">
        <f>IF('Fixed data'!$G$19=FALSE,V64+V76,V64)</f>
        <v>-4.3614312977777778E-2</v>
      </c>
      <c r="W77" s="175">
        <f>IF('Fixed data'!$G$19=FALSE,W64+W76,W64)</f>
        <v>-0.25771268791111107</v>
      </c>
      <c r="X77" s="175">
        <f>IF('Fixed data'!$G$19=FALSE,X64+X76,X64)</f>
        <v>-0.24441489839999994</v>
      </c>
      <c r="Y77" s="175">
        <f>IF('Fixed data'!$G$19=FALSE,Y64+Y76,Y64)</f>
        <v>-0.13281604311111112</v>
      </c>
      <c r="Z77" s="175">
        <f>IF('Fixed data'!$G$19=FALSE,Z64+Z76,Z64)</f>
        <v>-0.13056144204444445</v>
      </c>
      <c r="AA77" s="175">
        <f>IF('Fixed data'!$G$19=FALSE,AA64+AA76,AA64)</f>
        <v>-0.12830684097777778</v>
      </c>
      <c r="AB77" s="175">
        <f>IF('Fixed data'!$G$19=FALSE,AB64+AB76,AB64)</f>
        <v>-0.12605223991111111</v>
      </c>
      <c r="AC77" s="175">
        <f>IF('Fixed data'!$G$19=FALSE,AC64+AC76,AC64)</f>
        <v>-0.12379763884444445</v>
      </c>
      <c r="AD77" s="175">
        <f>IF('Fixed data'!$G$19=FALSE,AD64+AD76,AD64)</f>
        <v>-0.12154303777777778</v>
      </c>
      <c r="AE77" s="175">
        <f>IF('Fixed data'!$G$19=FALSE,AE64+AE76,AE64)</f>
        <v>-0.11928843671111111</v>
      </c>
      <c r="AF77" s="175">
        <f>IF('Fixed data'!$G$19=FALSE,AF64+AF76,AF64)</f>
        <v>-0.11703383564444444</v>
      </c>
      <c r="AG77" s="175">
        <f>IF('Fixed data'!$G$19=FALSE,AG64+AG76,AG64)</f>
        <v>-0.11477923457777778</v>
      </c>
      <c r="AH77" s="175">
        <f>IF('Fixed data'!$G$19=FALSE,AH64+AH76,AH64)</f>
        <v>-0.11252463351111111</v>
      </c>
      <c r="AI77" s="175">
        <f>IF('Fixed data'!$G$19=FALSE,AI64+AI76,AI64)</f>
        <v>-0.11027003244444444</v>
      </c>
      <c r="AJ77" s="175">
        <f>IF('Fixed data'!$G$19=FALSE,AJ64+AJ76,AJ64)</f>
        <v>-0.10801543137777778</v>
      </c>
      <c r="AK77" s="175">
        <f>IF('Fixed data'!$G$19=FALSE,AK64+AK76,AK64)</f>
        <v>-0.10576083031111111</v>
      </c>
      <c r="AL77" s="175">
        <f>IF('Fixed data'!$G$19=FALSE,AL64+AL76,AL64)</f>
        <v>-0.10350622924444444</v>
      </c>
      <c r="AM77" s="175">
        <f>IF('Fixed data'!$G$19=FALSE,AM64+AM76,AM64)</f>
        <v>-0.10125162817777777</v>
      </c>
      <c r="AN77" s="175">
        <f>IF('Fixed data'!$G$19=FALSE,AN64+AN76,AN64)</f>
        <v>-9.8997027111111108E-2</v>
      </c>
      <c r="AO77" s="175">
        <f>IF('Fixed data'!$G$19=FALSE,AO64+AO76,AO64)</f>
        <v>-9.6742426044444441E-2</v>
      </c>
      <c r="AP77" s="175">
        <f>IF('Fixed data'!$G$19=FALSE,AP64+AP76,AP64)</f>
        <v>-9.4487824977777773E-2</v>
      </c>
      <c r="AQ77" s="175">
        <f>IF('Fixed data'!$G$19=FALSE,AQ64+AQ76,AQ64)</f>
        <v>-9.2233223911111106E-2</v>
      </c>
      <c r="AR77" s="175">
        <f>IF('Fixed data'!$G$19=FALSE,AR64+AR76,AR64)</f>
        <v>-8.9978622844444439E-2</v>
      </c>
      <c r="AS77" s="175">
        <f>IF('Fixed data'!$G$19=FALSE,AS64+AS76,AS64)</f>
        <v>-8.7724021777777772E-2</v>
      </c>
      <c r="AT77" s="175">
        <f>IF('Fixed data'!$G$19=FALSE,AT64+AT76,AT64)</f>
        <v>-8.5469420711111105E-2</v>
      </c>
      <c r="AU77" s="175">
        <f>IF('Fixed data'!$G$19=FALSE,AU64+AU76,AU64)</f>
        <v>-8.3214819644444438E-2</v>
      </c>
      <c r="AV77" s="175">
        <f>IF('Fixed data'!$G$19=FALSE,AV64+AV76,AV64)</f>
        <v>-8.0960218577777771E-2</v>
      </c>
      <c r="AW77" s="175">
        <f>IF('Fixed data'!$G$19=FALSE,AW64+AW76,AW64)</f>
        <v>-7.8705617511111103E-2</v>
      </c>
      <c r="AX77" s="175">
        <f>IF('Fixed data'!$G$19=FALSE,AX64+AX76,AX64)</f>
        <v>-7.6451016444444436E-2</v>
      </c>
      <c r="AY77" s="175">
        <f>IF('Fixed data'!$G$19=FALSE,AY64+AY76,AY64)</f>
        <v>-7.4196415377777769E-2</v>
      </c>
      <c r="AZ77" s="175">
        <f>IF('Fixed data'!$G$19=FALSE,AZ64+AZ76,AZ64)</f>
        <v>-7.3641961866666661E-2</v>
      </c>
      <c r="BA77" s="175">
        <f>IF('Fixed data'!$G$19=FALSE,BA64+BA76,BA64)</f>
        <v>-6.815099911111111E-2</v>
      </c>
      <c r="BB77" s="175">
        <f>IF('Fixed data'!$G$19=FALSE,BB64+BB76,BB64)</f>
        <v>-5.0545501333333326E-2</v>
      </c>
      <c r="BC77" s="175">
        <f>IF('Fixed data'!$G$19=FALSE,BC64+BC76,BC64)</f>
        <v>-4.9126125333333326E-2</v>
      </c>
      <c r="BD77" s="175">
        <f>IF('Fixed data'!$G$19=FALSE,BD64+BD76,BD64)</f>
        <v>-4.7706749333333326E-2</v>
      </c>
    </row>
    <row r="78" spans="1:56" ht="15.75" outlineLevel="1" x14ac:dyDescent="0.3">
      <c r="A78" s="75"/>
      <c r="B78" s="142" t="s">
        <v>64</v>
      </c>
      <c r="C78" s="157" t="s">
        <v>65</v>
      </c>
      <c r="D78" s="147"/>
      <c r="E78" s="176">
        <f>1/(1+'Fixed data'!$C$4)^E11</f>
        <v>0.96618357487922713</v>
      </c>
      <c r="F78" s="176">
        <f>1/(1+'Fixed data'!$C$4)^F11</f>
        <v>0.93351070036640305</v>
      </c>
      <c r="G78" s="176">
        <f>1/(1+'Fixed data'!$C$4)^G11</f>
        <v>0.90194270566802237</v>
      </c>
      <c r="H78" s="176">
        <f>1/(1+'Fixed data'!$C$4)^H11</f>
        <v>0.87144222769857238</v>
      </c>
      <c r="I78" s="176">
        <f>1/(1+'Fixed data'!$C$4)^I11</f>
        <v>0.84197316685852419</v>
      </c>
      <c r="J78" s="176">
        <f>1/(1+'Fixed data'!$C$4)^J11</f>
        <v>0.81350064430775282</v>
      </c>
      <c r="K78" s="176">
        <f>1/(1+'Fixed data'!$C$4)^K11</f>
        <v>0.78599096068381913</v>
      </c>
      <c r="L78" s="176">
        <f>1/(1+'Fixed data'!$C$4)^L11</f>
        <v>0.75941155621625056</v>
      </c>
      <c r="M78" s="176">
        <f>1/(1+'Fixed data'!$C$4)^M11</f>
        <v>0.73373097218961414</v>
      </c>
      <c r="N78" s="176">
        <f>1/(1+'Fixed data'!$C$4)^N11</f>
        <v>0.70891881370977217</v>
      </c>
      <c r="O78" s="176">
        <f>1/(1+'Fixed data'!$C$4)^O11</f>
        <v>0.68494571372924851</v>
      </c>
      <c r="P78" s="176">
        <f>1/(1+'Fixed data'!$C$4)^P11</f>
        <v>0.66178329828912896</v>
      </c>
      <c r="Q78" s="176">
        <f>1/(1+'Fixed data'!$C$4)^Q11</f>
        <v>0.63940415293635666</v>
      </c>
      <c r="R78" s="176">
        <f>1/(1+'Fixed data'!$C$4)^R11</f>
        <v>0.61778179027667302</v>
      </c>
      <c r="S78" s="176">
        <f>1/(1+'Fixed data'!$C$4)^S11</f>
        <v>0.59689061862480497</v>
      </c>
      <c r="T78" s="176">
        <f>1/(1+'Fixed data'!$C$4)^T11</f>
        <v>0.57670591171478747</v>
      </c>
      <c r="U78" s="176">
        <f>1/(1+'Fixed data'!$C$4)^U11</f>
        <v>0.55720377943457733</v>
      </c>
      <c r="V78" s="176">
        <f>1/(1+'Fixed data'!$C$4)^V11</f>
        <v>0.53836113955031628</v>
      </c>
      <c r="W78" s="176">
        <f>1/(1+'Fixed data'!$C$4)^W11</f>
        <v>0.52015569038677911</v>
      </c>
      <c r="X78" s="176">
        <f>1/(1+'Fixed data'!$C$4)^X11</f>
        <v>0.50256588443167061</v>
      </c>
      <c r="Y78" s="176">
        <f>1/(1+'Fixed data'!$C$4)^Y11</f>
        <v>0.48557090283253213</v>
      </c>
      <c r="Z78" s="176">
        <f>1/(1+'Fixed data'!$C$4)^Z11</f>
        <v>0.46915063075606966</v>
      </c>
      <c r="AA78" s="176">
        <f>1/(1+'Fixed data'!$C$4)^AA11</f>
        <v>0.45328563358074364</v>
      </c>
      <c r="AB78" s="176">
        <f>1/(1+'Fixed data'!$C$4)^AB11</f>
        <v>0.43795713389443841</v>
      </c>
      <c r="AC78" s="176">
        <f>1/(1+'Fixed data'!$C$4)^AC11</f>
        <v>0.42314698926998884</v>
      </c>
      <c r="AD78" s="176">
        <f>1/(1+'Fixed data'!$C$4)^AD11</f>
        <v>0.40883767079225974</v>
      </c>
      <c r="AE78" s="176">
        <f>1/(1+'Fixed data'!$C$4)^AE11</f>
        <v>0.39501224231136206</v>
      </c>
      <c r="AF78" s="176">
        <f>1/(1+'Fixed data'!$C$4)^AF11</f>
        <v>0.38165434039745127</v>
      </c>
      <c r="AG78" s="176">
        <f>1/(1+'Fixed data'!$C$4)^AG11</f>
        <v>0.36874815497338298</v>
      </c>
      <c r="AH78" s="176">
        <f>1/(1+'Fixed data'!$C$4)^AH11</f>
        <v>0.35627841060230236</v>
      </c>
      <c r="AI78" s="176">
        <f>1/(1+'Fixed data'!$C$5)^AI11</f>
        <v>0.39998714516107459</v>
      </c>
      <c r="AJ78" s="176">
        <f>1/(1+'Fixed data'!$C$5)^AJ11</f>
        <v>0.38833703413696569</v>
      </c>
      <c r="AK78" s="176">
        <f>1/(1+'Fixed data'!$C$5)^AK11</f>
        <v>0.37702624673491814</v>
      </c>
      <c r="AL78" s="176">
        <f>1/(1+'Fixed data'!$C$5)^AL11</f>
        <v>0.36604489974263904</v>
      </c>
      <c r="AM78" s="176">
        <f>1/(1+'Fixed data'!$C$5)^AM11</f>
        <v>0.35538339780838735</v>
      </c>
      <c r="AN78" s="176">
        <f>1/(1+'Fixed data'!$C$5)^AN11</f>
        <v>0.34503242505668674</v>
      </c>
      <c r="AO78" s="176">
        <f>1/(1+'Fixed data'!$C$5)^AO11</f>
        <v>0.33498293694823961</v>
      </c>
      <c r="AP78" s="176">
        <f>1/(1+'Fixed data'!$C$5)^AP11</f>
        <v>0.3252261523769317</v>
      </c>
      <c r="AQ78" s="176">
        <f>1/(1+'Fixed data'!$C$5)^AQ11</f>
        <v>0.31575354599702099</v>
      </c>
      <c r="AR78" s="176">
        <f>1/(1+'Fixed data'!$C$5)^AR11</f>
        <v>0.30655684077380685</v>
      </c>
      <c r="AS78" s="176">
        <f>1/(1+'Fixed data'!$C$5)^AS11</f>
        <v>0.29762800075126877</v>
      </c>
      <c r="AT78" s="176">
        <f>1/(1+'Fixed data'!$C$5)^AT11</f>
        <v>0.28895922403035801</v>
      </c>
      <c r="AU78" s="176">
        <f>1/(1+'Fixed data'!$C$5)^AU11</f>
        <v>0.28054293595180391</v>
      </c>
      <c r="AV78" s="176">
        <f>1/(1+'Fixed data'!$C$5)^AV11</f>
        <v>0.27237178247747956</v>
      </c>
      <c r="AW78" s="176">
        <f>1/(1+'Fixed data'!$C$5)^AW11</f>
        <v>0.26443862376454325</v>
      </c>
      <c r="AX78" s="176">
        <f>1/(1+'Fixed data'!$C$5)^AX11</f>
        <v>0.25673652792674101</v>
      </c>
      <c r="AY78" s="176">
        <f>1/(1+'Fixed data'!$C$5)^AY11</f>
        <v>0.24925876497741845</v>
      </c>
      <c r="AZ78" s="176">
        <f>1/(1+'Fixed data'!$C$5)^AZ11</f>
        <v>0.24199880094894996</v>
      </c>
      <c r="BA78" s="176">
        <f>1/(1+'Fixed data'!$C$5)^BA11</f>
        <v>0.2349502921834466</v>
      </c>
      <c r="BB78" s="176">
        <f>1/(1+'Fixed data'!$C$5)^BB11</f>
        <v>0.22810707978975397</v>
      </c>
      <c r="BC78" s="176">
        <f>1/(1+'Fixed data'!$C$5)^BC11</f>
        <v>0.22146318426189707</v>
      </c>
      <c r="BD78" s="176">
        <f>1/(1+'Fixed data'!$C$5)^BD11</f>
        <v>0.215012800254269</v>
      </c>
    </row>
    <row r="79" spans="1:56" ht="15.75" outlineLevel="1" x14ac:dyDescent="0.3">
      <c r="A79" s="75"/>
      <c r="B79" s="172" t="s">
        <v>76</v>
      </c>
      <c r="C79" s="173" t="s">
        <v>77</v>
      </c>
      <c r="D79" s="163"/>
      <c r="E79" s="176">
        <f>1/(1+'Fixed data'!$C$6)^E11</f>
        <v>0.98522167487684742</v>
      </c>
      <c r="F79" s="176">
        <f>1/(1+'Fixed data'!$C$6)^F11</f>
        <v>0.9706617486471405</v>
      </c>
      <c r="G79" s="176">
        <f>1/(1+'Fixed data'!$C$6)^G11</f>
        <v>0.95631699374102519</v>
      </c>
      <c r="H79" s="176">
        <f>1/(1+'Fixed data'!$C$6)^H11</f>
        <v>0.94218423028672449</v>
      </c>
      <c r="I79" s="176">
        <f>1/(1+'Fixed data'!$C$6)^I11</f>
        <v>0.92826032540563996</v>
      </c>
      <c r="J79" s="176">
        <f>1/(1+'Fixed data'!$C$6)^J11</f>
        <v>0.91454219251787205</v>
      </c>
      <c r="K79" s="176">
        <f>1/(1+'Fixed data'!$C$6)^K11</f>
        <v>0.90102679065800217</v>
      </c>
      <c r="L79" s="176">
        <f>1/(1+'Fixed data'!$C$6)^L11</f>
        <v>0.88771112380098749</v>
      </c>
      <c r="M79" s="176">
        <f>1/(1+'Fixed data'!$C$6)^M11</f>
        <v>0.87459224019801729</v>
      </c>
      <c r="N79" s="176">
        <f>1/(1+'Fixed data'!$C$6)^N11</f>
        <v>0.86166723172218462</v>
      </c>
      <c r="O79" s="176">
        <f>1/(1+'Fixed data'!$C$6)^O11</f>
        <v>0.8489332332238273</v>
      </c>
      <c r="P79" s="176">
        <f>1/(1+'Fixed data'!$C$6)^P11</f>
        <v>0.83638742189539661</v>
      </c>
      <c r="Q79" s="176">
        <f>1/(1+'Fixed data'!$C$6)^Q11</f>
        <v>0.82402701664571099</v>
      </c>
      <c r="R79" s="176">
        <f>1/(1+'Fixed data'!$C$6)^R11</f>
        <v>0.81184927748345925</v>
      </c>
      <c r="S79" s="176">
        <f>1/(1+'Fixed data'!$C$6)^S11</f>
        <v>0.79985150490981216</v>
      </c>
      <c r="T79" s="176">
        <f>1/(1+'Fixed data'!$C$6)^T11</f>
        <v>0.78803103932001206</v>
      </c>
      <c r="U79" s="176">
        <f>1/(1+'Fixed data'!$C$6)^U11</f>
        <v>0.77638526041380518</v>
      </c>
      <c r="V79" s="176">
        <f>1/(1+'Fixed data'!$C$6)^V11</f>
        <v>0.76491158661458636</v>
      </c>
      <c r="W79" s="176">
        <f>1/(1+'Fixed data'!$C$6)^W11</f>
        <v>0.7536074744971295</v>
      </c>
      <c r="X79" s="176">
        <f>1/(1+'Fixed data'!$C$6)^X11</f>
        <v>0.74247041822377313</v>
      </c>
      <c r="Y79" s="176">
        <f>1/(1+'Fixed data'!$C$6)^Y11</f>
        <v>0.73149794898893916</v>
      </c>
      <c r="Z79" s="176">
        <f>1/(1+'Fixed data'!$C$6)^Z11</f>
        <v>0.72068763447186135</v>
      </c>
      <c r="AA79" s="176">
        <f>1/(1+'Fixed data'!$C$6)^AA11</f>
        <v>0.71003707829740037</v>
      </c>
      <c r="AB79" s="176">
        <f>1/(1+'Fixed data'!$C$6)^AB11</f>
        <v>0.69954391950482808</v>
      </c>
      <c r="AC79" s="176">
        <f>1/(1+'Fixed data'!$C$6)^AC11</f>
        <v>0.68920583202446117</v>
      </c>
      <c r="AD79" s="176">
        <f>1/(1+'Fixed data'!$C$6)^AD11</f>
        <v>0.67902052416203085</v>
      </c>
      <c r="AE79" s="176">
        <f>1/(1+'Fixed data'!$C$6)^AE11</f>
        <v>0.66898573809067086</v>
      </c>
      <c r="AF79" s="176">
        <f>1/(1+'Fixed data'!$C$6)^AF11</f>
        <v>0.65909924935041486</v>
      </c>
      <c r="AG79" s="176">
        <f>1/(1+'Fixed data'!$C$6)^AG11</f>
        <v>0.64935886635508844</v>
      </c>
      <c r="AH79" s="176">
        <f>1/(1+'Fixed data'!$C$6)^AH11</f>
        <v>0.63976242990649135</v>
      </c>
      <c r="AI79" s="176">
        <f>1/(1+'Fixed data'!$C$6)^AI11</f>
        <v>0.63030781271575509</v>
      </c>
      <c r="AJ79" s="176">
        <f>1/(1+'Fixed data'!$C$6)^AJ11</f>
        <v>0.62099291893177844</v>
      </c>
      <c r="AK79" s="176">
        <f>1/(1+'Fixed data'!$C$6)^AK11</f>
        <v>0.61181568367662909</v>
      </c>
      <c r="AL79" s="176">
        <f>1/(1+'Fixed data'!$C$6)^AL11</f>
        <v>0.60277407258781202</v>
      </c>
      <c r="AM79" s="176">
        <f>1/(1+'Fixed data'!$C$6)^AM11</f>
        <v>0.59386608136730257</v>
      </c>
      <c r="AN79" s="176">
        <f>1/(1+'Fixed data'!$C$6)^AN11</f>
        <v>0.58508973533724395</v>
      </c>
      <c r="AO79" s="176">
        <f>1/(1+'Fixed data'!$C$6)^AO11</f>
        <v>0.57644308900221086</v>
      </c>
      <c r="AP79" s="176">
        <f>1/(1+'Fixed data'!$C$6)^AP11</f>
        <v>0.56792422561794187</v>
      </c>
      <c r="AQ79" s="176">
        <f>1/(1+'Fixed data'!$C$6)^AQ11</f>
        <v>0.55953125676644533</v>
      </c>
      <c r="AR79" s="176">
        <f>1/(1+'Fixed data'!$C$6)^AR11</f>
        <v>0.55126232193738456</v>
      </c>
      <c r="AS79" s="176">
        <f>1/(1+'Fixed data'!$C$6)^AS11</f>
        <v>0.54311558811564986</v>
      </c>
      <c r="AT79" s="176">
        <f>1/(1+'Fixed data'!$C$6)^AT11</f>
        <v>0.53508924937502456</v>
      </c>
      <c r="AU79" s="176">
        <f>1/(1+'Fixed data'!$C$6)^AU11</f>
        <v>0.52718152647785677</v>
      </c>
      <c r="AV79" s="176">
        <f>1/(1+'Fixed data'!$C$6)^AV11</f>
        <v>0.51939066648064725</v>
      </c>
      <c r="AW79" s="176">
        <f>1/(1+'Fixed data'!$C$6)^AW11</f>
        <v>0.51171494234546522</v>
      </c>
      <c r="AX79" s="176">
        <f>1/(1+'Fixed data'!$C$6)^AX11</f>
        <v>0.50415265255710873</v>
      </c>
      <c r="AY79" s="176">
        <f>1/(1+'Fixed data'!$C$6)^AY11</f>
        <v>0.49670212074591996</v>
      </c>
      <c r="AZ79" s="176">
        <f>1/(1+'Fixed data'!$C$6)^AZ11</f>
        <v>0.4893616953161774</v>
      </c>
      <c r="BA79" s="176">
        <f>1/(1+'Fixed data'!$C$6)^BA11</f>
        <v>0.48212974907997785</v>
      </c>
      <c r="BB79" s="176">
        <f>1/(1+'Fixed data'!$C$6)^BB11</f>
        <v>0.47500467889652986</v>
      </c>
      <c r="BC79" s="176">
        <f>1/(1+'Fixed data'!$C$6)^BC11</f>
        <v>0.46798490531677822</v>
      </c>
      <c r="BD79" s="176">
        <f>1/(1+'Fixed data'!$C$6)^BD11</f>
        <v>0.46106887223327919</v>
      </c>
    </row>
    <row r="80" spans="1:56" x14ac:dyDescent="0.3">
      <c r="A80" s="75"/>
      <c r="B80" s="149" t="s">
        <v>17</v>
      </c>
      <c r="C80" s="152"/>
      <c r="D80" s="147" t="s">
        <v>40</v>
      </c>
      <c r="E80" s="176">
        <f>IF('Fixed data'!$G$19=TRUE,(E77-SUM(E70:E71))*E78+SUM(E70:E71)*E79,E77*E78)</f>
        <v>0</v>
      </c>
      <c r="F80" s="176">
        <f t="shared" ref="F80:BD80" si="10">F77*F78</f>
        <v>2.0064281546827243E-2</v>
      </c>
      <c r="G80" s="176">
        <f t="shared" si="10"/>
        <v>-3.0993977114732126E-2</v>
      </c>
      <c r="H80" s="176">
        <f t="shared" si="10"/>
        <v>-0.17406697907104388</v>
      </c>
      <c r="I80" s="176">
        <f t="shared" si="10"/>
        <v>-4.5864163445730806E-2</v>
      </c>
      <c r="J80" s="176">
        <f t="shared" si="10"/>
        <v>-4.3633745266966034E-2</v>
      </c>
      <c r="K80" s="176">
        <f t="shared" si="10"/>
        <v>-4.1501728634870255E-2</v>
      </c>
      <c r="L80" s="176">
        <f t="shared" si="10"/>
        <v>-3.9464008968438387E-2</v>
      </c>
      <c r="M80" s="176">
        <f t="shared" si="10"/>
        <v>-3.7516646764029209E-2</v>
      </c>
      <c r="N80" s="176">
        <f t="shared" si="10"/>
        <v>-3.5655861124508928E-2</v>
      </c>
      <c r="O80" s="176">
        <f t="shared" si="10"/>
        <v>-3.3878023537262734E-2</v>
      </c>
      <c r="P80" s="176">
        <f t="shared" si="10"/>
        <v>-3.217965189164268E-2</v>
      </c>
      <c r="Q80" s="176">
        <f t="shared" si="10"/>
        <v>-3.0557404726773204E-2</v>
      </c>
      <c r="R80" s="176">
        <f t="shared" si="10"/>
        <v>-2.9008075700975834E-2</v>
      </c>
      <c r="S80" s="176">
        <f t="shared" si="10"/>
        <v>-2.7528588274402466E-2</v>
      </c>
      <c r="T80" s="176">
        <f t="shared" si="10"/>
        <v>-2.6115990596781508E-2</v>
      </c>
      <c r="U80" s="176">
        <f t="shared" si="10"/>
        <v>-2.4767450592485477E-2</v>
      </c>
      <c r="V80" s="176">
        <f t="shared" si="10"/>
        <v>-2.3480251235420593E-2</v>
      </c>
      <c r="W80" s="176">
        <f t="shared" si="10"/>
        <v>-0.13405072110183652</v>
      </c>
      <c r="X80" s="176">
        <f t="shared" si="10"/>
        <v>-0.12283458958267289</v>
      </c>
      <c r="Y80" s="176">
        <f t="shared" si="10"/>
        <v>-6.4491605964106732E-2</v>
      </c>
      <c r="Z80" s="176">
        <f t="shared" si="10"/>
        <v>-6.1252982887573144E-2</v>
      </c>
      <c r="AA80" s="176">
        <f t="shared" si="10"/>
        <v>-5.815964770535572E-2</v>
      </c>
      <c r="AB80" s="176">
        <f t="shared" si="10"/>
        <v>-5.5205477712444363E-2</v>
      </c>
      <c r="AC80" s="176">
        <f t="shared" si="10"/>
        <v>-5.238459815576009E-2</v>
      </c>
      <c r="AD80" s="176">
        <f t="shared" si="10"/>
        <v>-4.9691372466082302E-2</v>
      </c>
      <c r="AE80" s="176">
        <f t="shared" si="10"/>
        <v>-4.7120392867073001E-2</v>
      </c>
      <c r="AF80" s="176">
        <f t="shared" si="10"/>
        <v>-4.4666471347064168E-2</v>
      </c>
      <c r="AG80" s="176">
        <f t="shared" si="10"/>
        <v>-4.2324630979812677E-2</v>
      </c>
      <c r="AH80" s="176">
        <f t="shared" si="10"/>
        <v>-4.0090097580945235E-2</v>
      </c>
      <c r="AI80" s="176">
        <f t="shared" si="10"/>
        <v>-4.4106595474272405E-2</v>
      </c>
      <c r="AJ80" s="176">
        <f t="shared" si="10"/>
        <v>-4.1946392262271162E-2</v>
      </c>
      <c r="AK80" s="176">
        <f t="shared" si="10"/>
        <v>-3.9874608903766783E-2</v>
      </c>
      <c r="AL80" s="176">
        <f t="shared" si="10"/>
        <v>-3.7887927306521275E-2</v>
      </c>
      <c r="AM80" s="176">
        <f t="shared" si="10"/>
        <v>-3.5983147655450118E-2</v>
      </c>
      <c r="AN80" s="176">
        <f t="shared" si="10"/>
        <v>-3.4157184337549232E-2</v>
      </c>
      <c r="AO80" s="176">
        <f t="shared" si="10"/>
        <v>-3.2407062003865866E-2</v>
      </c>
      <c r="AP80" s="176">
        <f t="shared" si="10"/>
        <v>-3.0729911763987608E-2</v>
      </c>
      <c r="AQ80" s="176">
        <f t="shared" si="10"/>
        <v>-2.9122967508670557E-2</v>
      </c>
      <c r="AR80" s="176">
        <f t="shared" si="10"/>
        <v>-2.7583562356370772E-2</v>
      </c>
      <c r="AS80" s="176">
        <f t="shared" si="10"/>
        <v>-2.610912521958076E-2</v>
      </c>
      <c r="AT80" s="176">
        <f t="shared" si="10"/>
        <v>-2.4697177487006873E-2</v>
      </c>
      <c r="AU80" s="176">
        <f t="shared" si="10"/>
        <v>-2.3345329817752291E-2</v>
      </c>
      <c r="AV80" s="176">
        <f t="shared" si="10"/>
        <v>-2.2051279043795686E-2</v>
      </c>
      <c r="AW80" s="176">
        <f t="shared" si="10"/>
        <v>-2.0812805177176756E-2</v>
      </c>
      <c r="AX80" s="176">
        <f t="shared" si="10"/>
        <v>-1.9627768518416844E-2</v>
      </c>
      <c r="AY80" s="176">
        <f t="shared" si="10"/>
        <v>-1.8494106862816426E-2</v>
      </c>
      <c r="AZ80" s="176">
        <f t="shared" si="10"/>
        <v>-1.7821266471261629E-2</v>
      </c>
      <c r="BA80" s="176">
        <f t="shared" si="10"/>
        <v>-1.6012097153749363E-2</v>
      </c>
      <c r="BB80" s="176">
        <f t="shared" si="10"/>
        <v>-1.1529786705655781E-2</v>
      </c>
      <c r="BC80" s="176">
        <f t="shared" si="10"/>
        <v>-1.0879628146769047E-2</v>
      </c>
      <c r="BD80" s="176">
        <f t="shared" si="10"/>
        <v>-1.0257561765188479E-2</v>
      </c>
    </row>
    <row r="81" spans="1:56" x14ac:dyDescent="0.3">
      <c r="A81" s="75"/>
      <c r="B81" s="153" t="s">
        <v>18</v>
      </c>
      <c r="C81" s="153"/>
      <c r="D81" s="152" t="s">
        <v>40</v>
      </c>
      <c r="E81" s="177">
        <f>+E80</f>
        <v>0</v>
      </c>
      <c r="F81" s="177">
        <f t="shared" ref="F81:BD81" si="11">+E81+F80</f>
        <v>2.0064281546827243E-2</v>
      </c>
      <c r="G81" s="177">
        <f t="shared" si="11"/>
        <v>-1.0929695567904883E-2</v>
      </c>
      <c r="H81" s="177">
        <f t="shared" si="11"/>
        <v>-0.18499667463894875</v>
      </c>
      <c r="I81" s="177">
        <f t="shared" si="11"/>
        <v>-0.23086083808467955</v>
      </c>
      <c r="J81" s="177">
        <f t="shared" si="11"/>
        <v>-0.27449458335164556</v>
      </c>
      <c r="K81" s="177">
        <f t="shared" si="11"/>
        <v>-0.31599631198651579</v>
      </c>
      <c r="L81" s="177">
        <f t="shared" si="11"/>
        <v>-0.35546032095495417</v>
      </c>
      <c r="M81" s="177">
        <f t="shared" si="11"/>
        <v>-0.39297696771898338</v>
      </c>
      <c r="N81" s="177">
        <f t="shared" si="11"/>
        <v>-0.4286328288434923</v>
      </c>
      <c r="O81" s="177">
        <f t="shared" si="11"/>
        <v>-0.46251085238075501</v>
      </c>
      <c r="P81" s="177">
        <f t="shared" si="11"/>
        <v>-0.49469050427239769</v>
      </c>
      <c r="Q81" s="177">
        <f t="shared" si="11"/>
        <v>-0.52524790899917084</v>
      </c>
      <c r="R81" s="177">
        <f t="shared" si="11"/>
        <v>-0.5542559847001467</v>
      </c>
      <c r="S81" s="177">
        <f t="shared" si="11"/>
        <v>-0.58178457297454922</v>
      </c>
      <c r="T81" s="177">
        <f t="shared" si="11"/>
        <v>-0.60790056357133071</v>
      </c>
      <c r="U81" s="177">
        <f t="shared" si="11"/>
        <v>-0.63266801416381624</v>
      </c>
      <c r="V81" s="177">
        <f t="shared" si="11"/>
        <v>-0.65614826539923687</v>
      </c>
      <c r="W81" s="177">
        <f t="shared" si="11"/>
        <v>-0.79019898650107345</v>
      </c>
      <c r="X81" s="177">
        <f t="shared" si="11"/>
        <v>-0.91303357608374636</v>
      </c>
      <c r="Y81" s="177">
        <f t="shared" si="11"/>
        <v>-0.9775251820478531</v>
      </c>
      <c r="Z81" s="177">
        <f t="shared" si="11"/>
        <v>-1.0387781649354262</v>
      </c>
      <c r="AA81" s="177">
        <f t="shared" si="11"/>
        <v>-1.0969378126407818</v>
      </c>
      <c r="AB81" s="177">
        <f t="shared" si="11"/>
        <v>-1.1521432903532263</v>
      </c>
      <c r="AC81" s="177">
        <f t="shared" si="11"/>
        <v>-1.2045278885089863</v>
      </c>
      <c r="AD81" s="177">
        <f t="shared" si="11"/>
        <v>-1.2542192609750686</v>
      </c>
      <c r="AE81" s="177">
        <f t="shared" si="11"/>
        <v>-1.3013396538421416</v>
      </c>
      <c r="AF81" s="177">
        <f t="shared" si="11"/>
        <v>-1.3460061251892057</v>
      </c>
      <c r="AG81" s="177">
        <f t="shared" si="11"/>
        <v>-1.3883307561690184</v>
      </c>
      <c r="AH81" s="177">
        <f t="shared" si="11"/>
        <v>-1.4284208537499636</v>
      </c>
      <c r="AI81" s="177">
        <f t="shared" si="11"/>
        <v>-1.472527449224236</v>
      </c>
      <c r="AJ81" s="177">
        <f t="shared" si="11"/>
        <v>-1.5144738414865071</v>
      </c>
      <c r="AK81" s="177">
        <f t="shared" si="11"/>
        <v>-1.5543484503902738</v>
      </c>
      <c r="AL81" s="177">
        <f t="shared" si="11"/>
        <v>-1.5922363776967952</v>
      </c>
      <c r="AM81" s="177">
        <f t="shared" si="11"/>
        <v>-1.6282195253522453</v>
      </c>
      <c r="AN81" s="177">
        <f t="shared" si="11"/>
        <v>-1.6623767096897946</v>
      </c>
      <c r="AO81" s="177">
        <f t="shared" si="11"/>
        <v>-1.6947837716936605</v>
      </c>
      <c r="AP81" s="177">
        <f t="shared" si="11"/>
        <v>-1.7255136834576481</v>
      </c>
      <c r="AQ81" s="177">
        <f t="shared" si="11"/>
        <v>-1.7546366509663187</v>
      </c>
      <c r="AR81" s="177">
        <f t="shared" si="11"/>
        <v>-1.7822202133226894</v>
      </c>
      <c r="AS81" s="177">
        <f t="shared" si="11"/>
        <v>-1.8083293385422703</v>
      </c>
      <c r="AT81" s="177">
        <f t="shared" si="11"/>
        <v>-1.8330265160292771</v>
      </c>
      <c r="AU81" s="177">
        <f t="shared" si="11"/>
        <v>-1.8563718458470295</v>
      </c>
      <c r="AV81" s="177">
        <f t="shared" si="11"/>
        <v>-1.8784231248908252</v>
      </c>
      <c r="AW81" s="177">
        <f t="shared" si="11"/>
        <v>-1.899235930068002</v>
      </c>
      <c r="AX81" s="177">
        <f t="shared" si="11"/>
        <v>-1.9188636985864187</v>
      </c>
      <c r="AY81" s="177">
        <f t="shared" si="11"/>
        <v>-1.9373578054492351</v>
      </c>
      <c r="AZ81" s="177">
        <f t="shared" si="11"/>
        <v>-1.9551790719204967</v>
      </c>
      <c r="BA81" s="177">
        <f t="shared" si="11"/>
        <v>-1.9711911690742461</v>
      </c>
      <c r="BB81" s="177">
        <f t="shared" si="11"/>
        <v>-1.9827209557799019</v>
      </c>
      <c r="BC81" s="177">
        <f t="shared" si="11"/>
        <v>-1.9936005839266711</v>
      </c>
      <c r="BD81" s="177">
        <f t="shared" si="11"/>
        <v>-2.0038581456918596</v>
      </c>
    </row>
    <row r="82" spans="1:56" x14ac:dyDescent="0.3">
      <c r="A82" s="75"/>
      <c r="B82" s="152"/>
    </row>
    <row r="83" spans="1:56" x14ac:dyDescent="0.3">
      <c r="A83" s="75"/>
    </row>
    <row r="84" spans="1:56" x14ac:dyDescent="0.3">
      <c r="A84" s="117"/>
      <c r="B84" s="124" t="s">
        <v>217</v>
      </c>
      <c r="C84" s="193"/>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92"/>
      <c r="AL84" s="192"/>
      <c r="AM84" s="192"/>
      <c r="AN84" s="192"/>
      <c r="AO84" s="192"/>
      <c r="AP84" s="192"/>
      <c r="AQ84" s="192"/>
      <c r="AR84" s="192"/>
      <c r="AS84" s="192"/>
      <c r="AT84" s="192"/>
      <c r="AU84" s="192"/>
      <c r="AV84" s="192"/>
      <c r="AW84" s="192"/>
      <c r="AX84" s="192"/>
      <c r="AY84" s="192"/>
      <c r="AZ84" s="192"/>
      <c r="BA84" s="192"/>
      <c r="BB84" s="192"/>
      <c r="BC84" s="192"/>
      <c r="BD84" s="192"/>
    </row>
    <row r="85" spans="1:56" x14ac:dyDescent="0.3">
      <c r="A85" s="120"/>
      <c r="B85" s="121" t="s">
        <v>321</v>
      </c>
      <c r="C85" s="195"/>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94"/>
      <c r="AL85" s="194"/>
      <c r="AM85" s="194"/>
      <c r="AN85" s="194"/>
      <c r="AO85" s="194"/>
      <c r="AP85" s="194"/>
      <c r="AQ85" s="194"/>
      <c r="AR85" s="194"/>
      <c r="AS85" s="194"/>
      <c r="AT85" s="194"/>
      <c r="AU85" s="194"/>
      <c r="AV85" s="194"/>
      <c r="AW85" s="194"/>
      <c r="AX85" s="194"/>
      <c r="AY85" s="194"/>
      <c r="AZ85" s="194"/>
      <c r="BA85" s="194"/>
      <c r="BB85" s="194"/>
      <c r="BC85" s="194"/>
      <c r="BD85" s="194"/>
    </row>
    <row r="86" spans="1:56" ht="12.75" customHeight="1" x14ac:dyDescent="0.3">
      <c r="A86" s="239" t="s">
        <v>300</v>
      </c>
      <c r="B86" s="142" t="s">
        <v>212</v>
      </c>
      <c r="D86" s="142" t="s">
        <v>88</v>
      </c>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row>
    <row r="87" spans="1:56" x14ac:dyDescent="0.3">
      <c r="A87" s="239"/>
      <c r="B87" s="142" t="s">
        <v>213</v>
      </c>
      <c r="D87" s="142" t="s">
        <v>90</v>
      </c>
      <c r="E87" s="160">
        <f>E86*'Fixed data'!H$12</f>
        <v>0</v>
      </c>
      <c r="F87" s="160">
        <f>F86*'Fixed data'!I$12</f>
        <v>0</v>
      </c>
      <c r="G87" s="160">
        <f>G86*'Fixed data'!J$12</f>
        <v>0</v>
      </c>
      <c r="H87" s="160">
        <f>H86*'Fixed data'!K$12</f>
        <v>0</v>
      </c>
      <c r="I87" s="160">
        <f>I86*'Fixed data'!L$12</f>
        <v>0</v>
      </c>
      <c r="J87" s="160">
        <f>J86*'Fixed data'!M$12</f>
        <v>0</v>
      </c>
      <c r="K87" s="160">
        <f>K86*'Fixed data'!N$12</f>
        <v>0</v>
      </c>
      <c r="L87" s="160">
        <f>L86*'Fixed data'!O$12</f>
        <v>0</v>
      </c>
      <c r="M87" s="160">
        <f>M86*'Fixed data'!P$12</f>
        <v>0</v>
      </c>
      <c r="N87" s="160">
        <f>N86*'Fixed data'!Q$12</f>
        <v>0</v>
      </c>
      <c r="O87" s="160">
        <f>O86*'Fixed data'!R$12</f>
        <v>0</v>
      </c>
      <c r="P87" s="160">
        <f>P86*'Fixed data'!S$12</f>
        <v>0</v>
      </c>
      <c r="Q87" s="160">
        <f>Q86*'Fixed data'!T$12</f>
        <v>0</v>
      </c>
      <c r="R87" s="160">
        <f>R86*'Fixed data'!U$12</f>
        <v>0</v>
      </c>
      <c r="S87" s="160">
        <f>S86*'Fixed data'!V$12</f>
        <v>0</v>
      </c>
      <c r="T87" s="160">
        <f>T86*'Fixed data'!W$12</f>
        <v>0</v>
      </c>
      <c r="U87" s="160">
        <f>U86*'Fixed data'!X$12</f>
        <v>0</v>
      </c>
      <c r="V87" s="160">
        <f>V86*'Fixed data'!Y$12</f>
        <v>0</v>
      </c>
      <c r="W87" s="160">
        <f>W86*'Fixed data'!Z$12</f>
        <v>0</v>
      </c>
      <c r="X87" s="160">
        <f>X86*'Fixed data'!AA$12</f>
        <v>0</v>
      </c>
      <c r="Y87" s="160">
        <f>Y86*'Fixed data'!AB$12</f>
        <v>0</v>
      </c>
      <c r="Z87" s="160">
        <f>Z86*'Fixed data'!AC$12</f>
        <v>0</v>
      </c>
      <c r="AA87" s="160">
        <f>AA86*'Fixed data'!AD$12</f>
        <v>0</v>
      </c>
      <c r="AB87" s="160">
        <f>AB86*'Fixed data'!AE$12</f>
        <v>0</v>
      </c>
      <c r="AC87" s="160">
        <f>AC86*'Fixed data'!AF$12</f>
        <v>0</v>
      </c>
      <c r="AD87" s="160">
        <f>AD86*'Fixed data'!AG$12</f>
        <v>0</v>
      </c>
      <c r="AE87" s="160">
        <f>AE86*'Fixed data'!AH$12</f>
        <v>0</v>
      </c>
      <c r="AF87" s="160">
        <f>AF86*'Fixed data'!AI$12</f>
        <v>0</v>
      </c>
      <c r="AG87" s="160">
        <f>AG86*'Fixed data'!AJ$12</f>
        <v>0</v>
      </c>
      <c r="AH87" s="160">
        <f>AH86*'Fixed data'!AK$12</f>
        <v>0</v>
      </c>
      <c r="AI87" s="160">
        <f>AI86*'Fixed data'!AL$12</f>
        <v>0</v>
      </c>
      <c r="AJ87" s="160">
        <f>AJ86*'Fixed data'!AM$12</f>
        <v>0</v>
      </c>
      <c r="AK87" s="160">
        <f>AK86*'Fixed data'!AN$12</f>
        <v>0</v>
      </c>
      <c r="AL87" s="160">
        <f>AL86*'Fixed data'!AO$12</f>
        <v>0</v>
      </c>
      <c r="AM87" s="160">
        <f>AM86*'Fixed data'!AP$12</f>
        <v>0</v>
      </c>
      <c r="AN87" s="160">
        <f>AN86*'Fixed data'!AQ$12</f>
        <v>0</v>
      </c>
      <c r="AO87" s="160">
        <f>AO86*'Fixed data'!AR$12</f>
        <v>0</v>
      </c>
      <c r="AP87" s="160">
        <f>AP86*'Fixed data'!AS$12</f>
        <v>0</v>
      </c>
      <c r="AQ87" s="160">
        <f>AQ86*'Fixed data'!AT$12</f>
        <v>0</v>
      </c>
      <c r="AR87" s="160">
        <f>AR86*'Fixed data'!AU$12</f>
        <v>0</v>
      </c>
      <c r="AS87" s="160">
        <f>AS86*'Fixed data'!AV$12</f>
        <v>0</v>
      </c>
      <c r="AT87" s="160">
        <f>AT86*'Fixed data'!AW$12</f>
        <v>0</v>
      </c>
      <c r="AU87" s="160">
        <f>AU86*'Fixed data'!AX$12</f>
        <v>0</v>
      </c>
      <c r="AV87" s="160">
        <f>AV86*'Fixed data'!AY$12</f>
        <v>0</v>
      </c>
      <c r="AW87" s="160">
        <f>AW86*'Fixed data'!AZ$12</f>
        <v>0</v>
      </c>
      <c r="AX87" s="160">
        <f>AX86*'Fixed data'!BA$12</f>
        <v>0</v>
      </c>
      <c r="AY87" s="160">
        <f>AY86*'Fixed data'!BB$12</f>
        <v>0</v>
      </c>
      <c r="AZ87" s="160">
        <f>AZ86*'Fixed data'!BC$12</f>
        <v>0</v>
      </c>
      <c r="BA87" s="160">
        <f>BA86*'Fixed data'!BD$12</f>
        <v>0</v>
      </c>
      <c r="BB87" s="160">
        <f>BB86*'Fixed data'!BE$12</f>
        <v>0</v>
      </c>
      <c r="BC87" s="160">
        <f>BC86*'Fixed data'!BF$12</f>
        <v>0</v>
      </c>
      <c r="BD87" s="160">
        <f>BD86*'Fixed data'!BG$12</f>
        <v>0</v>
      </c>
    </row>
    <row r="88" spans="1:56" ht="12.75" customHeight="1" x14ac:dyDescent="0.3">
      <c r="A88" s="239"/>
      <c r="B88" s="142" t="s">
        <v>214</v>
      </c>
      <c r="D88" s="142" t="s">
        <v>209</v>
      </c>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c r="AC88" s="165"/>
      <c r="AD88" s="165"/>
      <c r="AE88" s="165"/>
      <c r="AF88" s="165"/>
      <c r="AG88" s="165"/>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row>
    <row r="89" spans="1:56" x14ac:dyDescent="0.3">
      <c r="A89" s="239"/>
      <c r="B89" s="142" t="s">
        <v>215</v>
      </c>
      <c r="D89" s="142" t="s">
        <v>89</v>
      </c>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c r="AC89" s="165"/>
      <c r="AD89" s="165"/>
      <c r="AE89" s="165"/>
      <c r="AF89" s="165"/>
      <c r="AG89" s="165"/>
      <c r="AH89" s="165"/>
      <c r="AI89" s="165"/>
      <c r="AJ89" s="165"/>
      <c r="AK89" s="165"/>
      <c r="AL89" s="165"/>
      <c r="AM89" s="165"/>
      <c r="AN89" s="165"/>
      <c r="AO89" s="165"/>
      <c r="AP89" s="165"/>
      <c r="AQ89" s="165"/>
      <c r="AR89" s="165"/>
      <c r="AS89" s="165"/>
      <c r="AT89" s="165"/>
      <c r="AU89" s="165"/>
      <c r="AV89" s="165"/>
      <c r="AW89" s="165"/>
      <c r="AX89" s="165"/>
      <c r="AY89" s="165"/>
      <c r="AZ89" s="165"/>
      <c r="BA89" s="165"/>
      <c r="BB89" s="165"/>
      <c r="BC89" s="165"/>
      <c r="BD89" s="165"/>
    </row>
    <row r="90" spans="1:56" ht="16.5" x14ac:dyDescent="0.3">
      <c r="A90" s="239"/>
      <c r="B90" s="142" t="s">
        <v>331</v>
      </c>
      <c r="D90" s="142" t="s">
        <v>90</v>
      </c>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row>
    <row r="91" spans="1:56" ht="16.5" x14ac:dyDescent="0.3">
      <c r="A91" s="239"/>
      <c r="B91" s="142" t="s">
        <v>332</v>
      </c>
      <c r="D91" s="142" t="s">
        <v>42</v>
      </c>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row>
    <row r="92" spans="1:56" ht="16.5" x14ac:dyDescent="0.3">
      <c r="A92" s="239"/>
      <c r="B92" s="142" t="s">
        <v>333</v>
      </c>
      <c r="D92" s="142" t="s">
        <v>42</v>
      </c>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row>
    <row r="93" spans="1:56" x14ac:dyDescent="0.3">
      <c r="A93" s="239"/>
      <c r="B93" s="142" t="s">
        <v>216</v>
      </c>
      <c r="D93" s="142" t="s">
        <v>91</v>
      </c>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c r="AC93" s="186"/>
      <c r="AD93" s="186"/>
      <c r="AE93" s="186"/>
      <c r="AF93" s="186"/>
      <c r="AG93" s="186"/>
      <c r="AH93" s="186"/>
      <c r="AI93" s="186"/>
      <c r="AJ93" s="186"/>
      <c r="AK93" s="186"/>
      <c r="AL93" s="186"/>
      <c r="AM93" s="186"/>
      <c r="AN93" s="186"/>
      <c r="AO93" s="186"/>
      <c r="AP93" s="186"/>
      <c r="AQ93" s="186"/>
      <c r="AR93" s="186"/>
      <c r="AS93" s="186"/>
      <c r="AT93" s="186"/>
      <c r="AU93" s="186"/>
      <c r="AV93" s="186"/>
      <c r="AW93" s="186"/>
      <c r="AX93" s="186"/>
      <c r="AY93" s="186"/>
      <c r="AZ93" s="186"/>
      <c r="BA93" s="186"/>
      <c r="BB93" s="186"/>
      <c r="BC93" s="186"/>
      <c r="BD93" s="186"/>
    </row>
    <row r="94" spans="1:56" x14ac:dyDescent="0.3">
      <c r="C94" s="36"/>
    </row>
    <row r="95" spans="1:56" ht="16.5" x14ac:dyDescent="0.3">
      <c r="A95" s="190"/>
      <c r="C95" s="36"/>
    </row>
    <row r="96" spans="1:56" ht="16.5" x14ac:dyDescent="0.3">
      <c r="A96" s="190">
        <v>1</v>
      </c>
      <c r="B96" s="142" t="s">
        <v>334</v>
      </c>
    </row>
    <row r="97" spans="1:3" x14ac:dyDescent="0.3">
      <c r="B97" s="187" t="s">
        <v>155</v>
      </c>
    </row>
    <row r="98" spans="1:3" x14ac:dyDescent="0.3">
      <c r="B98" s="142" t="s">
        <v>318</v>
      </c>
    </row>
    <row r="99" spans="1:3" x14ac:dyDescent="0.3">
      <c r="B99" s="142" t="s">
        <v>336</v>
      </c>
    </row>
    <row r="100" spans="1:3" ht="16.5" x14ac:dyDescent="0.3">
      <c r="A100" s="190">
        <v>2</v>
      </c>
      <c r="B100" s="187" t="s">
        <v>154</v>
      </c>
    </row>
    <row r="105" spans="1:3" x14ac:dyDescent="0.3">
      <c r="C105" s="36"/>
    </row>
    <row r="170" spans="2:2" x14ac:dyDescent="0.3">
      <c r="B170" s="142" t="s">
        <v>198</v>
      </c>
    </row>
    <row r="171" spans="2:2" x14ac:dyDescent="0.3">
      <c r="B171" s="142" t="s">
        <v>197</v>
      </c>
    </row>
    <row r="172" spans="2:2" x14ac:dyDescent="0.3">
      <c r="B172" s="142" t="s">
        <v>319</v>
      </c>
    </row>
    <row r="173" spans="2:2" x14ac:dyDescent="0.3">
      <c r="B173" s="142" t="s">
        <v>158</v>
      </c>
    </row>
    <row r="174" spans="2:2" x14ac:dyDescent="0.3">
      <c r="B174" s="142" t="s">
        <v>159</v>
      </c>
    </row>
    <row r="175" spans="2:2" x14ac:dyDescent="0.3">
      <c r="B175" s="142" t="s">
        <v>160</v>
      </c>
    </row>
    <row r="176" spans="2:2" x14ac:dyDescent="0.3">
      <c r="B176" s="142" t="s">
        <v>161</v>
      </c>
    </row>
    <row r="177" spans="2:2" x14ac:dyDescent="0.3">
      <c r="B177" s="142" t="s">
        <v>162</v>
      </c>
    </row>
    <row r="178" spans="2:2" x14ac:dyDescent="0.3">
      <c r="B178" s="142" t="s">
        <v>163</v>
      </c>
    </row>
    <row r="179" spans="2:2" x14ac:dyDescent="0.3">
      <c r="B179" s="142" t="s">
        <v>164</v>
      </c>
    </row>
    <row r="180" spans="2:2" x14ac:dyDescent="0.3">
      <c r="B180" s="142" t="s">
        <v>165</v>
      </c>
    </row>
    <row r="181" spans="2:2" x14ac:dyDescent="0.3">
      <c r="B181" s="142" t="s">
        <v>166</v>
      </c>
    </row>
    <row r="182" spans="2:2" x14ac:dyDescent="0.3">
      <c r="B182" s="142" t="s">
        <v>199</v>
      </c>
    </row>
    <row r="183" spans="2:2" x14ac:dyDescent="0.3">
      <c r="B183" s="142" t="s">
        <v>167</v>
      </c>
    </row>
    <row r="184" spans="2:2" x14ac:dyDescent="0.3">
      <c r="B184" s="142" t="s">
        <v>168</v>
      </c>
    </row>
    <row r="185" spans="2:2" x14ac:dyDescent="0.3">
      <c r="B185" s="142" t="s">
        <v>169</v>
      </c>
    </row>
    <row r="186" spans="2:2" x14ac:dyDescent="0.3">
      <c r="B186" s="142" t="s">
        <v>170</v>
      </c>
    </row>
    <row r="187" spans="2:2" x14ac:dyDescent="0.3">
      <c r="B187" s="142" t="s">
        <v>171</v>
      </c>
    </row>
    <row r="188" spans="2:2" x14ac:dyDescent="0.3">
      <c r="B188" s="142" t="s">
        <v>172</v>
      </c>
    </row>
    <row r="189" spans="2:2" x14ac:dyDescent="0.3">
      <c r="B189" s="142" t="s">
        <v>173</v>
      </c>
    </row>
    <row r="190" spans="2:2" x14ac:dyDescent="0.3">
      <c r="B190" s="142" t="s">
        <v>174</v>
      </c>
    </row>
    <row r="191" spans="2:2" x14ac:dyDescent="0.3">
      <c r="B191" s="142" t="s">
        <v>175</v>
      </c>
    </row>
    <row r="192" spans="2:2" x14ac:dyDescent="0.3">
      <c r="B192" s="142" t="s">
        <v>200</v>
      </c>
    </row>
    <row r="193" spans="2:2" x14ac:dyDescent="0.3">
      <c r="B193" s="142" t="s">
        <v>201</v>
      </c>
    </row>
    <row r="194" spans="2:2" x14ac:dyDescent="0.3">
      <c r="B194" s="142" t="s">
        <v>176</v>
      </c>
    </row>
    <row r="195" spans="2:2" x14ac:dyDescent="0.3">
      <c r="B195" s="142" t="s">
        <v>177</v>
      </c>
    </row>
    <row r="196" spans="2:2" x14ac:dyDescent="0.3">
      <c r="B196" s="142" t="s">
        <v>178</v>
      </c>
    </row>
    <row r="197" spans="2:2" x14ac:dyDescent="0.3">
      <c r="B197" s="142" t="s">
        <v>179</v>
      </c>
    </row>
    <row r="198" spans="2:2" x14ac:dyDescent="0.3">
      <c r="B198" s="142" t="s">
        <v>180</v>
      </c>
    </row>
    <row r="199" spans="2:2" x14ac:dyDescent="0.3">
      <c r="B199" s="142" t="s">
        <v>181</v>
      </c>
    </row>
    <row r="200" spans="2:2" x14ac:dyDescent="0.3">
      <c r="B200" s="142" t="s">
        <v>182</v>
      </c>
    </row>
    <row r="201" spans="2:2" x14ac:dyDescent="0.3">
      <c r="B201" s="142" t="s">
        <v>183</v>
      </c>
    </row>
    <row r="202" spans="2:2" x14ac:dyDescent="0.3">
      <c r="B202" s="142" t="s">
        <v>184</v>
      </c>
    </row>
    <row r="203" spans="2:2" x14ac:dyDescent="0.3">
      <c r="B203" s="142" t="s">
        <v>185</v>
      </c>
    </row>
    <row r="204" spans="2:2" x14ac:dyDescent="0.3">
      <c r="B204" s="142" t="s">
        <v>186</v>
      </c>
    </row>
    <row r="205" spans="2:2" x14ac:dyDescent="0.3">
      <c r="B205" s="142" t="s">
        <v>187</v>
      </c>
    </row>
    <row r="206" spans="2:2" x14ac:dyDescent="0.3">
      <c r="B206" s="142" t="s">
        <v>188</v>
      </c>
    </row>
    <row r="207" spans="2:2" x14ac:dyDescent="0.3">
      <c r="B207" s="142" t="s">
        <v>189</v>
      </c>
    </row>
    <row r="208" spans="2:2" x14ac:dyDescent="0.3">
      <c r="B208" s="142" t="s">
        <v>190</v>
      </c>
    </row>
    <row r="209" spans="2:2" x14ac:dyDescent="0.3">
      <c r="B209" s="142" t="s">
        <v>191</v>
      </c>
    </row>
    <row r="210" spans="2:2" x14ac:dyDescent="0.3">
      <c r="B210" s="142" t="s">
        <v>192</v>
      </c>
    </row>
    <row r="211" spans="2:2" x14ac:dyDescent="0.3">
      <c r="B211" s="142" t="s">
        <v>193</v>
      </c>
    </row>
    <row r="212" spans="2:2" x14ac:dyDescent="0.3">
      <c r="B212" s="142" t="s">
        <v>194</v>
      </c>
    </row>
    <row r="213" spans="2:2" x14ac:dyDescent="0.3">
      <c r="B213" s="142" t="s">
        <v>195</v>
      </c>
    </row>
    <row r="214" spans="2:2" x14ac:dyDescent="0.3">
      <c r="B214" s="142"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http://purl.org/dc/elements/1.1/"/>
    <ds:schemaRef ds:uri="http://purl.org/dc/dcmitype/"/>
    <ds:schemaRef ds:uri="eecedeb9-13b3-4e62-b003-046c92e1668a"/>
    <ds:schemaRef ds:uri="http://purl.org/dc/terms/"/>
    <ds:schemaRef ds:uri="efb98dbe-6680-48eb-ac67-85b3a61e7855"/>
    <ds:schemaRef ds:uri="http://www.w3.org/XML/1998/namespace"/>
    <ds:schemaRef ds:uri="http://schemas.microsoft.com/office/2006/documentManagement/types"/>
    <ds:schemaRef ds:uri="http://schemas.microsoft.com/sharepoint/v3/field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Quinn, Steve</cp:lastModifiedBy>
  <cp:lastPrinted>2013-03-27T15:33:01Z</cp:lastPrinted>
  <dcterms:created xsi:type="dcterms:W3CDTF">2012-02-15T20:11:21Z</dcterms:created>
  <dcterms:modified xsi:type="dcterms:W3CDTF">2013-06-26T13:14:20Z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