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5" r:id="rId9"/>
    <sheet name="Workings 1 (i)" sheetId="36" r:id="rId10"/>
  </sheets>
  <externalReferences>
    <externalReference r:id="rId11"/>
  </externalReferences>
  <definedNames>
    <definedName name="uplift">[1]Cover!$A$5</definedName>
    <definedName name="year_of_investment">[1]Cover!$A$2</definedName>
  </definedNames>
  <calcPr calcId="145621"/>
</workbook>
</file>

<file path=xl/calcChain.xml><?xml version="1.0" encoding="utf-8"?>
<calcChain xmlns="http://schemas.openxmlformats.org/spreadsheetml/2006/main">
  <c r="H20" i="35" l="1"/>
  <c r="I20" i="35"/>
  <c r="J20" i="35"/>
  <c r="J25" i="35" s="1"/>
  <c r="J26" i="35" s="1"/>
  <c r="K20" i="35"/>
  <c r="K25" i="35" s="1"/>
  <c r="K26" i="35" s="1"/>
  <c r="L20" i="35"/>
  <c r="M20" i="35"/>
  <c r="N20" i="35"/>
  <c r="O20" i="35"/>
  <c r="P20" i="35"/>
  <c r="Q20" i="35"/>
  <c r="R20" i="35"/>
  <c r="R25" i="35" s="1"/>
  <c r="R26" i="35" s="1"/>
  <c r="S20" i="35"/>
  <c r="S25" i="35" s="1"/>
  <c r="S26" i="35" s="1"/>
  <c r="T20" i="35"/>
  <c r="U20" i="35"/>
  <c r="V20" i="35"/>
  <c r="W20" i="35"/>
  <c r="W25" i="35" s="1"/>
  <c r="W26" i="35" s="1"/>
  <c r="X20" i="35"/>
  <c r="Y20" i="35"/>
  <c r="Z20" i="35"/>
  <c r="AA20" i="35"/>
  <c r="AB20" i="35"/>
  <c r="AC20" i="35"/>
  <c r="AD20" i="35"/>
  <c r="AD25" i="35" s="1"/>
  <c r="AD26" i="35" s="1"/>
  <c r="AE20" i="35"/>
  <c r="AE25" i="35" s="1"/>
  <c r="AE26" i="35" s="1"/>
  <c r="H19" i="35"/>
  <c r="H25" i="35" s="1"/>
  <c r="I19" i="35"/>
  <c r="J19" i="35"/>
  <c r="K19" i="35"/>
  <c r="L19" i="35"/>
  <c r="M19" i="35"/>
  <c r="N19" i="35"/>
  <c r="O19" i="35"/>
  <c r="P19" i="35"/>
  <c r="P25" i="35" s="1"/>
  <c r="Q19" i="35"/>
  <c r="R19" i="35"/>
  <c r="S19" i="35"/>
  <c r="T19" i="35"/>
  <c r="U19" i="35"/>
  <c r="V19" i="35"/>
  <c r="W19" i="35"/>
  <c r="X19" i="35"/>
  <c r="X25" i="35" s="1"/>
  <c r="Y19" i="35"/>
  <c r="Z19" i="35"/>
  <c r="AA19" i="35"/>
  <c r="AB19" i="35"/>
  <c r="AC19" i="35"/>
  <c r="AD19" i="35"/>
  <c r="AE19" i="35"/>
  <c r="AF19" i="35"/>
  <c r="AF25" i="35" s="1"/>
  <c r="AG19" i="35"/>
  <c r="AH19" i="35"/>
  <c r="AI19" i="35"/>
  <c r="AJ19" i="35"/>
  <c r="AJ25" i="35" s="1"/>
  <c r="AK19" i="35"/>
  <c r="AL19" i="35"/>
  <c r="AM19" i="35"/>
  <c r="W19" i="31"/>
  <c r="X19" i="31"/>
  <c r="P19" i="31"/>
  <c r="Q19" i="31"/>
  <c r="R19" i="31"/>
  <c r="S19" i="31"/>
  <c r="T19" i="31"/>
  <c r="U19" i="31"/>
  <c r="V19" i="31"/>
  <c r="H19" i="31"/>
  <c r="I19" i="31"/>
  <c r="J19" i="31"/>
  <c r="K19" i="31"/>
  <c r="L19" i="31"/>
  <c r="M19" i="31"/>
  <c r="N19" i="31"/>
  <c r="O19" i="31"/>
  <c r="O25" i="35"/>
  <c r="O26" i="35" s="1"/>
  <c r="Z25" i="35"/>
  <c r="Z26" i="35" s="1"/>
  <c r="AF20" i="35"/>
  <c r="AG20" i="35"/>
  <c r="AH20" i="35"/>
  <c r="AI20" i="35"/>
  <c r="AI25" i="35" s="1"/>
  <c r="AI26" i="35" s="1"/>
  <c r="AJ20" i="35"/>
  <c r="AK20" i="35"/>
  <c r="AL20" i="35"/>
  <c r="AM20" i="35"/>
  <c r="AM25" i="35" s="1"/>
  <c r="AM26" i="35" s="1"/>
  <c r="G20" i="35"/>
  <c r="G19" i="35"/>
  <c r="BD87" i="35"/>
  <c r="BC87" i="35"/>
  <c r="BB87" i="35"/>
  <c r="BB66" i="35" s="1"/>
  <c r="BB76" i="35" s="1"/>
  <c r="BA87" i="35"/>
  <c r="BA66" i="35" s="1"/>
  <c r="BA76" i="35" s="1"/>
  <c r="AZ87" i="35"/>
  <c r="AY87" i="35"/>
  <c r="AX87" i="35"/>
  <c r="AX66" i="35" s="1"/>
  <c r="AW87" i="35"/>
  <c r="AW66" i="35" s="1"/>
  <c r="AV87" i="35"/>
  <c r="AU87" i="35"/>
  <c r="AT87" i="35"/>
  <c r="AT66" i="35" s="1"/>
  <c r="AS87" i="35"/>
  <c r="AS66" i="35" s="1"/>
  <c r="AR87" i="35"/>
  <c r="AQ87" i="35"/>
  <c r="AP87" i="35"/>
  <c r="AP66" i="35" s="1"/>
  <c r="AO87" i="35"/>
  <c r="AO66" i="35" s="1"/>
  <c r="AN87" i="35"/>
  <c r="AM87" i="35"/>
  <c r="AL87" i="35"/>
  <c r="AL66" i="35" s="1"/>
  <c r="AK87" i="35"/>
  <c r="AK66" i="35" s="1"/>
  <c r="AJ87" i="35"/>
  <c r="AI87" i="35"/>
  <c r="AH87" i="35"/>
  <c r="AH66" i="35" s="1"/>
  <c r="AG87" i="35"/>
  <c r="AG66" i="35" s="1"/>
  <c r="AF87" i="35"/>
  <c r="AE87" i="35"/>
  <c r="AD87" i="35"/>
  <c r="AD66" i="35" s="1"/>
  <c r="AC87" i="35"/>
  <c r="AC66" i="35" s="1"/>
  <c r="AB87" i="35"/>
  <c r="AA87" i="35"/>
  <c r="Z87" i="35"/>
  <c r="Z66" i="35" s="1"/>
  <c r="Y87" i="35"/>
  <c r="Y66" i="35" s="1"/>
  <c r="X87" i="35"/>
  <c r="W87" i="35"/>
  <c r="V87" i="35"/>
  <c r="V66" i="35" s="1"/>
  <c r="U87" i="35"/>
  <c r="U66" i="35" s="1"/>
  <c r="T87" i="35"/>
  <c r="S87" i="35"/>
  <c r="R87" i="35"/>
  <c r="R66" i="35" s="1"/>
  <c r="Q87" i="35"/>
  <c r="Q66" i="35" s="1"/>
  <c r="P87" i="35"/>
  <c r="O87" i="35"/>
  <c r="N87" i="35"/>
  <c r="N66" i="35" s="1"/>
  <c r="M87" i="35"/>
  <c r="M66" i="35" s="1"/>
  <c r="L87" i="35"/>
  <c r="K87" i="35"/>
  <c r="J87" i="35"/>
  <c r="J66" i="35" s="1"/>
  <c r="I87" i="35"/>
  <c r="I66" i="35" s="1"/>
  <c r="H87" i="35"/>
  <c r="G87" i="35"/>
  <c r="F87" i="35"/>
  <c r="F66" i="35" s="1"/>
  <c r="E87" i="35"/>
  <c r="E66" i="35" s="1"/>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V76" i="35"/>
  <c r="U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AZ66" i="35"/>
  <c r="AY66" i="35"/>
  <c r="AV66" i="35"/>
  <c r="AU66" i="35"/>
  <c r="AR66" i="35"/>
  <c r="AQ66" i="35"/>
  <c r="AN66" i="35"/>
  <c r="AM66" i="35"/>
  <c r="AJ66" i="35"/>
  <c r="AI66" i="35"/>
  <c r="AF66" i="35"/>
  <c r="AE66" i="35"/>
  <c r="AB66" i="35"/>
  <c r="AA66" i="35"/>
  <c r="X66" i="35"/>
  <c r="W66" i="35"/>
  <c r="T66" i="35"/>
  <c r="S66" i="35"/>
  <c r="P66" i="35"/>
  <c r="O66" i="35"/>
  <c r="L66" i="35"/>
  <c r="K66" i="35"/>
  <c r="H66" i="35"/>
  <c r="G66" i="35"/>
  <c r="BD65" i="35"/>
  <c r="BD76" i="35" s="1"/>
  <c r="BC65" i="35"/>
  <c r="BC76" i="35" s="1"/>
  <c r="BB65" i="35"/>
  <c r="BA65" i="35"/>
  <c r="AZ65" i="35"/>
  <c r="AZ76" i="35" s="1"/>
  <c r="AY65" i="35"/>
  <c r="AY76" i="35" s="1"/>
  <c r="AX65" i="35"/>
  <c r="AW65" i="35"/>
  <c r="AV65" i="35"/>
  <c r="AV76" i="35" s="1"/>
  <c r="AU65" i="35"/>
  <c r="AU76" i="35" s="1"/>
  <c r="AT65" i="35"/>
  <c r="AS65" i="35"/>
  <c r="AR65" i="35"/>
  <c r="AR76" i="35" s="1"/>
  <c r="AQ65" i="35"/>
  <c r="AQ76" i="35" s="1"/>
  <c r="AP65" i="35"/>
  <c r="AO65" i="35"/>
  <c r="AN65" i="35"/>
  <c r="AN76" i="35" s="1"/>
  <c r="AM65" i="35"/>
  <c r="AM76" i="35" s="1"/>
  <c r="AL65" i="35"/>
  <c r="AK65" i="35"/>
  <c r="AJ65" i="35"/>
  <c r="AJ76" i="35" s="1"/>
  <c r="AI65" i="35"/>
  <c r="AI76" i="35" s="1"/>
  <c r="AH65" i="35"/>
  <c r="AG65" i="35"/>
  <c r="AF65" i="35"/>
  <c r="AF76" i="35" s="1"/>
  <c r="AE65" i="35"/>
  <c r="AE76" i="35" s="1"/>
  <c r="AD65" i="35"/>
  <c r="AC65" i="35"/>
  <c r="AB65" i="35"/>
  <c r="AB76" i="35" s="1"/>
  <c r="AA65" i="35"/>
  <c r="AA76" i="35" s="1"/>
  <c r="Z65" i="35"/>
  <c r="Y65" i="35"/>
  <c r="X65" i="35"/>
  <c r="X76" i="35" s="1"/>
  <c r="W65" i="35"/>
  <c r="W76" i="35" s="1"/>
  <c r="V65" i="35"/>
  <c r="U65" i="35"/>
  <c r="T65" i="35"/>
  <c r="T76" i="35" s="1"/>
  <c r="S65" i="35"/>
  <c r="S76" i="35" s="1"/>
  <c r="R65" i="35"/>
  <c r="Q65" i="35"/>
  <c r="P65" i="35"/>
  <c r="P76" i="35" s="1"/>
  <c r="O65" i="35"/>
  <c r="O76" i="35" s="1"/>
  <c r="N65" i="35"/>
  <c r="M65" i="35"/>
  <c r="L65" i="35"/>
  <c r="L76" i="35" s="1"/>
  <c r="K65" i="35"/>
  <c r="K76" i="35" s="1"/>
  <c r="J65" i="35"/>
  <c r="I65" i="35"/>
  <c r="H65" i="35"/>
  <c r="H76" i="35" s="1"/>
  <c r="G65" i="35"/>
  <c r="G76" i="35" s="1"/>
  <c r="F65" i="35"/>
  <c r="E65" i="35"/>
  <c r="E60" i="35"/>
  <c r="AW29" i="35"/>
  <c r="AO29" i="35"/>
  <c r="BD25" i="35"/>
  <c r="BD26" i="35" s="1"/>
  <c r="BC25" i="35"/>
  <c r="BC26" i="35" s="1"/>
  <c r="BB25" i="35"/>
  <c r="BB26" i="35" s="1"/>
  <c r="BA25" i="35"/>
  <c r="BA26" i="35" s="1"/>
  <c r="AZ25" i="35"/>
  <c r="AZ26" i="35" s="1"/>
  <c r="AY25" i="35"/>
  <c r="AY26" i="35" s="1"/>
  <c r="AX25" i="35"/>
  <c r="AX26" i="35" s="1"/>
  <c r="AW25" i="35"/>
  <c r="AV25" i="35"/>
  <c r="AU25" i="35"/>
  <c r="AU26" i="35" s="1"/>
  <c r="AT25" i="35"/>
  <c r="AT26" i="35" s="1"/>
  <c r="AS25" i="35"/>
  <c r="AR25" i="35"/>
  <c r="AQ25" i="35"/>
  <c r="AQ26" i="35" s="1"/>
  <c r="AP25" i="35"/>
  <c r="AP26" i="35" s="1"/>
  <c r="AO25" i="35"/>
  <c r="AN25" i="35"/>
  <c r="AL25" i="35"/>
  <c r="AL26" i="35" s="1"/>
  <c r="AK25" i="35"/>
  <c r="AH25" i="35"/>
  <c r="AH26" i="35" s="1"/>
  <c r="AG25" i="35"/>
  <c r="N25" i="35"/>
  <c r="N26" i="35" s="1"/>
  <c r="F25" i="35"/>
  <c r="F26" i="35" s="1"/>
  <c r="E25" i="35"/>
  <c r="AC25" i="35"/>
  <c r="AB25" i="35"/>
  <c r="Y25" i="35"/>
  <c r="U25" i="35"/>
  <c r="T25" i="35"/>
  <c r="Q25" i="35"/>
  <c r="M25" i="35"/>
  <c r="L25" i="35"/>
  <c r="I25" i="35"/>
  <c r="G25" i="35"/>
  <c r="G26" i="35" s="1"/>
  <c r="AW18" i="35"/>
  <c r="AW26" i="35" s="1"/>
  <c r="AW28" i="35" s="1"/>
  <c r="AV18" i="35"/>
  <c r="AV26" i="35" s="1"/>
  <c r="AU18" i="35"/>
  <c r="AT18" i="35"/>
  <c r="AS18" i="35"/>
  <c r="AS26" i="35" s="1"/>
  <c r="AS28" i="35" s="1"/>
  <c r="AR18" i="35"/>
  <c r="AR26" i="35" s="1"/>
  <c r="AQ18" i="35"/>
  <c r="AP18" i="35"/>
  <c r="AO18" i="35"/>
  <c r="AO26" i="35" s="1"/>
  <c r="AO28" i="35" s="1"/>
  <c r="AN18" i="35"/>
  <c r="AN26" i="35" s="1"/>
  <c r="AM18" i="35"/>
  <c r="AL18" i="35"/>
  <c r="AK18" i="35"/>
  <c r="AK26" i="35" s="1"/>
  <c r="AK28" i="35" s="1"/>
  <c r="AJ18" i="35"/>
  <c r="AI18" i="35"/>
  <c r="AH18" i="35"/>
  <c r="AG18" i="35"/>
  <c r="AG26" i="35" s="1"/>
  <c r="AG28" i="35" s="1"/>
  <c r="AF18" i="35"/>
  <c r="AE18" i="35"/>
  <c r="AD18" i="35"/>
  <c r="AC18" i="35"/>
  <c r="AC26" i="35" s="1"/>
  <c r="AC28" i="35" s="1"/>
  <c r="AB18" i="35"/>
  <c r="AA18" i="35"/>
  <c r="Z18" i="35"/>
  <c r="Y18" i="35"/>
  <c r="X18" i="35"/>
  <c r="W18" i="35"/>
  <c r="V18" i="35"/>
  <c r="U18" i="35"/>
  <c r="U26" i="35" s="1"/>
  <c r="U28" i="35" s="1"/>
  <c r="T18" i="35"/>
  <c r="S18" i="35"/>
  <c r="R18" i="35"/>
  <c r="Q18" i="35"/>
  <c r="P18" i="35"/>
  <c r="O18" i="35"/>
  <c r="N18" i="35"/>
  <c r="M18" i="35"/>
  <c r="M26" i="35" s="1"/>
  <c r="M28" i="35" s="1"/>
  <c r="L18" i="35"/>
  <c r="K18" i="35"/>
  <c r="J18" i="35"/>
  <c r="I18" i="35"/>
  <c r="H18" i="35"/>
  <c r="G18" i="35"/>
  <c r="F18" i="35"/>
  <c r="E18" i="35"/>
  <c r="H20" i="31"/>
  <c r="I20" i="31"/>
  <c r="J20" i="31"/>
  <c r="K20" i="31"/>
  <c r="L20" i="31"/>
  <c r="M20" i="31"/>
  <c r="N20" i="31"/>
  <c r="O20" i="31"/>
  <c r="P20" i="31"/>
  <c r="Q20" i="31"/>
  <c r="R20" i="31"/>
  <c r="S20" i="31"/>
  <c r="T20" i="31"/>
  <c r="U20" i="31"/>
  <c r="V20" i="31"/>
  <c r="W20" i="31"/>
  <c r="X20" i="31"/>
  <c r="Y20" i="31"/>
  <c r="Z20" i="31"/>
  <c r="AA20" i="31"/>
  <c r="AB20" i="31"/>
  <c r="AC20" i="31"/>
  <c r="AD20" i="31"/>
  <c r="AE20" i="31"/>
  <c r="G20" i="31"/>
  <c r="G19" i="31"/>
  <c r="C30" i="29"/>
  <c r="AA25" i="35" l="1"/>
  <c r="AA26" i="35" s="1"/>
  <c r="V25" i="35"/>
  <c r="V26" i="35" s="1"/>
  <c r="AG29" i="35"/>
  <c r="L26" i="35"/>
  <c r="T26" i="35"/>
  <c r="T28" i="35" s="1"/>
  <c r="AB26" i="35"/>
  <c r="AB28" i="35" s="1"/>
  <c r="AF26" i="35"/>
  <c r="AJ26" i="35"/>
  <c r="H26" i="35"/>
  <c r="H28" i="35" s="1"/>
  <c r="P26" i="35"/>
  <c r="P28" i="35" s="1"/>
  <c r="X26" i="35"/>
  <c r="X28" i="35" s="1"/>
  <c r="I26" i="35"/>
  <c r="Q26" i="35"/>
  <c r="Y26" i="35"/>
  <c r="R28" i="35"/>
  <c r="N28" i="35"/>
  <c r="V28" i="35"/>
  <c r="AD28" i="35"/>
  <c r="AH28" i="35"/>
  <c r="AL28" i="35"/>
  <c r="AP28" i="35"/>
  <c r="AT28" i="35"/>
  <c r="F28" i="35"/>
  <c r="L28" i="35"/>
  <c r="AF28" i="35"/>
  <c r="AJ28" i="35"/>
  <c r="AN28" i="35"/>
  <c r="AR28" i="35"/>
  <c r="AV28" i="35"/>
  <c r="E26" i="35"/>
  <c r="C9" i="35"/>
  <c r="BB38" i="35"/>
  <c r="AX38" i="35"/>
  <c r="AT38" i="35"/>
  <c r="AP38" i="35"/>
  <c r="AL38" i="35"/>
  <c r="AH38" i="35"/>
  <c r="AD38" i="35"/>
  <c r="Z38" i="35"/>
  <c r="V38" i="35"/>
  <c r="R38" i="35"/>
  <c r="N38" i="35"/>
  <c r="BA38" i="35"/>
  <c r="AW38" i="35"/>
  <c r="AS38" i="35"/>
  <c r="AO38" i="35"/>
  <c r="AK38" i="35"/>
  <c r="AG38" i="35"/>
  <c r="AC38" i="35"/>
  <c r="Y38" i="35"/>
  <c r="U38" i="35"/>
  <c r="Q38" i="35"/>
  <c r="AZ38" i="35"/>
  <c r="AR38" i="35"/>
  <c r="AJ38" i="35"/>
  <c r="AB38" i="35"/>
  <c r="T38" i="35"/>
  <c r="BD38" i="35"/>
  <c r="AN38" i="35"/>
  <c r="X38" i="35"/>
  <c r="BC38" i="35"/>
  <c r="AM38" i="35"/>
  <c r="O38" i="35"/>
  <c r="AY38" i="35"/>
  <c r="AQ38" i="35"/>
  <c r="AI38" i="35"/>
  <c r="AA38" i="35"/>
  <c r="S38" i="35"/>
  <c r="AV38" i="35"/>
  <c r="AF38" i="35"/>
  <c r="P38" i="35"/>
  <c r="AU38" i="35"/>
  <c r="AE38" i="35"/>
  <c r="W38" i="35"/>
  <c r="BA46" i="35"/>
  <c r="AW46" i="35"/>
  <c r="AS46" i="35"/>
  <c r="AO46" i="35"/>
  <c r="AK46" i="35"/>
  <c r="AG46" i="35"/>
  <c r="AC46" i="35"/>
  <c r="Y46" i="35"/>
  <c r="BD46" i="35"/>
  <c r="AZ46" i="35"/>
  <c r="AV46" i="35"/>
  <c r="AR46" i="35"/>
  <c r="AN46" i="35"/>
  <c r="AJ46" i="35"/>
  <c r="AF46" i="35"/>
  <c r="AB46" i="35"/>
  <c r="X46" i="35"/>
  <c r="BB46" i="35"/>
  <c r="AT46" i="35"/>
  <c r="AL46" i="35"/>
  <c r="AD46" i="35"/>
  <c r="V46" i="35"/>
  <c r="AY46" i="35"/>
  <c r="AQ46" i="35"/>
  <c r="AI46" i="35"/>
  <c r="AA46" i="35"/>
  <c r="AX46" i="35"/>
  <c r="AH46" i="35"/>
  <c r="Z46" i="35"/>
  <c r="BC46" i="35"/>
  <c r="AU46" i="35"/>
  <c r="AE46" i="35"/>
  <c r="AP46" i="35"/>
  <c r="AM46" i="35"/>
  <c r="W46" i="35"/>
  <c r="BA54" i="35"/>
  <c r="AW54" i="35"/>
  <c r="AS54" i="35"/>
  <c r="AO54" i="35"/>
  <c r="AK54" i="35"/>
  <c r="AG54" i="35"/>
  <c r="BD54" i="35"/>
  <c r="AZ54" i="35"/>
  <c r="AV54" i="35"/>
  <c r="AR54" i="35"/>
  <c r="AN54" i="35"/>
  <c r="AJ54" i="35"/>
  <c r="AF54" i="35"/>
  <c r="AX54" i="35"/>
  <c r="AP54" i="35"/>
  <c r="AH54" i="35"/>
  <c r="BC54" i="35"/>
  <c r="AU54" i="35"/>
  <c r="AM54" i="35"/>
  <c r="AE54" i="35"/>
  <c r="AT54" i="35"/>
  <c r="AD54" i="35"/>
  <c r="BB54" i="35"/>
  <c r="AI54" i="35"/>
  <c r="AQ54" i="35"/>
  <c r="AL54" i="35"/>
  <c r="AY54" i="35"/>
  <c r="BC58" i="35"/>
  <c r="AY58" i="35"/>
  <c r="AU58" i="35"/>
  <c r="AQ58" i="35"/>
  <c r="AM58" i="35"/>
  <c r="AI58" i="35"/>
  <c r="BB58" i="35"/>
  <c r="AX58" i="35"/>
  <c r="AT58" i="35"/>
  <c r="AP58" i="35"/>
  <c r="AL58" i="35"/>
  <c r="BD58" i="35"/>
  <c r="AV58" i="35"/>
  <c r="AN58" i="35"/>
  <c r="BA58" i="35"/>
  <c r="AS58" i="35"/>
  <c r="AK58" i="35"/>
  <c r="AO58" i="35"/>
  <c r="AZ58" i="35"/>
  <c r="AJ58" i="35"/>
  <c r="AH58" i="35"/>
  <c r="AW58" i="35"/>
  <c r="AR58" i="35"/>
  <c r="O28" i="35"/>
  <c r="W28" i="35"/>
  <c r="AE28" i="35"/>
  <c r="AI28" i="35"/>
  <c r="AI29" i="35" s="1"/>
  <c r="AM28" i="35"/>
  <c r="AQ28" i="35"/>
  <c r="AQ29" i="35"/>
  <c r="AU28" i="35"/>
  <c r="J28" i="35"/>
  <c r="Z28" i="35"/>
  <c r="M29" i="35"/>
  <c r="AC29" i="35"/>
  <c r="AS29" i="35"/>
  <c r="G28" i="35"/>
  <c r="K28" i="35"/>
  <c r="K29" i="35" s="1"/>
  <c r="S28" i="35"/>
  <c r="AA28" i="35"/>
  <c r="AA29" i="35" s="1"/>
  <c r="U29" i="35"/>
  <c r="AK29" i="35"/>
  <c r="E76" i="35"/>
  <c r="AK76" i="35"/>
  <c r="F76" i="35"/>
  <c r="AL76" i="35"/>
  <c r="I76" i="35"/>
  <c r="M76" i="35"/>
  <c r="Q76" i="35"/>
  <c r="Y76" i="35"/>
  <c r="AC76" i="35"/>
  <c r="AG76" i="35"/>
  <c r="AO76" i="35"/>
  <c r="AS76" i="35"/>
  <c r="AW76" i="35"/>
  <c r="J76" i="35"/>
  <c r="N76" i="35"/>
  <c r="R76" i="35"/>
  <c r="Z76" i="35"/>
  <c r="AD76" i="35"/>
  <c r="AH76" i="35"/>
  <c r="AP76" i="35"/>
  <c r="AT76" i="35"/>
  <c r="AX76" i="35"/>
  <c r="I28" i="35" l="1"/>
  <c r="I29" i="35" s="1"/>
  <c r="Y28" i="35"/>
  <c r="Y29" i="35" s="1"/>
  <c r="Q28" i="35"/>
  <c r="Q29" i="35" s="1"/>
  <c r="BD44" i="35"/>
  <c r="AZ44" i="35"/>
  <c r="AV44" i="35"/>
  <c r="AR44" i="35"/>
  <c r="AN44" i="35"/>
  <c r="AJ44" i="35"/>
  <c r="AF44" i="35"/>
  <c r="AB44" i="35"/>
  <c r="X44" i="35"/>
  <c r="T44" i="35"/>
  <c r="BC44" i="35"/>
  <c r="AY44" i="35"/>
  <c r="AU44" i="35"/>
  <c r="AQ44" i="35"/>
  <c r="AM44" i="35"/>
  <c r="AI44" i="35"/>
  <c r="AE44" i="35"/>
  <c r="AA44" i="35"/>
  <c r="W44" i="35"/>
  <c r="BA44" i="35"/>
  <c r="AS44" i="35"/>
  <c r="AK44" i="35"/>
  <c r="AC44" i="35"/>
  <c r="U44" i="35"/>
  <c r="AX44" i="35"/>
  <c r="AP44" i="35"/>
  <c r="AH44" i="35"/>
  <c r="Z44" i="35"/>
  <c r="AO44" i="35"/>
  <c r="Y44" i="35"/>
  <c r="AG44" i="35"/>
  <c r="AT44" i="35"/>
  <c r="BB44" i="35"/>
  <c r="AL44" i="35"/>
  <c r="V44" i="35"/>
  <c r="AW44" i="35"/>
  <c r="AD44" i="35"/>
  <c r="BB56" i="35"/>
  <c r="AX56" i="35"/>
  <c r="AT56" i="35"/>
  <c r="AP56" i="35"/>
  <c r="AL56" i="35"/>
  <c r="AH56" i="35"/>
  <c r="BA56" i="35"/>
  <c r="AW56" i="35"/>
  <c r="AS56" i="35"/>
  <c r="AO56" i="35"/>
  <c r="AK56" i="35"/>
  <c r="AG56" i="35"/>
  <c r="BC56" i="35"/>
  <c r="AU56" i="35"/>
  <c r="AM56" i="35"/>
  <c r="AZ56" i="35"/>
  <c r="AR56" i="35"/>
  <c r="AJ56" i="35"/>
  <c r="AQ56" i="35"/>
  <c r="AY56" i="35"/>
  <c r="AV56" i="35"/>
  <c r="BD56" i="35"/>
  <c r="AN56" i="35"/>
  <c r="AI56" i="35"/>
  <c r="AF56" i="35"/>
  <c r="BC40" i="35"/>
  <c r="AY40" i="35"/>
  <c r="AU40" i="35"/>
  <c r="AQ40" i="35"/>
  <c r="AM40" i="35"/>
  <c r="AI40" i="35"/>
  <c r="AE40" i="35"/>
  <c r="AA40" i="35"/>
  <c r="W40" i="35"/>
  <c r="S40" i="35"/>
  <c r="BB40" i="35"/>
  <c r="AX40" i="35"/>
  <c r="AT40" i="35"/>
  <c r="AP40" i="35"/>
  <c r="AL40" i="35"/>
  <c r="AH40" i="35"/>
  <c r="AD40" i="35"/>
  <c r="Z40" i="35"/>
  <c r="V40" i="35"/>
  <c r="R40" i="35"/>
  <c r="AW40" i="35"/>
  <c r="AO40" i="35"/>
  <c r="AG40" i="35"/>
  <c r="Y40" i="35"/>
  <c r="Q40" i="35"/>
  <c r="AS40" i="35"/>
  <c r="AC40" i="35"/>
  <c r="AZ40" i="35"/>
  <c r="AJ40" i="35"/>
  <c r="T40" i="35"/>
  <c r="BD40" i="35"/>
  <c r="AV40" i="35"/>
  <c r="AN40" i="35"/>
  <c r="AF40" i="35"/>
  <c r="X40" i="35"/>
  <c r="P40" i="35"/>
  <c r="BA40" i="35"/>
  <c r="AK40" i="35"/>
  <c r="U40" i="35"/>
  <c r="AR40" i="35"/>
  <c r="AB40" i="35"/>
  <c r="BB57" i="35"/>
  <c r="AX57" i="35"/>
  <c r="AT57" i="35"/>
  <c r="AP57" i="35"/>
  <c r="AL57" i="35"/>
  <c r="AH57" i="35"/>
  <c r="BD57" i="35"/>
  <c r="AY57" i="35"/>
  <c r="AS57" i="35"/>
  <c r="AN57" i="35"/>
  <c r="AI57" i="35"/>
  <c r="BC57" i="35"/>
  <c r="AW57" i="35"/>
  <c r="AR57" i="35"/>
  <c r="AM57" i="35"/>
  <c r="AG57" i="35"/>
  <c r="AZ57" i="35"/>
  <c r="AO57" i="35"/>
  <c r="AV57" i="35"/>
  <c r="AK57" i="35"/>
  <c r="AJ57" i="35"/>
  <c r="BA57" i="35"/>
  <c r="AU57" i="35"/>
  <c r="AQ57" i="35"/>
  <c r="BB49" i="35"/>
  <c r="AX49" i="35"/>
  <c r="AT49" i="35"/>
  <c r="AP49" i="35"/>
  <c r="AL49" i="35"/>
  <c r="AH49" i="35"/>
  <c r="AD49" i="35"/>
  <c r="Z49" i="35"/>
  <c r="BA49" i="35"/>
  <c r="AW49" i="35"/>
  <c r="AS49" i="35"/>
  <c r="AO49" i="35"/>
  <c r="AK49" i="35"/>
  <c r="AG49" i="35"/>
  <c r="AC49" i="35"/>
  <c r="Y49" i="35"/>
  <c r="AY49" i="35"/>
  <c r="AQ49" i="35"/>
  <c r="AI49" i="35"/>
  <c r="AA49" i="35"/>
  <c r="BD49" i="35"/>
  <c r="AV49" i="35"/>
  <c r="AN49" i="35"/>
  <c r="AF49" i="35"/>
  <c r="AU49" i="35"/>
  <c r="AE49" i="35"/>
  <c r="AM49" i="35"/>
  <c r="AZ49" i="35"/>
  <c r="AR49" i="35"/>
  <c r="AB49" i="35"/>
  <c r="BC49" i="35"/>
  <c r="AJ49" i="35"/>
  <c r="BA41" i="35"/>
  <c r="AW41" i="35"/>
  <c r="AZ41" i="35"/>
  <c r="AU41" i="35"/>
  <c r="AQ41" i="35"/>
  <c r="AM41" i="35"/>
  <c r="AI41" i="35"/>
  <c r="AE41" i="35"/>
  <c r="AA41" i="35"/>
  <c r="W41" i="35"/>
  <c r="S41" i="35"/>
  <c r="BD41" i="35"/>
  <c r="AY41" i="35"/>
  <c r="AT41" i="35"/>
  <c r="AP41" i="35"/>
  <c r="AL41" i="35"/>
  <c r="AH41" i="35"/>
  <c r="AD41" i="35"/>
  <c r="Z41" i="35"/>
  <c r="V41" i="35"/>
  <c r="R41" i="35"/>
  <c r="AX41" i="35"/>
  <c r="AO41" i="35"/>
  <c r="AG41" i="35"/>
  <c r="Y41" i="35"/>
  <c r="Q41" i="35"/>
  <c r="BC41" i="35"/>
  <c r="AK41" i="35"/>
  <c r="U41" i="35"/>
  <c r="AR41" i="35"/>
  <c r="AB41" i="35"/>
  <c r="AV41" i="35"/>
  <c r="AN41" i="35"/>
  <c r="AF41" i="35"/>
  <c r="X41" i="35"/>
  <c r="AS41" i="35"/>
  <c r="AC41" i="35"/>
  <c r="BB41" i="35"/>
  <c r="AJ41" i="35"/>
  <c r="T41" i="35"/>
  <c r="AZ33" i="35"/>
  <c r="AV33" i="35"/>
  <c r="AR33" i="35"/>
  <c r="AN33" i="35"/>
  <c r="AJ33" i="35"/>
  <c r="AF33" i="35"/>
  <c r="AB33" i="35"/>
  <c r="X33" i="35"/>
  <c r="T33" i="35"/>
  <c r="P33" i="35"/>
  <c r="L33" i="35"/>
  <c r="AX33" i="35"/>
  <c r="AP33" i="35"/>
  <c r="AH33" i="35"/>
  <c r="Z33" i="35"/>
  <c r="R33" i="35"/>
  <c r="J33" i="35"/>
  <c r="AY33" i="35"/>
  <c r="AU33" i="35"/>
  <c r="AQ33" i="35"/>
  <c r="AM33" i="35"/>
  <c r="AI33" i="35"/>
  <c r="AE33" i="35"/>
  <c r="AA33" i="35"/>
  <c r="W33" i="35"/>
  <c r="S33" i="35"/>
  <c r="O33" i="35"/>
  <c r="K33" i="35"/>
  <c r="AT33" i="35"/>
  <c r="AL33" i="35"/>
  <c r="AD33" i="35"/>
  <c r="V33" i="35"/>
  <c r="N33" i="35"/>
  <c r="BA33" i="35"/>
  <c r="AK33" i="35"/>
  <c r="U33" i="35"/>
  <c r="AW33" i="35"/>
  <c r="AG33" i="35"/>
  <c r="Q33" i="35"/>
  <c r="AS33" i="35"/>
  <c r="AC33" i="35"/>
  <c r="M33" i="35"/>
  <c r="AO33" i="35"/>
  <c r="Y33" i="35"/>
  <c r="I33" i="35"/>
  <c r="BC55" i="35"/>
  <c r="AY55" i="35"/>
  <c r="AU55" i="35"/>
  <c r="AQ55" i="35"/>
  <c r="AM55" i="35"/>
  <c r="AI55" i="35"/>
  <c r="AE55" i="35"/>
  <c r="BB55" i="35"/>
  <c r="AX55" i="35"/>
  <c r="AT55" i="35"/>
  <c r="AP55" i="35"/>
  <c r="AL55" i="35"/>
  <c r="AH55" i="35"/>
  <c r="BD55" i="35"/>
  <c r="AV55" i="35"/>
  <c r="AN55" i="35"/>
  <c r="AF55" i="35"/>
  <c r="BA55" i="35"/>
  <c r="AS55" i="35"/>
  <c r="AK55" i="35"/>
  <c r="AZ55" i="35"/>
  <c r="AJ55" i="35"/>
  <c r="AR55" i="35"/>
  <c r="AO55" i="35"/>
  <c r="AW55" i="35"/>
  <c r="AG55" i="35"/>
  <c r="BD39" i="35"/>
  <c r="AZ39" i="35"/>
  <c r="AV39" i="35"/>
  <c r="AR39" i="35"/>
  <c r="AN39" i="35"/>
  <c r="AJ39" i="35"/>
  <c r="AF39" i="35"/>
  <c r="AB39" i="35"/>
  <c r="X39" i="35"/>
  <c r="T39" i="35"/>
  <c r="P39" i="35"/>
  <c r="BC39" i="35"/>
  <c r="AY39" i="35"/>
  <c r="AU39" i="35"/>
  <c r="AQ39" i="35"/>
  <c r="AM39" i="35"/>
  <c r="AI39" i="35"/>
  <c r="AE39" i="35"/>
  <c r="AA39" i="35"/>
  <c r="W39" i="35"/>
  <c r="S39" i="35"/>
  <c r="O39" i="35"/>
  <c r="AX39" i="35"/>
  <c r="AP39" i="35"/>
  <c r="AH39" i="35"/>
  <c r="Z39" i="35"/>
  <c r="R39" i="35"/>
  <c r="AT39" i="35"/>
  <c r="AD39" i="35"/>
  <c r="AS39" i="35"/>
  <c r="AC39" i="35"/>
  <c r="AW39" i="35"/>
  <c r="AO39" i="35"/>
  <c r="AG39" i="35"/>
  <c r="Y39" i="35"/>
  <c r="Q39" i="35"/>
  <c r="BB39" i="35"/>
  <c r="AL39" i="35"/>
  <c r="V39" i="35"/>
  <c r="BA39" i="35"/>
  <c r="AK39" i="35"/>
  <c r="U39" i="35"/>
  <c r="AU29" i="35"/>
  <c r="AM29" i="35"/>
  <c r="AE29" i="35"/>
  <c r="O29" i="35"/>
  <c r="AV29" i="35"/>
  <c r="AN29" i="35"/>
  <c r="AF29" i="35"/>
  <c r="X29" i="35"/>
  <c r="P29" i="35"/>
  <c r="H29" i="35"/>
  <c r="AT29" i="35"/>
  <c r="AL29" i="35"/>
  <c r="AD29" i="35"/>
  <c r="N29" i="35"/>
  <c r="BD52" i="35"/>
  <c r="AZ52" i="35"/>
  <c r="AV52" i="35"/>
  <c r="AR52" i="35"/>
  <c r="AN52" i="35"/>
  <c r="AJ52" i="35"/>
  <c r="AF52" i="35"/>
  <c r="AB52" i="35"/>
  <c r="BC52" i="35"/>
  <c r="AY52" i="35"/>
  <c r="AU52" i="35"/>
  <c r="AQ52" i="35"/>
  <c r="AM52" i="35"/>
  <c r="AI52" i="35"/>
  <c r="AE52" i="35"/>
  <c r="AW52" i="35"/>
  <c r="AO52" i="35"/>
  <c r="AG52" i="35"/>
  <c r="BB52" i="35"/>
  <c r="AT52" i="35"/>
  <c r="AL52" i="35"/>
  <c r="AD52" i="35"/>
  <c r="BA52" i="35"/>
  <c r="AK52" i="35"/>
  <c r="AS52" i="35"/>
  <c r="AX52" i="35"/>
  <c r="AH52" i="35"/>
  <c r="AC52" i="35"/>
  <c r="AP52" i="35"/>
  <c r="BA36" i="35"/>
  <c r="AW36" i="35"/>
  <c r="AS36" i="35"/>
  <c r="AO36" i="35"/>
  <c r="AK36" i="35"/>
  <c r="AG36" i="35"/>
  <c r="AC36" i="35"/>
  <c r="Y36" i="35"/>
  <c r="U36" i="35"/>
  <c r="Q36" i="35"/>
  <c r="M36" i="35"/>
  <c r="BD36" i="35"/>
  <c r="AZ36" i="35"/>
  <c r="AV36" i="35"/>
  <c r="AR36" i="35"/>
  <c r="AN36" i="35"/>
  <c r="AJ36" i="35"/>
  <c r="AF36" i="35"/>
  <c r="AB36" i="35"/>
  <c r="X36" i="35"/>
  <c r="T36" i="35"/>
  <c r="P36" i="35"/>
  <c r="L36" i="35"/>
  <c r="AY36" i="35"/>
  <c r="AQ36" i="35"/>
  <c r="AI36" i="35"/>
  <c r="AA36" i="35"/>
  <c r="S36" i="35"/>
  <c r="BC36" i="35"/>
  <c r="AM36" i="35"/>
  <c r="O36" i="35"/>
  <c r="AX36" i="35"/>
  <c r="AP36" i="35"/>
  <c r="AH36" i="35"/>
  <c r="Z36" i="35"/>
  <c r="R36" i="35"/>
  <c r="AU36" i="35"/>
  <c r="AE36" i="35"/>
  <c r="W36" i="35"/>
  <c r="AD36" i="35"/>
  <c r="BB36" i="35"/>
  <c r="V36" i="35"/>
  <c r="AT36" i="35"/>
  <c r="N36" i="35"/>
  <c r="AL36" i="35"/>
  <c r="AZ32" i="35"/>
  <c r="AV32" i="35"/>
  <c r="AR32" i="35"/>
  <c r="AN32" i="35"/>
  <c r="AJ32" i="35"/>
  <c r="AF32" i="35"/>
  <c r="AB32" i="35"/>
  <c r="X32" i="35"/>
  <c r="T32" i="35"/>
  <c r="P32" i="35"/>
  <c r="L32" i="35"/>
  <c r="H32" i="35"/>
  <c r="AP32" i="35"/>
  <c r="AH32" i="35"/>
  <c r="Z32" i="35"/>
  <c r="R32" i="35"/>
  <c r="J32" i="35"/>
  <c r="AY32" i="35"/>
  <c r="AU32" i="35"/>
  <c r="AQ32" i="35"/>
  <c r="AM32" i="35"/>
  <c r="AI32" i="35"/>
  <c r="AE32" i="35"/>
  <c r="AA32" i="35"/>
  <c r="W32" i="35"/>
  <c r="S32" i="35"/>
  <c r="O32" i="35"/>
  <c r="K32" i="35"/>
  <c r="AX32" i="35"/>
  <c r="AT32" i="35"/>
  <c r="AL32" i="35"/>
  <c r="AD32" i="35"/>
  <c r="V32" i="35"/>
  <c r="N32" i="35"/>
  <c r="AW32" i="35"/>
  <c r="AG32" i="35"/>
  <c r="Q32" i="35"/>
  <c r="AS32" i="35"/>
  <c r="AC32" i="35"/>
  <c r="M32" i="35"/>
  <c r="AO32" i="35"/>
  <c r="Y32" i="35"/>
  <c r="I32" i="35"/>
  <c r="AK32" i="35"/>
  <c r="U32" i="35"/>
  <c r="BA51" i="35"/>
  <c r="AW51" i="35"/>
  <c r="AS51" i="35"/>
  <c r="AO51" i="35"/>
  <c r="AK51" i="35"/>
  <c r="AG51" i="35"/>
  <c r="AC51" i="35"/>
  <c r="BD51" i="35"/>
  <c r="AZ51" i="35"/>
  <c r="AV51" i="35"/>
  <c r="AR51" i="35"/>
  <c r="AN51" i="35"/>
  <c r="AJ51" i="35"/>
  <c r="AF51" i="35"/>
  <c r="AB51" i="35"/>
  <c r="BB51" i="35"/>
  <c r="AT51" i="35"/>
  <c r="AL51" i="35"/>
  <c r="AD51" i="35"/>
  <c r="AY51" i="35"/>
  <c r="AQ51" i="35"/>
  <c r="AI51" i="35"/>
  <c r="AA51" i="35"/>
  <c r="AX51" i="35"/>
  <c r="AH51" i="35"/>
  <c r="AP51" i="35"/>
  <c r="BC51" i="35"/>
  <c r="AU51" i="35"/>
  <c r="AE51" i="35"/>
  <c r="AM51" i="35"/>
  <c r="BB48" i="35"/>
  <c r="AX48" i="35"/>
  <c r="AT48" i="35"/>
  <c r="AP48" i="35"/>
  <c r="AL48" i="35"/>
  <c r="AH48" i="35"/>
  <c r="AD48" i="35"/>
  <c r="Z48" i="35"/>
  <c r="BA48" i="35"/>
  <c r="AW48" i="35"/>
  <c r="AS48" i="35"/>
  <c r="AO48" i="35"/>
  <c r="AK48" i="35"/>
  <c r="AG48" i="35"/>
  <c r="AC48" i="35"/>
  <c r="Y48" i="35"/>
  <c r="AY48" i="35"/>
  <c r="AQ48" i="35"/>
  <c r="AI48" i="35"/>
  <c r="AA48" i="35"/>
  <c r="BD48" i="35"/>
  <c r="AV48" i="35"/>
  <c r="AN48" i="35"/>
  <c r="AF48" i="35"/>
  <c r="X48" i="35"/>
  <c r="AU48" i="35"/>
  <c r="AE48" i="35"/>
  <c r="AM48" i="35"/>
  <c r="AZ48" i="35"/>
  <c r="AR48" i="35"/>
  <c r="AB48" i="35"/>
  <c r="BC48" i="35"/>
  <c r="AJ48" i="35"/>
  <c r="E28" i="35"/>
  <c r="E29" i="35"/>
  <c r="Z29" i="35"/>
  <c r="BD53" i="35"/>
  <c r="AZ53" i="35"/>
  <c r="AV53" i="35"/>
  <c r="AR53" i="35"/>
  <c r="AN53" i="35"/>
  <c r="AJ53" i="35"/>
  <c r="AF53" i="35"/>
  <c r="BC53" i="35"/>
  <c r="AY53" i="35"/>
  <c r="AU53" i="35"/>
  <c r="AQ53" i="35"/>
  <c r="AM53" i="35"/>
  <c r="AI53" i="35"/>
  <c r="AE53" i="35"/>
  <c r="BA53" i="35"/>
  <c r="AS53" i="35"/>
  <c r="AK53" i="35"/>
  <c r="AC53" i="35"/>
  <c r="AX53" i="35"/>
  <c r="AP53" i="35"/>
  <c r="AH53" i="35"/>
  <c r="AO53" i="35"/>
  <c r="AW53" i="35"/>
  <c r="AD53" i="35"/>
  <c r="BB53" i="35"/>
  <c r="AL53" i="35"/>
  <c r="AG53" i="35"/>
  <c r="AT53" i="35"/>
  <c r="BD45" i="35"/>
  <c r="AZ45" i="35"/>
  <c r="AV45" i="35"/>
  <c r="AR45" i="35"/>
  <c r="AN45" i="35"/>
  <c r="AJ45" i="35"/>
  <c r="AF45" i="35"/>
  <c r="AB45" i="35"/>
  <c r="X45" i="35"/>
  <c r="BC45" i="35"/>
  <c r="AY45" i="35"/>
  <c r="AU45" i="35"/>
  <c r="AQ45" i="35"/>
  <c r="AM45" i="35"/>
  <c r="AI45" i="35"/>
  <c r="AE45" i="35"/>
  <c r="AA45" i="35"/>
  <c r="W45" i="35"/>
  <c r="AW45" i="35"/>
  <c r="AO45" i="35"/>
  <c r="AG45" i="35"/>
  <c r="Y45" i="35"/>
  <c r="BB45" i="35"/>
  <c r="AT45" i="35"/>
  <c r="AL45" i="35"/>
  <c r="AD45" i="35"/>
  <c r="V45" i="35"/>
  <c r="BA45" i="35"/>
  <c r="AK45" i="35"/>
  <c r="U45" i="35"/>
  <c r="AC45" i="35"/>
  <c r="AP45" i="35"/>
  <c r="AX45" i="35"/>
  <c r="AH45" i="35"/>
  <c r="AS45" i="35"/>
  <c r="Z45" i="35"/>
  <c r="BA37" i="35"/>
  <c r="AW37" i="35"/>
  <c r="AS37" i="35"/>
  <c r="AO37" i="35"/>
  <c r="AK37" i="35"/>
  <c r="AG37" i="35"/>
  <c r="AC37" i="35"/>
  <c r="Y37" i="35"/>
  <c r="U37" i="35"/>
  <c r="Q37" i="35"/>
  <c r="M37" i="35"/>
  <c r="BD37" i="35"/>
  <c r="AZ37" i="35"/>
  <c r="AV37" i="35"/>
  <c r="AR37" i="35"/>
  <c r="AN37" i="35"/>
  <c r="AJ37" i="35"/>
  <c r="AF37" i="35"/>
  <c r="AB37" i="35"/>
  <c r="X37" i="35"/>
  <c r="T37" i="35"/>
  <c r="P37" i="35"/>
  <c r="BC37" i="35"/>
  <c r="AU37" i="35"/>
  <c r="AM37" i="35"/>
  <c r="AE37" i="35"/>
  <c r="W37" i="35"/>
  <c r="O37" i="35"/>
  <c r="AQ37" i="35"/>
  <c r="AA37" i="35"/>
  <c r="AP37" i="35"/>
  <c r="Z37" i="35"/>
  <c r="BB37" i="35"/>
  <c r="AT37" i="35"/>
  <c r="AL37" i="35"/>
  <c r="AD37" i="35"/>
  <c r="V37" i="35"/>
  <c r="N37" i="35"/>
  <c r="AY37" i="35"/>
  <c r="AI37" i="35"/>
  <c r="S37" i="35"/>
  <c r="AX37" i="35"/>
  <c r="AH37" i="35"/>
  <c r="R37" i="35"/>
  <c r="AV31" i="35"/>
  <c r="AR31" i="35"/>
  <c r="AN31" i="35"/>
  <c r="AJ31" i="35"/>
  <c r="AF31" i="35"/>
  <c r="AB31" i="35"/>
  <c r="X31" i="35"/>
  <c r="T31" i="35"/>
  <c r="P31" i="35"/>
  <c r="L31" i="35"/>
  <c r="H31" i="35"/>
  <c r="AT31" i="35"/>
  <c r="AL31" i="35"/>
  <c r="AD31" i="35"/>
  <c r="R31" i="35"/>
  <c r="J31" i="35"/>
  <c r="AY31" i="35"/>
  <c r="AU31" i="35"/>
  <c r="AQ31" i="35"/>
  <c r="AM31" i="35"/>
  <c r="AI31" i="35"/>
  <c r="AE31" i="35"/>
  <c r="AA31" i="35"/>
  <c r="W31" i="35"/>
  <c r="S31" i="35"/>
  <c r="O31" i="35"/>
  <c r="K31" i="35"/>
  <c r="G31" i="35"/>
  <c r="AX31" i="35"/>
  <c r="AP31" i="35"/>
  <c r="AH31" i="35"/>
  <c r="Z31" i="35"/>
  <c r="V31" i="35"/>
  <c r="N31" i="35"/>
  <c r="AS31" i="35"/>
  <c r="AC31" i="35"/>
  <c r="M31" i="35"/>
  <c r="AO31" i="35"/>
  <c r="Y31" i="35"/>
  <c r="I31" i="35"/>
  <c r="AK31" i="35"/>
  <c r="U31" i="35"/>
  <c r="AW31" i="35"/>
  <c r="AG31" i="35"/>
  <c r="Q31" i="35"/>
  <c r="BA59" i="35"/>
  <c r="AW59" i="35"/>
  <c r="AS59" i="35"/>
  <c r="AO59" i="35"/>
  <c r="AK59" i="35"/>
  <c r="BD59" i="35"/>
  <c r="AZ59" i="35"/>
  <c r="AV59" i="35"/>
  <c r="AR59" i="35"/>
  <c r="AN59" i="35"/>
  <c r="AJ59" i="35"/>
  <c r="AX59" i="35"/>
  <c r="AP59" i="35"/>
  <c r="BC59" i="35"/>
  <c r="AU59" i="35"/>
  <c r="AM59" i="35"/>
  <c r="AY59" i="35"/>
  <c r="AI59" i="35"/>
  <c r="AT59" i="35"/>
  <c r="AQ59" i="35"/>
  <c r="AL59" i="35"/>
  <c r="BB59" i="35"/>
  <c r="BC47" i="35"/>
  <c r="AY47" i="35"/>
  <c r="AU47" i="35"/>
  <c r="AQ47" i="35"/>
  <c r="AM47" i="35"/>
  <c r="AI47" i="35"/>
  <c r="AE47" i="35"/>
  <c r="AA47" i="35"/>
  <c r="W47" i="35"/>
  <c r="BB47" i="35"/>
  <c r="AX47" i="35"/>
  <c r="AT47" i="35"/>
  <c r="AP47" i="35"/>
  <c r="AL47" i="35"/>
  <c r="AH47" i="35"/>
  <c r="AD47" i="35"/>
  <c r="Z47" i="35"/>
  <c r="AZ47" i="35"/>
  <c r="AR47" i="35"/>
  <c r="AJ47" i="35"/>
  <c r="AB47" i="35"/>
  <c r="AW47" i="35"/>
  <c r="AO47" i="35"/>
  <c r="AG47" i="35"/>
  <c r="Y47" i="35"/>
  <c r="AV47" i="35"/>
  <c r="AF47" i="35"/>
  <c r="X47" i="35"/>
  <c r="BA47" i="35"/>
  <c r="AS47" i="35"/>
  <c r="AC47" i="35"/>
  <c r="BD47" i="35"/>
  <c r="AN47" i="35"/>
  <c r="AK47" i="35"/>
  <c r="BA43" i="35"/>
  <c r="AW43" i="35"/>
  <c r="AS43" i="35"/>
  <c r="AO43" i="35"/>
  <c r="AK43" i="35"/>
  <c r="AG43" i="35"/>
  <c r="AC43" i="35"/>
  <c r="Y43" i="35"/>
  <c r="U43" i="35"/>
  <c r="BD43" i="35"/>
  <c r="AZ43" i="35"/>
  <c r="AV43" i="35"/>
  <c r="AR43" i="35"/>
  <c r="AN43" i="35"/>
  <c r="AJ43" i="35"/>
  <c r="AF43" i="35"/>
  <c r="AB43" i="35"/>
  <c r="X43" i="35"/>
  <c r="T43" i="35"/>
  <c r="AX43" i="35"/>
  <c r="AP43" i="35"/>
  <c r="AH43" i="35"/>
  <c r="Z43" i="35"/>
  <c r="BC43" i="35"/>
  <c r="AU43" i="35"/>
  <c r="AM43" i="35"/>
  <c r="AE43" i="35"/>
  <c r="W43" i="35"/>
  <c r="AT43" i="35"/>
  <c r="AD43" i="35"/>
  <c r="AL43" i="35"/>
  <c r="AY43" i="35"/>
  <c r="S43" i="35"/>
  <c r="AQ43" i="35"/>
  <c r="AA43" i="35"/>
  <c r="BB43" i="35"/>
  <c r="V43" i="35"/>
  <c r="AI43" i="35"/>
  <c r="S29" i="35"/>
  <c r="G29" i="35"/>
  <c r="AZ35" i="35"/>
  <c r="AV35" i="35"/>
  <c r="AR35" i="35"/>
  <c r="BC35" i="35"/>
  <c r="AX35" i="35"/>
  <c r="AS35" i="35"/>
  <c r="AN35" i="35"/>
  <c r="AJ35" i="35"/>
  <c r="AF35" i="35"/>
  <c r="AB35" i="35"/>
  <c r="X35" i="35"/>
  <c r="T35" i="35"/>
  <c r="P35" i="35"/>
  <c r="L35" i="35"/>
  <c r="AU35" i="35"/>
  <c r="AL35" i="35"/>
  <c r="AD35" i="35"/>
  <c r="V35" i="35"/>
  <c r="N35" i="35"/>
  <c r="BB35" i="35"/>
  <c r="AW35" i="35"/>
  <c r="AQ35" i="35"/>
  <c r="AM35" i="35"/>
  <c r="AI35" i="35"/>
  <c r="AE35" i="35"/>
  <c r="AA35" i="35"/>
  <c r="W35" i="35"/>
  <c r="S35" i="35"/>
  <c r="O35" i="35"/>
  <c r="K35" i="35"/>
  <c r="BA35" i="35"/>
  <c r="AP35" i="35"/>
  <c r="AH35" i="35"/>
  <c r="Z35" i="35"/>
  <c r="R35" i="35"/>
  <c r="AT35" i="35"/>
  <c r="AC35" i="35"/>
  <c r="M35" i="35"/>
  <c r="AO35" i="35"/>
  <c r="Y35" i="35"/>
  <c r="AK35" i="35"/>
  <c r="U35" i="35"/>
  <c r="AY35" i="35"/>
  <c r="AG35" i="35"/>
  <c r="Q35" i="35"/>
  <c r="W29" i="35"/>
  <c r="J29" i="35"/>
  <c r="AR29" i="35"/>
  <c r="AJ29" i="35"/>
  <c r="AB29" i="35"/>
  <c r="T29" i="35"/>
  <c r="L29" i="35"/>
  <c r="F29" i="35"/>
  <c r="AP29" i="35"/>
  <c r="AH29" i="35"/>
  <c r="V29" i="35"/>
  <c r="R29" i="35"/>
  <c r="AY50" i="35" l="1"/>
  <c r="AI50" i="35"/>
  <c r="AX50" i="35"/>
  <c r="AH50" i="35"/>
  <c r="AR50" i="35"/>
  <c r="AO50" i="35"/>
  <c r="AN50" i="35"/>
  <c r="BD50" i="35"/>
  <c r="AQ50" i="35"/>
  <c r="AA50" i="35"/>
  <c r="Z50" i="35"/>
  <c r="AV50" i="35"/>
  <c r="BC50" i="35"/>
  <c r="BB50" i="35"/>
  <c r="AZ50" i="35"/>
  <c r="AC50" i="35"/>
  <c r="AU50" i="35"/>
  <c r="AE50" i="35"/>
  <c r="AT50" i="35"/>
  <c r="AD50" i="35"/>
  <c r="AJ50" i="35"/>
  <c r="AG50" i="35"/>
  <c r="BA50" i="35"/>
  <c r="AK50" i="35"/>
  <c r="AP50" i="35"/>
  <c r="AB50" i="35"/>
  <c r="AS50" i="35"/>
  <c r="AM50" i="35"/>
  <c r="AL50" i="35"/>
  <c r="AW50" i="35"/>
  <c r="AF50" i="35"/>
  <c r="AQ42" i="35"/>
  <c r="AA42" i="35"/>
  <c r="AP42" i="35"/>
  <c r="Z42" i="35"/>
  <c r="AV42" i="35"/>
  <c r="S42" i="35"/>
  <c r="AC42" i="35"/>
  <c r="U42" i="35"/>
  <c r="AG42" i="35"/>
  <c r="AY42" i="35"/>
  <c r="AX42" i="35"/>
  <c r="R42" i="35"/>
  <c r="AS42" i="35"/>
  <c r="Y42" i="35"/>
  <c r="AE42" i="35"/>
  <c r="AD42" i="35"/>
  <c r="X42" i="35"/>
  <c r="AJ42" i="35"/>
  <c r="AO42" i="35"/>
  <c r="BC42" i="35"/>
  <c r="BC60" i="35" s="1"/>
  <c r="AM42" i="35"/>
  <c r="BB42" i="35"/>
  <c r="AL42" i="35"/>
  <c r="V42" i="35"/>
  <c r="AN42" i="35"/>
  <c r="BA42" i="35"/>
  <c r="W42" i="35"/>
  <c r="AR42" i="35"/>
  <c r="T42" i="35"/>
  <c r="AI42" i="35"/>
  <c r="AH42" i="35"/>
  <c r="AF42" i="35"/>
  <c r="AZ42" i="35"/>
  <c r="AB42" i="35"/>
  <c r="AU42" i="35"/>
  <c r="AT42" i="35"/>
  <c r="BD42" i="35"/>
  <c r="BD60" i="35" s="1"/>
  <c r="AK42" i="35"/>
  <c r="AW42" i="35"/>
  <c r="AS34" i="35"/>
  <c r="M34" i="35"/>
  <c r="AC34" i="35"/>
  <c r="U34" i="35"/>
  <c r="AK34" i="35"/>
  <c r="BA34" i="35"/>
  <c r="AZ34" i="35"/>
  <c r="AJ34" i="35"/>
  <c r="T34" i="35"/>
  <c r="AP34" i="35"/>
  <c r="AY34" i="35"/>
  <c r="AI34" i="35"/>
  <c r="S34" i="35"/>
  <c r="AT34" i="35"/>
  <c r="R34" i="35"/>
  <c r="AW34" i="35"/>
  <c r="AO34" i="35"/>
  <c r="AB34" i="35"/>
  <c r="AQ34" i="35"/>
  <c r="K34" i="35"/>
  <c r="Q34" i="35"/>
  <c r="X34" i="35"/>
  <c r="AX34" i="35"/>
  <c r="AM34" i="35"/>
  <c r="BB34" i="35"/>
  <c r="BB60" i="35" s="1"/>
  <c r="AG34" i="35"/>
  <c r="AV34" i="35"/>
  <c r="AF34" i="35"/>
  <c r="P34" i="35"/>
  <c r="AD34" i="35"/>
  <c r="AU34" i="35"/>
  <c r="AE34" i="35"/>
  <c r="O34" i="35"/>
  <c r="AL34" i="35"/>
  <c r="J34" i="35"/>
  <c r="AR34" i="35"/>
  <c r="L34" i="35"/>
  <c r="V34" i="35"/>
  <c r="AA34" i="35"/>
  <c r="AH34" i="35"/>
  <c r="AN34" i="35"/>
  <c r="N34" i="35"/>
  <c r="W34" i="35"/>
  <c r="Z34" i="35"/>
  <c r="Y34" i="35"/>
  <c r="E62" i="35"/>
  <c r="AV30" i="35"/>
  <c r="AR30" i="35"/>
  <c r="AN30" i="35"/>
  <c r="AJ30" i="35"/>
  <c r="AF30" i="35"/>
  <c r="AB30" i="35"/>
  <c r="X30" i="35"/>
  <c r="T30" i="35"/>
  <c r="P30" i="35"/>
  <c r="L30" i="35"/>
  <c r="H30" i="35"/>
  <c r="H60" i="35" s="1"/>
  <c r="AT30" i="35"/>
  <c r="AL30" i="35"/>
  <c r="AD30" i="35"/>
  <c r="Z30" i="35"/>
  <c r="R30" i="35"/>
  <c r="J30" i="35"/>
  <c r="J60" i="35" s="1"/>
  <c r="AU30" i="35"/>
  <c r="AQ30" i="35"/>
  <c r="AM30" i="35"/>
  <c r="AI30" i="35"/>
  <c r="AI60" i="35" s="1"/>
  <c r="AE30" i="35"/>
  <c r="AA30" i="35"/>
  <c r="W30" i="35"/>
  <c r="S30" i="35"/>
  <c r="O30" i="35"/>
  <c r="K30" i="35"/>
  <c r="G30" i="35"/>
  <c r="G60" i="35" s="1"/>
  <c r="AX30" i="35"/>
  <c r="AP30" i="35"/>
  <c r="AH30" i="35"/>
  <c r="V30" i="35"/>
  <c r="N30" i="35"/>
  <c r="F30" i="35"/>
  <c r="F60" i="35" s="1"/>
  <c r="AO30" i="35"/>
  <c r="Y30" i="35"/>
  <c r="I30" i="35"/>
  <c r="I60" i="35" s="1"/>
  <c r="AK30" i="35"/>
  <c r="U30" i="35"/>
  <c r="AW30" i="35"/>
  <c r="AG30" i="35"/>
  <c r="Q30" i="35"/>
  <c r="AS30" i="35"/>
  <c r="AC30" i="35"/>
  <c r="M30" i="35"/>
  <c r="AY60" i="35"/>
  <c r="AX60" i="35" l="1"/>
  <c r="S60" i="35"/>
  <c r="P60" i="35"/>
  <c r="AF60" i="35"/>
  <c r="AW60" i="35"/>
  <c r="W60" i="35"/>
  <c r="AJ60" i="35"/>
  <c r="K60" i="35"/>
  <c r="AA60" i="35"/>
  <c r="BA60" i="35"/>
  <c r="AZ60" i="35"/>
  <c r="Y60" i="35"/>
  <c r="R60" i="35"/>
  <c r="M60" i="35"/>
  <c r="AG60" i="35"/>
  <c r="N60" i="35"/>
  <c r="AL60" i="35"/>
  <c r="AV60" i="35"/>
  <c r="AC60" i="35"/>
  <c r="V60" i="35"/>
  <c r="AM60" i="35"/>
  <c r="AT60" i="35"/>
  <c r="T60" i="35"/>
  <c r="AS60" i="35"/>
  <c r="U60" i="35"/>
  <c r="AO60" i="35"/>
  <c r="AH60" i="35"/>
  <c r="AQ60" i="35"/>
  <c r="Z60" i="35"/>
  <c r="X60" i="35"/>
  <c r="AN60" i="35"/>
  <c r="Q60" i="35"/>
  <c r="AK60" i="35"/>
  <c r="AP60" i="35"/>
  <c r="O60" i="35"/>
  <c r="AE60" i="35"/>
  <c r="AU60" i="35"/>
  <c r="AD60" i="35"/>
  <c r="L60" i="35"/>
  <c r="AB60" i="35"/>
  <c r="AR60" i="35"/>
  <c r="F61" i="35"/>
  <c r="F62" i="35" s="1"/>
  <c r="G61" i="35" s="1"/>
  <c r="E63" i="35"/>
  <c r="E64" i="35" s="1"/>
  <c r="E77" i="35" s="1"/>
  <c r="E80" i="35" s="1"/>
  <c r="E81" i="35" s="1"/>
  <c r="C28" i="29"/>
  <c r="G62" i="35" l="1"/>
  <c r="H61" i="35" s="1"/>
  <c r="F63" i="35"/>
  <c r="F64" i="35" s="1"/>
  <c r="F77" i="35" s="1"/>
  <c r="F80" i="35" s="1"/>
  <c r="F81" i="35" s="1"/>
  <c r="H62" i="35" l="1"/>
  <c r="I61" i="35" s="1"/>
  <c r="G63" i="35"/>
  <c r="G64" i="35" s="1"/>
  <c r="G77" i="35" s="1"/>
  <c r="G80" i="35" s="1"/>
  <c r="G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T26" i="31" s="1"/>
  <c r="AS18" i="31"/>
  <c r="AR18" i="31"/>
  <c r="AR26" i="31" s="1"/>
  <c r="AQ18" i="31"/>
  <c r="AP18" i="31"/>
  <c r="AP26" i="31" s="1"/>
  <c r="AO18" i="31"/>
  <c r="AN18" i="31"/>
  <c r="AN26" i="31" s="1"/>
  <c r="AM18" i="31"/>
  <c r="AL18" i="31"/>
  <c r="AK18" i="31"/>
  <c r="AJ18" i="31"/>
  <c r="AJ26" i="31" s="1"/>
  <c r="AI18" i="31"/>
  <c r="AH18" i="31"/>
  <c r="AG18" i="31"/>
  <c r="AF18" i="31"/>
  <c r="AF26" i="31" s="1"/>
  <c r="AE18" i="31"/>
  <c r="AD18" i="31"/>
  <c r="AC18" i="31"/>
  <c r="AB18" i="31"/>
  <c r="AB26" i="31" s="1"/>
  <c r="AA18" i="31"/>
  <c r="Z18" i="31"/>
  <c r="Y18" i="31"/>
  <c r="X18" i="31"/>
  <c r="W18" i="31"/>
  <c r="V18" i="31"/>
  <c r="U18" i="31"/>
  <c r="T18" i="31"/>
  <c r="S18" i="31"/>
  <c r="R18" i="31"/>
  <c r="Q18" i="31"/>
  <c r="P18" i="31"/>
  <c r="O18" i="31"/>
  <c r="N18" i="31"/>
  <c r="M18" i="31"/>
  <c r="L18" i="31"/>
  <c r="L26" i="31" s="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H63" i="35" l="1"/>
  <c r="H64" i="35" s="1"/>
  <c r="H77" i="35" s="1"/>
  <c r="H80" i="35" s="1"/>
  <c r="X26" i="31"/>
  <c r="X28" i="31" s="1"/>
  <c r="X29" i="31" s="1"/>
  <c r="P26" i="31"/>
  <c r="T26" i="31"/>
  <c r="H81" i="35"/>
  <c r="I62" i="35"/>
  <c r="J61" i="35" s="1"/>
  <c r="F26" i="31"/>
  <c r="J26" i="31"/>
  <c r="J28" i="31" s="1"/>
  <c r="J29" i="31" s="1"/>
  <c r="N26" i="31"/>
  <c r="N28" i="31" s="1"/>
  <c r="N29" i="31" s="1"/>
  <c r="R26" i="31"/>
  <c r="R28" i="31" s="1"/>
  <c r="R29" i="31" s="1"/>
  <c r="V26" i="31"/>
  <c r="V28" i="31" s="1"/>
  <c r="V29" i="31" s="1"/>
  <c r="Z26" i="31"/>
  <c r="Z28" i="31" s="1"/>
  <c r="Z29" i="31" s="1"/>
  <c r="AD26" i="31"/>
  <c r="AD28" i="31" s="1"/>
  <c r="AD29" i="31" s="1"/>
  <c r="AH26" i="31"/>
  <c r="AL26" i="31"/>
  <c r="K26" i="31"/>
  <c r="K28" i="31" s="1"/>
  <c r="K29" i="31" s="1"/>
  <c r="O26" i="31"/>
  <c r="O28" i="31" s="1"/>
  <c r="O29" i="31" s="1"/>
  <c r="S26" i="31"/>
  <c r="S28" i="31" s="1"/>
  <c r="S29" i="31" s="1"/>
  <c r="W26" i="31"/>
  <c r="W28" i="31" s="1"/>
  <c r="W29" i="31" s="1"/>
  <c r="AA26" i="31"/>
  <c r="AA28" i="31" s="1"/>
  <c r="AA29" i="31" s="1"/>
  <c r="AE26" i="31"/>
  <c r="AE28" i="31" s="1"/>
  <c r="AE29" i="31" s="1"/>
  <c r="AI26" i="31"/>
  <c r="AM26" i="31"/>
  <c r="AM28" i="31" s="1"/>
  <c r="AM29" i="31" s="1"/>
  <c r="AQ26" i="31"/>
  <c r="AU26" i="31"/>
  <c r="AU28" i="31" s="1"/>
  <c r="AU29" i="31" s="1"/>
  <c r="H26" i="31"/>
  <c r="G26" i="31"/>
  <c r="G28" i="31" s="1"/>
  <c r="G29" i="31" s="1"/>
  <c r="C9" i="31"/>
  <c r="I26" i="31"/>
  <c r="I28" i="31" s="1"/>
  <c r="I29" i="31" s="1"/>
  <c r="M26" i="31"/>
  <c r="M28" i="31" s="1"/>
  <c r="M29" i="31" s="1"/>
  <c r="Q26" i="31"/>
  <c r="Q28" i="31" s="1"/>
  <c r="Q29" i="31" s="1"/>
  <c r="U26" i="31"/>
  <c r="U28" i="31" s="1"/>
  <c r="U29" i="31" s="1"/>
  <c r="AC26" i="31"/>
  <c r="AC28" i="31" s="1"/>
  <c r="AC29" i="31" s="1"/>
  <c r="AG26" i="3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L28" i="31"/>
  <c r="L29" i="31" s="1"/>
  <c r="P28" i="31"/>
  <c r="P29" i="31" s="1"/>
  <c r="T28" i="31"/>
  <c r="T29" i="31" s="1"/>
  <c r="AB28" i="31"/>
  <c r="AB29" i="31" s="1"/>
  <c r="AF28" i="31"/>
  <c r="AF29" i="31" s="1"/>
  <c r="AH28" i="31"/>
  <c r="AH29" i="31" s="1"/>
  <c r="AJ28" i="31"/>
  <c r="AJ29" i="31" s="1"/>
  <c r="AL28" i="31"/>
  <c r="AL29" i="31" s="1"/>
  <c r="AN28" i="31"/>
  <c r="AN29" i="31" s="1"/>
  <c r="AP28" i="31"/>
  <c r="AP29" i="31" s="1"/>
  <c r="AR28" i="31"/>
  <c r="AR29" i="31" s="1"/>
  <c r="AT28" i="31"/>
  <c r="AT29" i="31" s="1"/>
  <c r="AV28" i="31"/>
  <c r="AV29" i="31" s="1"/>
  <c r="AG28" i="31"/>
  <c r="AG29" i="31" s="1"/>
  <c r="AI28" i="31"/>
  <c r="AI29" i="31" s="1"/>
  <c r="AQ28" i="31"/>
  <c r="AQ29" i="31" s="1"/>
  <c r="AS28" i="31"/>
  <c r="J62" i="35" l="1"/>
  <c r="K61" i="35" s="1"/>
  <c r="I63" i="35"/>
  <c r="I64" i="35" s="1"/>
  <c r="I77" i="35" s="1"/>
  <c r="I80" i="35" s="1"/>
  <c r="I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K62" i="35" l="1"/>
  <c r="L61" i="35" s="1"/>
  <c r="J63" i="35"/>
  <c r="J64" i="35" s="1"/>
  <c r="J77" i="35" s="1"/>
  <c r="J80" i="35" s="1"/>
  <c r="J81" i="35"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K63" i="35" l="1"/>
  <c r="K64" i="35" s="1"/>
  <c r="K77" i="35" s="1"/>
  <c r="K80" i="35" s="1"/>
  <c r="K81" i="35" s="1"/>
  <c r="L62" i="35"/>
  <c r="M61" i="35"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63" i="35" l="1"/>
  <c r="L64" i="35" s="1"/>
  <c r="L77" i="35" s="1"/>
  <c r="L80" i="35" s="1"/>
  <c r="L81" i="35" s="1"/>
  <c r="M62" i="35"/>
  <c r="N61" i="35"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M63" i="35" l="1"/>
  <c r="M64" i="35" s="1"/>
  <c r="M77" i="35" s="1"/>
  <c r="M80" i="35" s="1"/>
  <c r="M81" i="35" s="1"/>
  <c r="N62" i="35"/>
  <c r="O61" i="35"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63" i="35" l="1"/>
  <c r="N64" i="35" s="1"/>
  <c r="N77" i="35" s="1"/>
  <c r="N80" i="35" s="1"/>
  <c r="N81" i="35" s="1"/>
  <c r="O62" i="35"/>
  <c r="P61" i="35"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63" i="35" l="1"/>
  <c r="O64" i="35" s="1"/>
  <c r="O77" i="35" s="1"/>
  <c r="O80" i="35" s="1"/>
  <c r="O81" i="35" s="1"/>
  <c r="P62" i="35"/>
  <c r="Q61" i="35" s="1"/>
  <c r="H81" i="31"/>
  <c r="D46" i="20"/>
  <c r="M12" i="20"/>
  <c r="K63" i="31"/>
  <c r="K64" i="31" s="1"/>
  <c r="I87" i="31"/>
  <c r="I66" i="31" s="1"/>
  <c r="I76" i="31" s="1"/>
  <c r="I77" i="31" s="1"/>
  <c r="I80" i="31" s="1"/>
  <c r="I30" i="10"/>
  <c r="I14" i="10" s="1"/>
  <c r="I24" i="10" s="1"/>
  <c r="L62" i="31"/>
  <c r="M61" i="31" s="1"/>
  <c r="Q62" i="35" l="1"/>
  <c r="R61" i="35" s="1"/>
  <c r="P63" i="35"/>
  <c r="P64" i="35" s="1"/>
  <c r="P77" i="35" s="1"/>
  <c r="P80" i="35" s="1"/>
  <c r="P81" i="35" s="1"/>
  <c r="I81" i="31"/>
  <c r="D47" i="20"/>
  <c r="N12" i="20"/>
  <c r="J30" i="10"/>
  <c r="J14" i="10" s="1"/>
  <c r="J24" i="10" s="1"/>
  <c r="J87" i="31"/>
  <c r="J66" i="31" s="1"/>
  <c r="J76" i="31" s="1"/>
  <c r="J77" i="31" s="1"/>
  <c r="J80" i="31" s="1"/>
  <c r="L63" i="31"/>
  <c r="L64" i="31" s="1"/>
  <c r="M62" i="31"/>
  <c r="N61" i="31" s="1"/>
  <c r="R62" i="35" l="1"/>
  <c r="S61" i="35" s="1"/>
  <c r="Q63" i="35"/>
  <c r="Q64" i="35" s="1"/>
  <c r="Q77" i="35" s="1"/>
  <c r="Q80" i="35" s="1"/>
  <c r="Q81" i="35" s="1"/>
  <c r="J81" i="31"/>
  <c r="K87" i="31"/>
  <c r="K66" i="31" s="1"/>
  <c r="K76" i="31" s="1"/>
  <c r="K77" i="31" s="1"/>
  <c r="K80" i="31" s="1"/>
  <c r="K30" i="10"/>
  <c r="K14" i="10" s="1"/>
  <c r="K24" i="10" s="1"/>
  <c r="D48" i="20"/>
  <c r="O12" i="20"/>
  <c r="M63" i="31"/>
  <c r="M64" i="31" s="1"/>
  <c r="N62" i="31"/>
  <c r="O61" i="31" s="1"/>
  <c r="S62" i="35" l="1"/>
  <c r="T61" i="35" s="1"/>
  <c r="R63" i="35"/>
  <c r="R64" i="35" s="1"/>
  <c r="R77" i="35" s="1"/>
  <c r="R80" i="35" s="1"/>
  <c r="R81" i="35" s="1"/>
  <c r="K81" i="31"/>
  <c r="D49" i="20"/>
  <c r="P12" i="20"/>
  <c r="L30" i="10"/>
  <c r="L14" i="10" s="1"/>
  <c r="L24" i="10" s="1"/>
  <c r="L87" i="31"/>
  <c r="L66" i="31" s="1"/>
  <c r="L76" i="31" s="1"/>
  <c r="L77" i="31" s="1"/>
  <c r="L80" i="31" s="1"/>
  <c r="O62" i="31"/>
  <c r="P61" i="31" s="1"/>
  <c r="N63" i="31"/>
  <c r="N64" i="31" s="1"/>
  <c r="S63" i="35" l="1"/>
  <c r="S64" i="35" s="1"/>
  <c r="S77" i="35" s="1"/>
  <c r="S80" i="35" s="1"/>
  <c r="S81" i="35" s="1"/>
  <c r="T62" i="35"/>
  <c r="U61" i="35" s="1"/>
  <c r="L81" i="31"/>
  <c r="D50" i="20"/>
  <c r="Q12" i="20"/>
  <c r="M87" i="31"/>
  <c r="M66" i="31" s="1"/>
  <c r="M76" i="31" s="1"/>
  <c r="M77" i="31" s="1"/>
  <c r="M80" i="31" s="1"/>
  <c r="M30" i="10"/>
  <c r="M14" i="10" s="1"/>
  <c r="M24" i="10" s="1"/>
  <c r="P62" i="31"/>
  <c r="Q61" i="31" s="1"/>
  <c r="O63" i="31"/>
  <c r="O64" i="31" s="1"/>
  <c r="T63" i="35" l="1"/>
  <c r="T64" i="35" s="1"/>
  <c r="T77" i="35" s="1"/>
  <c r="T80" i="35" s="1"/>
  <c r="T81" i="35" s="1"/>
  <c r="U62" i="35"/>
  <c r="V61" i="35" s="1"/>
  <c r="M81" i="31"/>
  <c r="R12" i="20"/>
  <c r="D51" i="20"/>
  <c r="N30" i="10"/>
  <c r="N14" i="10" s="1"/>
  <c r="N24" i="10" s="1"/>
  <c r="N87" i="31"/>
  <c r="N66" i="31" s="1"/>
  <c r="N76" i="31" s="1"/>
  <c r="N77" i="31" s="1"/>
  <c r="N80" i="31" s="1"/>
  <c r="N81" i="31" s="1"/>
  <c r="Q62" i="31"/>
  <c r="R61" i="31" s="1"/>
  <c r="P63" i="31"/>
  <c r="P64" i="31" s="1"/>
  <c r="U63" i="35" l="1"/>
  <c r="U64" i="35" s="1"/>
  <c r="U77" i="35" s="1"/>
  <c r="U80" i="35" s="1"/>
  <c r="U81" i="35" s="1"/>
  <c r="V62" i="35"/>
  <c r="W61" i="35" s="1"/>
  <c r="O87" i="31"/>
  <c r="O66" i="31" s="1"/>
  <c r="O76" i="31" s="1"/>
  <c r="O77" i="31" s="1"/>
  <c r="O80" i="31" s="1"/>
  <c r="O81" i="31" s="1"/>
  <c r="O30" i="10"/>
  <c r="O14" i="10" s="1"/>
  <c r="O24" i="10" s="1"/>
  <c r="D52" i="20"/>
  <c r="S12" i="20"/>
  <c r="R62" i="31"/>
  <c r="S61" i="31" s="1"/>
  <c r="Q63" i="31"/>
  <c r="Q64" i="31" s="1"/>
  <c r="W62" i="35" l="1"/>
  <c r="X61" i="35" s="1"/>
  <c r="V63" i="35"/>
  <c r="V64" i="35" s="1"/>
  <c r="V77" i="35" s="1"/>
  <c r="V80" i="35" s="1"/>
  <c r="V81" i="35" s="1"/>
  <c r="P30" i="10"/>
  <c r="P14" i="10" s="1"/>
  <c r="P24" i="10" s="1"/>
  <c r="P87" i="31"/>
  <c r="P66" i="31" s="1"/>
  <c r="P76" i="31" s="1"/>
  <c r="P77" i="31" s="1"/>
  <c r="P80" i="31" s="1"/>
  <c r="P81" i="31" s="1"/>
  <c r="D53" i="20"/>
  <c r="T12" i="20"/>
  <c r="S62" i="31"/>
  <c r="T61" i="31" s="1"/>
  <c r="R63" i="31"/>
  <c r="R64" i="31" s="1"/>
  <c r="C4" i="35" l="1"/>
  <c r="G30" i="29" s="1"/>
  <c r="X62" i="35"/>
  <c r="Y61" i="35" s="1"/>
  <c r="W63" i="35"/>
  <c r="W64" i="35" s="1"/>
  <c r="W77" i="35" s="1"/>
  <c r="W80" i="35" s="1"/>
  <c r="W81" i="35" s="1"/>
  <c r="Q87" i="31"/>
  <c r="Q66" i="31" s="1"/>
  <c r="Q76" i="31" s="1"/>
  <c r="Q77" i="31" s="1"/>
  <c r="Q80" i="31" s="1"/>
  <c r="Q81" i="31" s="1"/>
  <c r="Q30" i="10"/>
  <c r="Q14" i="10" s="1"/>
  <c r="Q24" i="10" s="1"/>
  <c r="D54" i="20"/>
  <c r="U12" i="20"/>
  <c r="T62" i="31"/>
  <c r="U61" i="31" s="1"/>
  <c r="S63" i="31"/>
  <c r="S64" i="31" s="1"/>
  <c r="X63" i="35" l="1"/>
  <c r="X64" i="35" s="1"/>
  <c r="X77" i="35" s="1"/>
  <c r="X80" i="35" s="1"/>
  <c r="X81" i="35" s="1"/>
  <c r="Y62" i="35"/>
  <c r="Z61" i="35" s="1"/>
  <c r="R30" i="10"/>
  <c r="R14" i="10" s="1"/>
  <c r="R24" i="10" s="1"/>
  <c r="R87" i="31"/>
  <c r="R66" i="31" s="1"/>
  <c r="R76" i="31" s="1"/>
  <c r="R77" i="31" s="1"/>
  <c r="R80" i="31" s="1"/>
  <c r="R81" i="31" s="1"/>
  <c r="D55" i="20"/>
  <c r="V12" i="20"/>
  <c r="U62" i="31"/>
  <c r="V61" i="31" s="1"/>
  <c r="T63" i="31"/>
  <c r="T64" i="31" s="1"/>
  <c r="Z62" i="35" l="1"/>
  <c r="AA61" i="35" s="1"/>
  <c r="Y63" i="35"/>
  <c r="Y64" i="35" s="1"/>
  <c r="Y77" i="35" s="1"/>
  <c r="Y80" i="35" s="1"/>
  <c r="Y81" i="35" s="1"/>
  <c r="S87" i="31"/>
  <c r="S66" i="31" s="1"/>
  <c r="S76" i="31" s="1"/>
  <c r="S77" i="31" s="1"/>
  <c r="S80" i="31" s="1"/>
  <c r="S81" i="31" s="1"/>
  <c r="S30" i="10"/>
  <c r="S14" i="10" s="1"/>
  <c r="S24" i="10" s="1"/>
  <c r="D56" i="20"/>
  <c r="W12" i="20"/>
  <c r="V62" i="31"/>
  <c r="W61" i="31" s="1"/>
  <c r="U63" i="31"/>
  <c r="U64" i="31" s="1"/>
  <c r="AA62" i="35" l="1"/>
  <c r="AB61" i="35" s="1"/>
  <c r="Z63" i="35"/>
  <c r="Z64" i="35" s="1"/>
  <c r="Z77" i="35" s="1"/>
  <c r="Z80" i="35" s="1"/>
  <c r="Z81" i="35" s="1"/>
  <c r="T30" i="10"/>
  <c r="T14" i="10" s="1"/>
  <c r="T24" i="10" s="1"/>
  <c r="T87" i="31"/>
  <c r="T66" i="31" s="1"/>
  <c r="T76" i="31" s="1"/>
  <c r="T77" i="31" s="1"/>
  <c r="T80" i="31" s="1"/>
  <c r="T81" i="31" s="1"/>
  <c r="D57" i="20"/>
  <c r="X12" i="20"/>
  <c r="W62" i="31"/>
  <c r="X61" i="31" s="1"/>
  <c r="V63" i="31"/>
  <c r="V64" i="31" s="1"/>
  <c r="AA63" i="35" l="1"/>
  <c r="AA64" i="35" s="1"/>
  <c r="AA77" i="35" s="1"/>
  <c r="AA80" i="35" s="1"/>
  <c r="AA81" i="35" s="1"/>
  <c r="AB62" i="35"/>
  <c r="AC61" i="35" s="1"/>
  <c r="U87" i="31"/>
  <c r="U66" i="31" s="1"/>
  <c r="U76" i="31" s="1"/>
  <c r="U77" i="31" s="1"/>
  <c r="U80" i="31" s="1"/>
  <c r="U81" i="31" s="1"/>
  <c r="U30" i="10"/>
  <c r="U14" i="10" s="1"/>
  <c r="U24" i="10" s="1"/>
  <c r="D58" i="20"/>
  <c r="Y12" i="20"/>
  <c r="X62" i="31"/>
  <c r="Y61" i="31" s="1"/>
  <c r="W63" i="31"/>
  <c r="W64" i="31" s="1"/>
  <c r="AB63" i="35" l="1"/>
  <c r="AB64" i="35" s="1"/>
  <c r="AB77" i="35" s="1"/>
  <c r="AB80" i="35" s="1"/>
  <c r="AB81" i="35" s="1"/>
  <c r="AC62" i="35"/>
  <c r="AD61" i="35" s="1"/>
  <c r="D59" i="20"/>
  <c r="Z12" i="20"/>
  <c r="V30" i="10"/>
  <c r="V14" i="10" s="1"/>
  <c r="V24" i="10" s="1"/>
  <c r="V87" i="31"/>
  <c r="V66" i="31" s="1"/>
  <c r="V76" i="31" s="1"/>
  <c r="V77" i="31" s="1"/>
  <c r="V80" i="31" s="1"/>
  <c r="V81" i="31" s="1"/>
  <c r="Y62" i="31"/>
  <c r="Z61" i="31" s="1"/>
  <c r="X63" i="31"/>
  <c r="X64" i="31" s="1"/>
  <c r="AD62" i="35" l="1"/>
  <c r="AE61" i="35" s="1"/>
  <c r="AC63" i="35"/>
  <c r="AC64" i="35" s="1"/>
  <c r="AC77" i="35" s="1"/>
  <c r="AC80" i="35" s="1"/>
  <c r="AC81" i="35" s="1"/>
  <c r="D60" i="20"/>
  <c r="AA12" i="20"/>
  <c r="W87" i="31"/>
  <c r="W66" i="31" s="1"/>
  <c r="W76" i="31" s="1"/>
  <c r="W77" i="31" s="1"/>
  <c r="W80" i="31" s="1"/>
  <c r="W81" i="31" s="1"/>
  <c r="W30" i="10"/>
  <c r="W14" i="10" s="1"/>
  <c r="W24" i="10" s="1"/>
  <c r="Z62" i="31"/>
  <c r="AA61" i="31" s="1"/>
  <c r="Y63" i="31"/>
  <c r="Y64" i="31" s="1"/>
  <c r="AE62" i="35" l="1"/>
  <c r="AF61" i="35" s="1"/>
  <c r="AD63" i="35"/>
  <c r="AD64" i="35" s="1"/>
  <c r="AD77" i="35" s="1"/>
  <c r="AD80" i="35" s="1"/>
  <c r="AD81" i="35" s="1"/>
  <c r="D61" i="20"/>
  <c r="AB12" i="20"/>
  <c r="X30" i="10"/>
  <c r="X14" i="10" s="1"/>
  <c r="X24" i="10" s="1"/>
  <c r="X87" i="31"/>
  <c r="X66" i="31" s="1"/>
  <c r="X76" i="31" s="1"/>
  <c r="X77" i="31" s="1"/>
  <c r="X80" i="31" s="1"/>
  <c r="X81" i="31" s="1"/>
  <c r="AA62" i="31"/>
  <c r="AB61" i="31" s="1"/>
  <c r="Z63" i="31"/>
  <c r="Z64" i="31" s="1"/>
  <c r="C5" i="35" l="1"/>
  <c r="H30" i="29" s="1"/>
  <c r="AE63" i="35"/>
  <c r="AE64" i="35" s="1"/>
  <c r="AE77" i="35" s="1"/>
  <c r="AE80" i="35" s="1"/>
  <c r="AE81" i="35" s="1"/>
  <c r="AF62" i="35"/>
  <c r="AG61" i="35" s="1"/>
  <c r="D62" i="20"/>
  <c r="AC12" i="20"/>
  <c r="Y87" i="31"/>
  <c r="Y66" i="31" s="1"/>
  <c r="Y76" i="31" s="1"/>
  <c r="Y77" i="31" s="1"/>
  <c r="Y80" i="31" s="1"/>
  <c r="Y81" i="31" s="1"/>
  <c r="Y30" i="10"/>
  <c r="Y14" i="10" s="1"/>
  <c r="Y24" i="10" s="1"/>
  <c r="AB62" i="31"/>
  <c r="AC61" i="31" s="1"/>
  <c r="AA63" i="31"/>
  <c r="AA64" i="31" s="1"/>
  <c r="AF63" i="35" l="1"/>
  <c r="AF64" i="35" s="1"/>
  <c r="AF77" i="35" s="1"/>
  <c r="AF80" i="35" s="1"/>
  <c r="AF81" i="35" s="1"/>
  <c r="AG62" i="35"/>
  <c r="AH61" i="35" s="1"/>
  <c r="D63" i="20"/>
  <c r="AD12" i="20"/>
  <c r="Z30" i="10"/>
  <c r="Z14" i="10" s="1"/>
  <c r="Z24" i="10" s="1"/>
  <c r="Z87" i="31"/>
  <c r="Z66" i="31" s="1"/>
  <c r="Z76" i="31" s="1"/>
  <c r="Z77" i="31" s="1"/>
  <c r="Z80" i="31" s="1"/>
  <c r="Z81" i="31" s="1"/>
  <c r="AC62" i="31"/>
  <c r="AD61" i="31" s="1"/>
  <c r="AB63" i="31"/>
  <c r="AB64" i="31" s="1"/>
  <c r="AG63" i="35" l="1"/>
  <c r="AG64" i="35" s="1"/>
  <c r="AG77" i="35" s="1"/>
  <c r="AG80" i="35" s="1"/>
  <c r="AG81" i="35" s="1"/>
  <c r="AH62" i="35"/>
  <c r="AI61" i="35" s="1"/>
  <c r="D64" i="20"/>
  <c r="AE12" i="20"/>
  <c r="AA87" i="31"/>
  <c r="AA66" i="31" s="1"/>
  <c r="AA76" i="31" s="1"/>
  <c r="AA77" i="31" s="1"/>
  <c r="AA80" i="31" s="1"/>
  <c r="AA81" i="31" s="1"/>
  <c r="C4" i="31" s="1"/>
  <c r="G29" i="29" s="1"/>
  <c r="AA30" i="10"/>
  <c r="AA14" i="10" s="1"/>
  <c r="AA24" i="10" s="1"/>
  <c r="AC63" i="31"/>
  <c r="AC64" i="31" s="1"/>
  <c r="AD62" i="31"/>
  <c r="AE61" i="31" s="1"/>
  <c r="AI62" i="35" l="1"/>
  <c r="AJ61" i="35" s="1"/>
  <c r="AH63" i="35"/>
  <c r="AH64" i="35" s="1"/>
  <c r="AH77" i="35" s="1"/>
  <c r="AH80" i="35" s="1"/>
  <c r="AH81" i="35" s="1"/>
  <c r="D65" i="20"/>
  <c r="AF12" i="20"/>
  <c r="AB30" i="10"/>
  <c r="AB14" i="10" s="1"/>
  <c r="AB24" i="10" s="1"/>
  <c r="AB87" i="31"/>
  <c r="AB66" i="31" s="1"/>
  <c r="AB76" i="31" s="1"/>
  <c r="AB77" i="31" s="1"/>
  <c r="AB80" i="31" s="1"/>
  <c r="AB81" i="31" s="1"/>
  <c r="AE62" i="31"/>
  <c r="AF61" i="31" s="1"/>
  <c r="AD63" i="31"/>
  <c r="AD64" i="31" s="1"/>
  <c r="AJ62" i="35" l="1"/>
  <c r="AK61" i="35" s="1"/>
  <c r="AI63" i="35"/>
  <c r="AI64" i="35" s="1"/>
  <c r="AI77" i="35" s="1"/>
  <c r="AI80" i="35" s="1"/>
  <c r="AI81" i="35" s="1"/>
  <c r="D66" i="20"/>
  <c r="AG12" i="20"/>
  <c r="AC87" i="31"/>
  <c r="AC66" i="31" s="1"/>
  <c r="AC76" i="31" s="1"/>
  <c r="AC77" i="31" s="1"/>
  <c r="AC80" i="31" s="1"/>
  <c r="AC81" i="31" s="1"/>
  <c r="AC30" i="10"/>
  <c r="AC14" i="10" s="1"/>
  <c r="AC24" i="10" s="1"/>
  <c r="AF62" i="31"/>
  <c r="AG61" i="31" s="1"/>
  <c r="AE63" i="31"/>
  <c r="AE64" i="31" s="1"/>
  <c r="AJ63" i="35" l="1"/>
  <c r="AJ64" i="35" s="1"/>
  <c r="AJ77" i="35" s="1"/>
  <c r="AJ80" i="35" s="1"/>
  <c r="AJ81" i="35" s="1"/>
  <c r="AK62" i="35"/>
  <c r="AL61" i="35" s="1"/>
  <c r="D67" i="20"/>
  <c r="AH12" i="20"/>
  <c r="AD30" i="10"/>
  <c r="AD14" i="10" s="1"/>
  <c r="AD24" i="10" s="1"/>
  <c r="AD87" i="31"/>
  <c r="AD66" i="31" s="1"/>
  <c r="AD76" i="31" s="1"/>
  <c r="AD77" i="31" s="1"/>
  <c r="AD80" i="31" s="1"/>
  <c r="AD81" i="31" s="1"/>
  <c r="AG62" i="31"/>
  <c r="AH61" i="31" s="1"/>
  <c r="AF63" i="31"/>
  <c r="AF64" i="31" s="1"/>
  <c r="AL62" i="35" l="1"/>
  <c r="AM61" i="35" s="1"/>
  <c r="AK63" i="35"/>
  <c r="AK64" i="35" s="1"/>
  <c r="AK77" i="35" s="1"/>
  <c r="AK80" i="35" s="1"/>
  <c r="AK81" i="35" s="1"/>
  <c r="D68" i="20"/>
  <c r="AI12" i="20"/>
  <c r="AE87" i="31"/>
  <c r="AE66" i="31" s="1"/>
  <c r="AE76" i="31" s="1"/>
  <c r="AE77" i="31" s="1"/>
  <c r="AE80" i="31" s="1"/>
  <c r="AE81" i="31" s="1"/>
  <c r="AE30" i="10"/>
  <c r="AE14" i="10" s="1"/>
  <c r="AE24" i="10" s="1"/>
  <c r="AH62" i="31"/>
  <c r="AI61" i="31" s="1"/>
  <c r="AG63" i="31"/>
  <c r="AG64" i="31" s="1"/>
  <c r="AM62" i="35" l="1"/>
  <c r="AN61" i="35" s="1"/>
  <c r="AL63" i="35"/>
  <c r="AL64" i="35" s="1"/>
  <c r="AL77" i="35" s="1"/>
  <c r="AL80" i="35" s="1"/>
  <c r="AL81" i="35" s="1"/>
  <c r="D69" i="20"/>
  <c r="AJ12" i="20"/>
  <c r="AF30" i="10"/>
  <c r="AF14" i="10" s="1"/>
  <c r="AF24" i="10" s="1"/>
  <c r="AF87" i="31"/>
  <c r="AF66" i="31" s="1"/>
  <c r="AF76" i="31" s="1"/>
  <c r="AF77" i="31" s="1"/>
  <c r="AF80" i="31" s="1"/>
  <c r="AF81" i="31" s="1"/>
  <c r="AI62" i="31"/>
  <c r="AJ61" i="31" s="1"/>
  <c r="AH63" i="31"/>
  <c r="AH64" i="31" s="1"/>
  <c r="AM63" i="35" l="1"/>
  <c r="AM64" i="35" s="1"/>
  <c r="AM77" i="35" s="1"/>
  <c r="AM80" i="35" s="1"/>
  <c r="AM81" i="35" s="1"/>
  <c r="C6" i="35"/>
  <c r="I30" i="29" s="1"/>
  <c r="AN62" i="35"/>
  <c r="AO61" i="35" s="1"/>
  <c r="D70" i="20"/>
  <c r="AK12" i="20"/>
  <c r="AG87" i="31"/>
  <c r="AG66" i="31" s="1"/>
  <c r="AG76" i="31" s="1"/>
  <c r="AG77" i="31" s="1"/>
  <c r="AG80" i="31" s="1"/>
  <c r="AG81" i="31" s="1"/>
  <c r="AG30" i="10"/>
  <c r="AG14" i="10" s="1"/>
  <c r="AG24" i="10" s="1"/>
  <c r="AJ62" i="31"/>
  <c r="AK61" i="31" s="1"/>
  <c r="AI63" i="31"/>
  <c r="AI64" i="31" s="1"/>
  <c r="AO62" i="35" l="1"/>
  <c r="AP61" i="35" s="1"/>
  <c r="AN63" i="35"/>
  <c r="AN64" i="35" s="1"/>
  <c r="AN77" i="35" s="1"/>
  <c r="AN80" i="35" s="1"/>
  <c r="AN81" i="35" s="1"/>
  <c r="D71" i="20"/>
  <c r="AL12" i="20"/>
  <c r="AH30" i="10"/>
  <c r="AH14" i="10" s="1"/>
  <c r="AH24" i="10" s="1"/>
  <c r="AH87" i="31"/>
  <c r="AH66" i="31" s="1"/>
  <c r="AH76" i="31" s="1"/>
  <c r="AH77" i="31" s="1"/>
  <c r="AH80" i="31" s="1"/>
  <c r="AH81" i="31" s="1"/>
  <c r="AK62" i="31"/>
  <c r="AL61" i="31" s="1"/>
  <c r="AJ63" i="31"/>
  <c r="AJ64" i="31" s="1"/>
  <c r="AP62" i="35" l="1"/>
  <c r="AQ61" i="35" s="1"/>
  <c r="AO63" i="35"/>
  <c r="AO64" i="35" s="1"/>
  <c r="AO77" i="35" s="1"/>
  <c r="AO80" i="35" s="1"/>
  <c r="AO81" i="35" s="1"/>
  <c r="D72" i="20"/>
  <c r="AM12" i="20"/>
  <c r="AI87" i="31"/>
  <c r="AI66" i="31" s="1"/>
  <c r="AI76" i="31" s="1"/>
  <c r="AI77" i="31" s="1"/>
  <c r="AI80" i="31" s="1"/>
  <c r="AI81" i="31" s="1"/>
  <c r="C5" i="31" s="1"/>
  <c r="H29" i="29" s="1"/>
  <c r="AI30" i="10"/>
  <c r="AI14" i="10" s="1"/>
  <c r="AI24" i="10" s="1"/>
  <c r="AK63" i="31"/>
  <c r="AK64" i="31" s="1"/>
  <c r="AL62" i="31"/>
  <c r="AM61" i="31" s="1"/>
  <c r="AP63" i="35" l="1"/>
  <c r="AP64" i="35" s="1"/>
  <c r="AP77" i="35" s="1"/>
  <c r="AP80" i="35" s="1"/>
  <c r="AP81" i="35" s="1"/>
  <c r="AQ62" i="35"/>
  <c r="AR61" i="35" s="1"/>
  <c r="D73" i="20"/>
  <c r="AN12" i="20"/>
  <c r="AJ30" i="10"/>
  <c r="AJ14" i="10" s="1"/>
  <c r="AJ24" i="10" s="1"/>
  <c r="AJ87" i="31"/>
  <c r="AJ66" i="31" s="1"/>
  <c r="AJ76" i="31" s="1"/>
  <c r="AJ77" i="31" s="1"/>
  <c r="AJ80" i="31" s="1"/>
  <c r="AJ81" i="31" s="1"/>
  <c r="AM62" i="31"/>
  <c r="AN61" i="31" s="1"/>
  <c r="AL63" i="31"/>
  <c r="AL64" i="31" s="1"/>
  <c r="AQ63" i="35" l="1"/>
  <c r="AQ64" i="35" s="1"/>
  <c r="AQ77" i="35" s="1"/>
  <c r="AQ80" i="35" s="1"/>
  <c r="AQ81" i="35" s="1"/>
  <c r="AR62" i="35"/>
  <c r="AS61" i="35" s="1"/>
  <c r="D75" i="20"/>
  <c r="AO12" i="20"/>
  <c r="AK87" i="31"/>
  <c r="AK66" i="31" s="1"/>
  <c r="AK76" i="31" s="1"/>
  <c r="AK77" i="31" s="1"/>
  <c r="AK80" i="31" s="1"/>
  <c r="AK81" i="31" s="1"/>
  <c r="AK30" i="10"/>
  <c r="AK14" i="10" s="1"/>
  <c r="AK24" i="10" s="1"/>
  <c r="AN62" i="31"/>
  <c r="AO61" i="31" s="1"/>
  <c r="AM63" i="31"/>
  <c r="AM64" i="31" s="1"/>
  <c r="AM77" i="31" s="1"/>
  <c r="AM80" i="31" s="1"/>
  <c r="AR63" i="35" l="1"/>
  <c r="AR64" i="35" s="1"/>
  <c r="AR77" i="35" s="1"/>
  <c r="AR80" i="35" s="1"/>
  <c r="AR81" i="35" s="1"/>
  <c r="AS62" i="35"/>
  <c r="AT61" i="35" s="1"/>
  <c r="AL30" i="10"/>
  <c r="AL14" i="10" s="1"/>
  <c r="AL24" i="10" s="1"/>
  <c r="AL87" i="31"/>
  <c r="AL66" i="31" s="1"/>
  <c r="AL76" i="31" s="1"/>
  <c r="AL77" i="31" s="1"/>
  <c r="AL80" i="31" s="1"/>
  <c r="AL81" i="31" s="1"/>
  <c r="AM81" i="31" s="1"/>
  <c r="AO62" i="31"/>
  <c r="AP61" i="31" s="1"/>
  <c r="AN63" i="31"/>
  <c r="AN64" i="31" s="1"/>
  <c r="AN77" i="31" s="1"/>
  <c r="AN80" i="31" s="1"/>
  <c r="AS63" i="35" l="1"/>
  <c r="AS64" i="35" s="1"/>
  <c r="AS77" i="35" s="1"/>
  <c r="AS80" i="35" s="1"/>
  <c r="AS81" i="35" s="1"/>
  <c r="AT62" i="35"/>
  <c r="AU61" i="35" s="1"/>
  <c r="AN81" i="31"/>
  <c r="AP62" i="31"/>
  <c r="AQ61" i="31" s="1"/>
  <c r="AO63" i="31"/>
  <c r="AO64" i="31" s="1"/>
  <c r="AO77" i="31" s="1"/>
  <c r="AO80" i="31" s="1"/>
  <c r="AT63" i="35" l="1"/>
  <c r="AT64" i="35" s="1"/>
  <c r="AT77" i="35" s="1"/>
  <c r="AT80" i="35" s="1"/>
  <c r="AT81" i="35" s="1"/>
  <c r="AU62" i="35"/>
  <c r="AV61" i="35" s="1"/>
  <c r="AO81" i="31"/>
  <c r="AQ62" i="31"/>
  <c r="AR61" i="31" s="1"/>
  <c r="AP63" i="31"/>
  <c r="AP64" i="31" s="1"/>
  <c r="AP77" i="31" s="1"/>
  <c r="AP80" i="31" s="1"/>
  <c r="AU63" i="35" l="1"/>
  <c r="AU64" i="35" s="1"/>
  <c r="AU77" i="35" s="1"/>
  <c r="AU80" i="35" s="1"/>
  <c r="AU81" i="35" s="1"/>
  <c r="AV62" i="35"/>
  <c r="AW61" i="35" s="1"/>
  <c r="AP81" i="31"/>
  <c r="AR62" i="31"/>
  <c r="AS61" i="31" s="1"/>
  <c r="AQ63" i="31"/>
  <c r="AQ64" i="31" s="1"/>
  <c r="AQ77" i="31" s="1"/>
  <c r="AQ80" i="31" s="1"/>
  <c r="AW62" i="35" l="1"/>
  <c r="AX61" i="35" s="1"/>
  <c r="AV63" i="35"/>
  <c r="AV64" i="35" s="1"/>
  <c r="AV77" i="35" s="1"/>
  <c r="AV80" i="35" s="1"/>
  <c r="AV81" i="35" s="1"/>
  <c r="AQ81" i="31"/>
  <c r="C6" i="31" s="1"/>
  <c r="I29" i="29" s="1"/>
  <c r="AS62" i="31"/>
  <c r="AT61" i="31" s="1"/>
  <c r="AR63" i="31"/>
  <c r="AR64" i="31" s="1"/>
  <c r="AR77" i="31" s="1"/>
  <c r="AR80" i="31" s="1"/>
  <c r="AX62" i="35" l="1"/>
  <c r="AY61" i="35" s="1"/>
  <c r="AW63" i="35"/>
  <c r="AW64" i="35" s="1"/>
  <c r="AW77" i="35" s="1"/>
  <c r="AW80" i="35" s="1"/>
  <c r="AW81" i="35" s="1"/>
  <c r="AR81" i="31"/>
  <c r="AS63" i="31"/>
  <c r="AS64" i="31" s="1"/>
  <c r="AS77" i="31" s="1"/>
  <c r="AS80" i="31" s="1"/>
  <c r="AT62" i="31"/>
  <c r="AU61" i="31" s="1"/>
  <c r="AY62" i="35" l="1"/>
  <c r="AZ61" i="35" s="1"/>
  <c r="AX63" i="35"/>
  <c r="AX64" i="35" s="1"/>
  <c r="AX77" i="35" s="1"/>
  <c r="AX80" i="35" s="1"/>
  <c r="AX81" i="35" s="1"/>
  <c r="AS81" i="31"/>
  <c r="AU62" i="31"/>
  <c r="AV61" i="31" s="1"/>
  <c r="AT63" i="31"/>
  <c r="AT64" i="31" s="1"/>
  <c r="AT77" i="31" s="1"/>
  <c r="AT80" i="31" s="1"/>
  <c r="AY63" i="35" l="1"/>
  <c r="AY64" i="35" s="1"/>
  <c r="AY77" i="35" s="1"/>
  <c r="AY80" i="35" s="1"/>
  <c r="AY81" i="35" s="1"/>
  <c r="AZ62" i="35"/>
  <c r="BA61" i="35" s="1"/>
  <c r="AT81" i="31"/>
  <c r="AV62" i="31"/>
  <c r="AW61" i="31" s="1"/>
  <c r="AU63" i="31"/>
  <c r="AU64" i="31" s="1"/>
  <c r="AU77" i="31" s="1"/>
  <c r="AU80" i="31" s="1"/>
  <c r="C7" i="35" l="1"/>
  <c r="J30" i="29" s="1"/>
  <c r="BA62" i="35"/>
  <c r="BB61" i="35" s="1"/>
  <c r="AZ63" i="35"/>
  <c r="AZ64" i="35" s="1"/>
  <c r="AZ77" i="35" s="1"/>
  <c r="AZ80" i="35" s="1"/>
  <c r="AZ81" i="35" s="1"/>
  <c r="AU81" i="31"/>
  <c r="AW62" i="31"/>
  <c r="AX61" i="31" s="1"/>
  <c r="AV63" i="31"/>
  <c r="AV64" i="31" s="1"/>
  <c r="AV77" i="31" s="1"/>
  <c r="AV80" i="31" s="1"/>
  <c r="BB62" i="35" l="1"/>
  <c r="BC61" i="35" s="1"/>
  <c r="BA63" i="35"/>
  <c r="BA64" i="35" s="1"/>
  <c r="BA77" i="35" s="1"/>
  <c r="BA80" i="35" s="1"/>
  <c r="BA81" i="35" s="1"/>
  <c r="AV81" i="31"/>
  <c r="AX62" i="31"/>
  <c r="AY61" i="31" s="1"/>
  <c r="AW63" i="31"/>
  <c r="AW64" i="31" s="1"/>
  <c r="AW77" i="31" s="1"/>
  <c r="AW80" i="31" s="1"/>
  <c r="BC62" i="35" l="1"/>
  <c r="BD61" i="35" s="1"/>
  <c r="BB63" i="35"/>
  <c r="BB64" i="35" s="1"/>
  <c r="BB77" i="35" s="1"/>
  <c r="BB80" i="35" s="1"/>
  <c r="BB81" i="35" s="1"/>
  <c r="AW81" i="31"/>
  <c r="AY62" i="31"/>
  <c r="AZ61" i="31" s="1"/>
  <c r="AX63" i="31"/>
  <c r="AX64" i="31" s="1"/>
  <c r="AX77" i="31" s="1"/>
  <c r="AX80" i="31" s="1"/>
  <c r="BC63" i="35" l="1"/>
  <c r="BC64" i="35" s="1"/>
  <c r="BC77" i="35" s="1"/>
  <c r="BC80" i="35" s="1"/>
  <c r="BC81" i="35" s="1"/>
  <c r="BD62" i="35"/>
  <c r="BD63" i="35" s="1"/>
  <c r="BD64" i="35" s="1"/>
  <c r="BD77" i="35" s="1"/>
  <c r="BD80" i="35" s="1"/>
  <c r="AX81" i="31"/>
  <c r="AZ62" i="31"/>
  <c r="BA61" i="31" s="1"/>
  <c r="AY63" i="31"/>
  <c r="AY64" i="31" s="1"/>
  <c r="AY77" i="31" s="1"/>
  <c r="AY80" i="31" s="1"/>
  <c r="BD81" i="35" l="1"/>
  <c r="AY81" i="3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<sst xmlns="http://schemas.openxmlformats.org/spreadsheetml/2006/main" count="879" uniqueCount="383">
  <si>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</si>
  <si>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</si>
  <si>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</si>
  <si>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</si>
  <si>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</si>
  <si>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</si>
  <si>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</si>
  <si>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</si>
  <si>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</si>
  <si>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</si>
  <si>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</si>
  <si>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</si>
  <si>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</si>
  <si>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</si>
  <si>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</si>
  <si>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</si>
  <si>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</si>
  <si>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</si>
  <si>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</si>
  <si>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</si>
  <si>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</si>
  <si>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</si>
  <si>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</si>
  <si>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</si>
  <si>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</si>
  <si>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</si>
  <si>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</si>
  <si>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</si>
  <si>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</si>
  <si>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</si>
  <si>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</si>
  <si>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</si>
  <si>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</si>
  <si>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</si>
  <si>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</si>
  <si>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</si>
  <si>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</si>
  <si>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</si>
  <si>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</si>
  <si>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</si>
  <si>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</si>
  <si>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</si>
  <si>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</si>
  <si>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</si>
  <si>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</si>
  <si>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</si>
  <si>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</si>
  <si>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</si>
  <si>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</si>
  <si>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</si>
  <si>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</si>
  <si>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</si>
  <si>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</si>
  <si>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</si>
  <si>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</si>
  <si>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</si>
  <si>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</si>
  <si>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</si>
  <si>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</si>
  <si>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</si>
  <si>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</si>
  <si>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</si>
  <si>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</si>
  <si>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</si>
  <si>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</si>
  <si>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</si>
  <si>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</si>
  <si>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</si>
  <si>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</si>
  <si>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</si>
  <si>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</si>
  <si>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</si>
  <si>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</si>
  <si>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</si>
  <si>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</si>
  <si>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</si>
  <si>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</si>
  <si>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</si>
  <si>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</si>
  <si>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</si>
  <si>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</si>
  <si>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</si>
  <si>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</si>
  <si>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</si>
  <si>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</si>
  <si>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</si>
  <si>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</si>
  <si>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</si>
  <si>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</si>
  <si>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</si>
  <si>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</si>
  <si>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</si>
  <si>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</si>
  <si>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</si>
  <si>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</si>
  <si>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</si>
  <si>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</si>
  <si>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</si>
  <si>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</si>
  <si>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</si>
  <si>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</si>
  <si>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</si>
  <si>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</si>
  <si>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</si>
  <si>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</si>
  <si>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</si>
  <si>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</si>
  <si>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</si>
  <si>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</si>
  <si>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</si>
  <si>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</si>
  <si>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</si>
  <si>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</si>
  <si>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</si>
  <si>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</si>
  <si>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</si>
  <si>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</si>
  <si>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</si>
  <si>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</si>
  <si>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</si>
  <si>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</si>
  <si>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</si>
  <si>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</si>
  <si>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</si>
  <si>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</si>
  <si>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</si>
  <si>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</si>
  <si>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</si>
  <si>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</si>
  <si>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</si>
  <si>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</si>
  <si>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</si>
  <si>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</si>
  <si>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</si>
  <si>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</si>
  <si>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</si>
  <si>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</si>
  <si>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</si>
  <si>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</si>
  <si>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</si>
  <si>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</si>
  <si>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</si>
  <si>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</si>
  <si>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</si>
  <si>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</si>
  <si>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</si>
  <si>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</si>
  <si>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</si>
  <si>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</si>
  <si>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</si>
  <si>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</si>
  <si>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</si>
  <si>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</si>
  <si>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</si>
  <si>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</si>
  <si>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</si>
  <si>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</si>
  <si>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</si>
  <si>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</si>
  <si>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</si>
  <si>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</si>
  <si>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</si>
  <si>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</si>
  <si>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</si>
  <si>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</si>
  <si>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</si>
  <si>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</si>
  <si>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</si>
  <si>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</si>
  <si>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</si>
  <si>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</si>
  <si>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</si>
  <si>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</si>
  <si>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</si>
  <si>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</si>
  <si>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</si>
  <si>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</si>
  <si>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</si>
  <si>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</si>
  <si>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</si>
  <si>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</si>
  <si>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</si>
  <si>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</si>
  <si>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</si>
  <si>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</si>
  <si>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</si>
  <si>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</si>
  <si>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</si>
  <si>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</si>
  <si>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</si>
  <si>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</si>
  <si>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</si>
  <si>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</si>
  <si>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</si>
  <si>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</si>
  <si>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</si>
  <si>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</si>
  <si>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</si>
  <si>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</si>
  <si>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</si>
  <si>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</si>
  <si>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</si>
  <si>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</si>
  <si>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</si>
  <si>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</si>
  <si>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</si>
  <si>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</si>
  <si>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</si>
  <si>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</si>
  <si>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</si>
  <si>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</si>
  <si>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</si>
  <si>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</si>
  <si>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</si>
  <si>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</si>
  <si>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</si>
  <si>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</si>
  <si>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</si>
  <si>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</si>
  <si>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</si>
  <si>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</si>
  <si>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</si>
  <si>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</si>
  <si>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</si>
  <si>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</si>
  <si>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</si>
  <si>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</si>
  <si>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</si>
  <si>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</si>
  <si>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</si>
  <si>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</si>
  <si>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</si>
  <si>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</si>
  <si>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</si>
  <si>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</si>
  <si>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</si>
  <si>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</si>
  <si>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</si>
  <si>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</si>
  <si>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</si>
  <si>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</si>
  <si>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</si>
  <si>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</si>
  <si>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</si>
  <si>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</si>
  <si>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</si>
  <si>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</si>
  <si>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</si>
  <si>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</si>
  <si>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</si>
  <si>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</si>
  <si>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</si>
  <si>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</si>
  <si>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</si>
  <si>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</si>
  <si>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</si>
  <si>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</si>
  <si>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</si>
  <si>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</si>
  <si>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</si>
  <si>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</si>
  <si>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</si>
  <si>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</si>
  <si>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</si>
  <si>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</si>
  <si>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</si>
  <si>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</si>
  <si>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</si>
  <si>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</si>
  <si>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</si>
  <si>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</si>
  <si>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</si>
  <si>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</si>
  <si>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</si>
  <si>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</si>
  <si>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</si>
  <si>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</si>
  <si>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</si>
  <si>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</si>
  <si>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</si>
  <si>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</si>
  <si>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</si>
  <si>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</si>
  <si>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</si>
  <si>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</si>
  <si>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</si>
  <si>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</si>
  <si>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</si>
  <si>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</si>
  <si>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</si>
  <si>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</si>
  <si>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</si>
  <si>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</si>
  <si>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</si>
  <si>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</si>
  <si>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</si>
  <si>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</si>
  <si>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</si>
  <si>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</si>
  <si>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</si>
  <si>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</si>
  <si>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</si>
  <si>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</si>
  <si>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</si>
  <si>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</si>
  <si>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</si>
  <si>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</si>
  <si>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</si>
  <si>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</si>
  <si>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</si>
  <si>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</si>
  <si>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</si>
  <si>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</si>
  <si>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</si>
  <si>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</si>
  <si>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</si>
  <si>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</si>
  <si>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</si>
  <si>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</si>
  <si>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</si>
  <si>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</si>
  <si>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</si>
  <si>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</si>
  <si>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</si>
  <si>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</si>
  <si>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</si>
  <si>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</si>
  <si>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</si>
  <si>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</si>
  <si>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</si>
  <si>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</si>
  <si>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</si>
  <si>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</si>
  <si>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</si>
  <si>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</si>
  <si>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</si>
  <si>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</si>
  <si>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</si>
  <si>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</si>
  <si>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t>
  </si>
  <si>
    <t>CBA Option - Baseline Scenario</t>
  </si>
  <si>
    <t>CBA Option 1</t>
  </si>
  <si>
    <t>Implement an HV temporary meshing scheme</t>
  </si>
  <si>
    <t>Build an extra HV circuit to take some load from the overloaded circuit</t>
  </si>
  <si>
    <t>Component</t>
  </si>
  <si>
    <t>Capex</t>
  </si>
  <si>
    <t>Rebased capex</t>
  </si>
  <si>
    <t>Capex OB</t>
  </si>
  <si>
    <t>Biased Capex</t>
  </si>
  <si>
    <t>Capex Cost Curve</t>
  </si>
  <si>
    <t>Opex</t>
  </si>
  <si>
    <t>Opex Duration</t>
  </si>
  <si>
    <t>Rebased Opex</t>
  </si>
  <si>
    <t>Opex OB</t>
  </si>
  <si>
    <t>Biased Opex</t>
  </si>
  <si>
    <t>Opex Cost Curve</t>
  </si>
  <si>
    <t>Feederisation Factor:</t>
  </si>
  <si>
    <t xml:space="preserve">Temporary Meshing (soft open point) - HV </t>
  </si>
  <si>
    <t>Advanced control systems - HV</t>
  </si>
  <si>
    <t>Communications to and from devices - LAST MILE ONLY</t>
  </si>
  <si>
    <t>HV Circuit Monitoring (along feeder)</t>
  </si>
  <si>
    <t>RMUs Fitted with Actuators</t>
  </si>
  <si>
    <t>Dynamic Network Protection 11kV</t>
  </si>
  <si>
    <t>component 7</t>
  </si>
  <si>
    <t>component 8</t>
  </si>
  <si>
    <t>component 9</t>
  </si>
  <si>
    <t>component 10</t>
  </si>
  <si>
    <t>Investment (£)</t>
  </si>
  <si>
    <t>Inspection &amp; Maintenance</t>
  </si>
  <si>
    <t>Defeederised Investment (£m)</t>
  </si>
  <si>
    <t>Negative Defeederised Investment (£m)</t>
  </si>
  <si>
    <t>Option 1(i)</t>
  </si>
  <si>
    <t>Sensitivity Analysis of the adopted Baseline option (HV temporary meshing scheme) in the event that its implementation costs (and related I&amp;M costs) increased by around 10%</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</si>
  <si>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</si>
  <si>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</si>
  <si>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 xml:space="preserve">The baseline option is the optimum solution </t>
  </si>
  <si>
    <t>1(i)</t>
  </si>
  <si>
    <t>Temporary meshing is believed to double up the capacity, although it was scaled back to a 50% increase. On this basis, it has been assumed that we can defer the reinforcement by around 20 years.</t>
  </si>
  <si>
    <t>This is the optimum approach in creating additional network capacity. It delays the need for reinforcement by at least 20 years.</t>
  </si>
  <si>
    <t>assumed average cost for HV feeder of £300k</t>
  </si>
  <si>
    <t>The baseline option is still the optimum solution in the medium term even with a 10% increment in costs, however option 1 would be marginally better in the long term i.e. over 30 years or more if the costs for the meshing were to increase by 10%</t>
  </si>
  <si>
    <t>traditional reinforcement - new HV feeder</t>
  </si>
  <si>
    <t>To determine the most cost effective solution to address high cable loadings on an HV underground 'open ring' circuit with high LCT uptake.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</si>
</sst>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 numFmtId="177" formatCode="&quot;£&quot;#,##0.000;[Red]\-&quot;£&quot;#,##0.000"/>
    <numFmt numFmtId="178" formatCode="_-* #,##0_-;\-* #,##0_-;_-* &quot;-&quot;??_-;_-@_-"/>
    <numFmt numFmtId="179" formatCode="_-* #,##0.000_-;\-* #,##0.000_-;_-* &quot;-&quot;??_-;_-@_-"/>
  </numFmts>
  <fonts count="53">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i/>
      <sz val="11"/>
      <color theme="1"/>
      <name val="Calibri"/>
      <family val="2"/>
      <scheme val="minor"/>
    </font>
    <font>
      <i/>
      <sz val="11"/>
      <color theme="1"/>
      <name val="Calibri"/>
      <family val="2"/>
      <scheme val="minor"/>
    </font>
  </fonts>
  <fills count="4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rgb="FFFFFF00"/>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6">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0" fillId="0" borderId="0" applyNumberFormat="0" applyFill="0" applyBorder="0" applyAlignment="0" applyProtection="0">
      <alignment vertical="top"/>
      <protection locked="0"/>
    </xf>
    <xf numFmtId="0" fontId="2" fillId="0" borderId="0"/>
    <xf numFmtId="0" fontId="2" fillId="0" borderId="0"/>
    <xf numFmtId="0" fontId="2" fillId="0" borderId="0"/>
    <xf numFmtId="0" fontId="31" fillId="0" borderId="0"/>
    <xf numFmtId="0" fontId="32" fillId="0" borderId="0"/>
    <xf numFmtId="0" fontId="2" fillId="0" borderId="0"/>
    <xf numFmtId="0" fontId="2" fillId="0" borderId="0"/>
    <xf numFmtId="0" fontId="33" fillId="10" borderId="0" applyNumberFormat="0" applyBorder="0" applyAlignment="0" applyProtection="0"/>
    <xf numFmtId="0" fontId="33" fillId="11" borderId="0" applyNumberFormat="0" applyBorder="0" applyAlignment="0" applyProtection="0"/>
    <xf numFmtId="0" fontId="34"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18"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4" fillId="18"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4" fillId="11" borderId="0" applyNumberFormat="0" applyBorder="0" applyAlignment="0" applyProtection="0"/>
    <xf numFmtId="0" fontId="33" fillId="19" borderId="0" applyNumberFormat="0" applyBorder="0" applyAlignment="0" applyProtection="0"/>
    <xf numFmtId="0" fontId="33" fillId="14" borderId="0" applyNumberFormat="0" applyBorder="0" applyAlignment="0" applyProtection="0"/>
    <xf numFmtId="0" fontId="34" fillId="20" borderId="0" applyNumberFormat="0" applyBorder="0" applyAlignment="0" applyProtection="0"/>
    <xf numFmtId="43"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44" fontId="2" fillId="0" borderId="0" applyFont="0" applyFill="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4" fontId="2" fillId="24" borderId="26">
      <alignment vertical="center"/>
      <protection locked="0"/>
    </xf>
    <xf numFmtId="0" fontId="32" fillId="0" borderId="0"/>
    <xf numFmtId="0" fontId="32" fillId="0" borderId="0"/>
    <xf numFmtId="0" fontId="31" fillId="0" borderId="0" applyFont="0" applyFill="0" applyBorder="0" applyAlignment="0" applyProtection="0"/>
    <xf numFmtId="0" fontId="31" fillId="0" borderId="0" applyFont="0" applyFill="0" applyBorder="0" applyAlignment="0" applyProtection="0"/>
    <xf numFmtId="0" fontId="32" fillId="0" borderId="0"/>
    <xf numFmtId="0" fontId="42" fillId="0" borderId="0"/>
    <xf numFmtId="0" fontId="32" fillId="0" borderId="0"/>
    <xf numFmtId="0" fontId="4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2"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6" fontId="42" fillId="26" borderId="3">
      <alignment vertical="center"/>
    </xf>
    <xf numFmtId="176" fontId="35" fillId="27" borderId="3">
      <alignment vertical="center"/>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4" fontId="43" fillId="29" borderId="27" applyNumberFormat="0" applyProtection="0">
      <alignment vertical="center"/>
    </xf>
    <xf numFmtId="4" fontId="44" fillId="29" borderId="27" applyNumberFormat="0" applyProtection="0">
      <alignment vertical="center"/>
    </xf>
    <xf numFmtId="4" fontId="43" fillId="29" borderId="27" applyNumberFormat="0" applyProtection="0">
      <alignment horizontal="left" vertical="center" indent="1"/>
    </xf>
    <xf numFmtId="0" fontId="43" fillId="29" borderId="27" applyNumberFormat="0" applyProtection="0">
      <alignment horizontal="left" vertical="top" indent="1"/>
    </xf>
    <xf numFmtId="4" fontId="43" fillId="30" borderId="0" applyNumberFormat="0" applyProtection="0">
      <alignment horizontal="left" vertical="center" indent="1"/>
    </xf>
    <xf numFmtId="4" fontId="45" fillId="31" borderId="27" applyNumberFormat="0" applyProtection="0">
      <alignment horizontal="right" vertical="center"/>
    </xf>
    <xf numFmtId="4" fontId="45" fillId="32" borderId="27" applyNumberFormat="0" applyProtection="0">
      <alignment horizontal="right" vertical="center"/>
    </xf>
    <xf numFmtId="4" fontId="45" fillId="33" borderId="27" applyNumberFormat="0" applyProtection="0">
      <alignment horizontal="right" vertical="center"/>
    </xf>
    <xf numFmtId="4" fontId="45" fillId="34" borderId="27" applyNumberFormat="0" applyProtection="0">
      <alignment horizontal="right" vertical="center"/>
    </xf>
    <xf numFmtId="4" fontId="45" fillId="35" borderId="27" applyNumberFormat="0" applyProtection="0">
      <alignment horizontal="right" vertical="center"/>
    </xf>
    <xf numFmtId="4" fontId="45" fillId="36" borderId="27" applyNumberFormat="0" applyProtection="0">
      <alignment horizontal="right" vertical="center"/>
    </xf>
    <xf numFmtId="4" fontId="45" fillId="37" borderId="27" applyNumberFormat="0" applyProtection="0">
      <alignment horizontal="right" vertical="center"/>
    </xf>
    <xf numFmtId="4" fontId="45" fillId="38" borderId="27" applyNumberFormat="0" applyProtection="0">
      <alignment horizontal="right" vertical="center"/>
    </xf>
    <xf numFmtId="4" fontId="45" fillId="39" borderId="27" applyNumberFormat="0" applyProtection="0">
      <alignment horizontal="right" vertical="center"/>
    </xf>
    <xf numFmtId="4" fontId="43" fillId="40" borderId="28" applyNumberFormat="0" applyProtection="0">
      <alignment horizontal="left" vertical="center" indent="1"/>
    </xf>
    <xf numFmtId="4" fontId="45" fillId="41" borderId="0" applyNumberFormat="0" applyProtection="0">
      <alignment horizontal="left" vertical="center" indent="1"/>
    </xf>
    <xf numFmtId="4" fontId="46" fillId="42" borderId="0" applyNumberFormat="0" applyProtection="0">
      <alignment horizontal="left" vertical="center" indent="1"/>
    </xf>
    <xf numFmtId="4" fontId="45" fillId="30" borderId="27" applyNumberFormat="0" applyProtection="0">
      <alignment horizontal="right" vertical="center"/>
    </xf>
    <xf numFmtId="4" fontId="45" fillId="41" borderId="0" applyNumberFormat="0" applyProtection="0">
      <alignment horizontal="left" vertical="center" indent="1"/>
    </xf>
    <xf numFmtId="4" fontId="45"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5" fillId="45" borderId="27" applyNumberFormat="0" applyProtection="0">
      <alignment vertical="center"/>
    </xf>
    <xf numFmtId="4" fontId="47" fillId="45" borderId="27" applyNumberFormat="0" applyProtection="0">
      <alignment vertical="center"/>
    </xf>
    <xf numFmtId="4" fontId="45" fillId="45" borderId="27" applyNumberFormat="0" applyProtection="0">
      <alignment horizontal="left" vertical="center" indent="1"/>
    </xf>
    <xf numFmtId="0" fontId="45" fillId="45" borderId="27" applyNumberFormat="0" applyProtection="0">
      <alignment horizontal="left" vertical="top" indent="1"/>
    </xf>
    <xf numFmtId="4" fontId="45" fillId="41" borderId="27" applyNumberFormat="0" applyProtection="0">
      <alignment horizontal="right" vertical="center"/>
    </xf>
    <xf numFmtId="4" fontId="47" fillId="41" borderId="27" applyNumberFormat="0" applyProtection="0">
      <alignment horizontal="right" vertical="center"/>
    </xf>
    <xf numFmtId="4" fontId="45" fillId="30" borderId="27" applyNumberFormat="0" applyProtection="0">
      <alignment horizontal="left" vertical="center" indent="1"/>
    </xf>
    <xf numFmtId="0" fontId="45" fillId="30" borderId="27" applyNumberFormat="0" applyProtection="0">
      <alignment horizontal="left" vertical="top" indent="1"/>
    </xf>
    <xf numFmtId="4" fontId="48" fillId="46" borderId="0" applyNumberFormat="0" applyProtection="0">
      <alignment horizontal="left" vertical="center" indent="1"/>
    </xf>
    <xf numFmtId="4" fontId="49" fillId="41" borderId="27" applyNumberFormat="0" applyProtection="0">
      <alignment horizontal="right" vertical="center"/>
    </xf>
    <xf numFmtId="0" fontId="50" fillId="0" borderId="0" applyNumberFormat="0" applyFill="0" applyBorder="0" applyAlignment="0" applyProtection="0"/>
    <xf numFmtId="0" fontId="2" fillId="0" borderId="0" applyFont="0" applyFill="0" applyBorder="0" applyAlignment="0" applyProtection="0"/>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1" fillId="0" borderId="0"/>
    <xf numFmtId="0" fontId="1" fillId="0" borderId="0"/>
    <xf numFmtId="0" fontId="2" fillId="0" borderId="0"/>
  </cellStyleXfs>
  <cellXfs count="21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0" fillId="0" borderId="0" xfId="0" applyBorder="1"/>
    <xf numFmtId="0" fontId="0" fillId="0" borderId="0" xfId="0"/>
    <xf numFmtId="0" fontId="4" fillId="0" borderId="0" xfId="0" applyFont="1" applyAlignment="1">
      <alignment wrapText="1"/>
    </xf>
    <xf numFmtId="0" fontId="5" fillId="6" borderId="3" xfId="0" applyFont="1" applyFill="1" applyBorder="1" applyAlignment="1">
      <alignment wrapText="1"/>
    </xf>
    <xf numFmtId="0" fontId="4" fillId="0" borderId="0" xfId="0" applyFont="1" applyAlignment="1">
      <alignment vertical="top" wrapText="1"/>
    </xf>
    <xf numFmtId="0" fontId="24" fillId="0" borderId="0" xfId="0" applyFont="1" applyFill="1" applyBorder="1"/>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177" fontId="4" fillId="0" borderId="3" xfId="0" applyNumberFormat="1" applyFont="1" applyBorder="1" applyAlignment="1">
      <alignment horizontal="center" vertical="center"/>
    </xf>
    <xf numFmtId="0" fontId="51" fillId="0" borderId="0" xfId="0" applyFont="1" applyBorder="1"/>
    <xf numFmtId="0" fontId="24" fillId="0" borderId="0" xfId="0" applyFont="1" applyBorder="1"/>
    <xf numFmtId="0" fontId="52" fillId="0" borderId="0" xfId="0" applyFont="1" applyBorder="1"/>
    <xf numFmtId="44" fontId="0" fillId="0" borderId="0" xfId="8" applyFont="1" applyBorder="1"/>
    <xf numFmtId="44" fontId="0" fillId="0" borderId="0" xfId="0" applyNumberFormat="1" applyBorder="1"/>
    <xf numFmtId="178" fontId="0" fillId="0" borderId="0" xfId="7" applyNumberFormat="1" applyFont="1" applyBorder="1"/>
    <xf numFmtId="0" fontId="51" fillId="0" borderId="0" xfId="0" applyFont="1" applyBorder="1" applyAlignment="1">
      <alignment wrapText="1"/>
    </xf>
    <xf numFmtId="179" fontId="52" fillId="0" borderId="0" xfId="7" applyNumberFormat="1" applyFont="1" applyBorder="1"/>
    <xf numFmtId="179" fontId="0" fillId="0" borderId="0" xfId="7" applyNumberFormat="1" applyFont="1" applyBorder="1"/>
    <xf numFmtId="0" fontId="0" fillId="0" borderId="0" xfId="0" applyAlignment="1">
      <alignment horizontal="center" vertical="center"/>
    </xf>
    <xf numFmtId="0" fontId="24" fillId="47" borderId="0" xfId="0" applyFont="1" applyFill="1"/>
    <xf numFmtId="0" fontId="0" fillId="0" borderId="0" xfId="0"/>
    <xf numFmtId="44" fontId="0" fillId="0" borderId="0" xfId="8" applyFont="1"/>
    <xf numFmtId="44" fontId="0" fillId="0" borderId="0" xfId="0" applyNumberFormat="1"/>
    <xf numFmtId="0" fontId="24" fillId="0" borderId="0" xfId="0" applyFont="1"/>
    <xf numFmtId="0" fontId="24" fillId="0" borderId="19" xfId="0" applyFont="1" applyBorder="1"/>
    <xf numFmtId="0" fontId="51" fillId="0" borderId="20" xfId="0" applyFont="1" applyBorder="1" applyAlignment="1">
      <alignment wrapText="1"/>
    </xf>
    <xf numFmtId="0" fontId="52" fillId="0" borderId="24" xfId="0" applyFont="1" applyBorder="1"/>
    <xf numFmtId="0" fontId="0" fillId="0" borderId="24" xfId="0" applyBorder="1"/>
    <xf numFmtId="0" fontId="51" fillId="0" borderId="24" xfId="0" applyFont="1" applyBorder="1"/>
    <xf numFmtId="0" fontId="24" fillId="0" borderId="0" xfId="0" applyFont="1" applyFill="1" applyBorder="1"/>
    <xf numFmtId="0" fontId="52" fillId="0" borderId="17" xfId="0" applyFont="1" applyBorder="1"/>
    <xf numFmtId="0" fontId="24" fillId="0" borderId="24" xfId="0" applyFont="1" applyFill="1" applyBorder="1"/>
    <xf numFmtId="178" fontId="0" fillId="0" borderId="0" xfId="7" applyNumberFormat="1" applyFont="1"/>
    <xf numFmtId="179" fontId="52" fillId="0" borderId="17" xfId="7" applyNumberFormat="1" applyFont="1" applyBorder="1"/>
    <xf numFmtId="179" fontId="0" fillId="0" borderId="0" xfId="7" applyNumberFormat="1" applyFont="1"/>
    <xf numFmtId="179" fontId="52" fillId="0" borderId="24" xfId="7" applyNumberFormat="1" applyFont="1" applyBorder="1"/>
    <xf numFmtId="179" fontId="51" fillId="47" borderId="17" xfId="7" applyNumberFormat="1" applyFont="1" applyFill="1" applyBorder="1"/>
    <xf numFmtId="179" fontId="24" fillId="47" borderId="0" xfId="7" applyNumberFormat="1" applyFont="1" applyFill="1"/>
    <xf numFmtId="179" fontId="51" fillId="47" borderId="24" xfId="7" applyNumberFormat="1" applyFont="1" applyFill="1" applyBorder="1"/>
    <xf numFmtId="0" fontId="51" fillId="0" borderId="0" xfId="0" applyFont="1"/>
    <xf numFmtId="0" fontId="24" fillId="0" borderId="0" xfId="0" applyFont="1" applyFill="1" applyBorder="1"/>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216">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10" xfId="215"/>
    <cellStyle name="Normal 13" xfId="213"/>
    <cellStyle name="Normal 15" xfId="214"/>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ings%20-%20HV%20Temporary%20Me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abler Requirement"/>
      <sheetName val="Solution Costs"/>
      <sheetName val="Enabler Costs"/>
      <sheetName val="Cover"/>
      <sheetName val="Cost Curves"/>
      <sheetName val="HV UG Split Fdr"/>
      <sheetName val="HV Temp Mesh"/>
    </sheetNames>
    <sheetDataSet>
      <sheetData sheetId="0"/>
      <sheetData sheetId="1"/>
      <sheetData sheetId="2"/>
      <sheetData sheetId="3">
        <row r="2">
          <cell r="A2">
            <v>2018</v>
          </cell>
        </row>
        <row r="5">
          <cell r="A5">
            <v>1.0309999999999999</v>
          </cell>
        </row>
      </sheetData>
      <sheetData sheetId="4">
        <row r="2">
          <cell r="A2">
            <v>1</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100" t="s">
        <v>231</v>
      </c>
      <c r="C2" s="100" t="s">
        <v>239</v>
      </c>
      <c r="D2" s="100" t="s">
        <v>238</v>
      </c>
      <c r="E2" s="100" t="s">
        <v>232</v>
      </c>
    </row>
    <row r="3" spans="2:5" s="99" customFormat="1" ht="62.25" customHeight="1">
      <c r="B3" s="101" t="s">
        <v>233</v>
      </c>
      <c r="C3" s="101" t="s">
        <v>236</v>
      </c>
      <c r="D3" s="101"/>
      <c r="E3" s="102" t="s">
        <v>237</v>
      </c>
    </row>
    <row r="4" spans="2:5" s="99" customFormat="1" ht="62.25" customHeight="1">
      <c r="B4" s="101" t="s">
        <v>234</v>
      </c>
      <c r="C4" s="101" t="s">
        <v>240</v>
      </c>
      <c r="D4" s="103">
        <v>41352</v>
      </c>
      <c r="E4" s="101" t="s">
        <v>241</v>
      </c>
    </row>
    <row r="5" spans="2:5" s="99" customFormat="1" ht="84" customHeight="1">
      <c r="B5" s="101" t="s">
        <v>235</v>
      </c>
      <c r="C5" s="101" t="s">
        <v>246</v>
      </c>
      <c r="D5" s="103" t="s">
        <v>242</v>
      </c>
      <c r="E5" s="101" t="s">
        <v>243</v>
      </c>
    </row>
    <row r="6" spans="2:5" ht="111" customHeight="1">
      <c r="B6" s="104" t="s">
        <v>244</v>
      </c>
      <c r="C6" s="104" t="s">
        <v>245</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1"/>
  <sheetViews>
    <sheetView workbookViewId="0">
      <selection activeCell="B16" sqref="B16"/>
    </sheetView>
  </sheetViews>
  <sheetFormatPr defaultRowHeight="15"/>
  <cols>
    <col min="1" max="1" width="5.85546875" style="132" customWidth="1"/>
    <col min="2" max="2" width="64.85546875" style="132" customWidth="1"/>
    <col min="3" max="3" width="11.5703125" style="132" bestFit="1" customWidth="1"/>
    <col min="4" max="4" width="14.28515625" style="132" bestFit="1" customWidth="1"/>
    <col min="5" max="5" width="9.140625" style="132"/>
    <col min="6" max="6" width="12.7109375" style="132" bestFit="1" customWidth="1"/>
    <col min="7" max="7" width="9.140625" style="132"/>
    <col min="8" max="8" width="10.5703125" style="132" bestFit="1" customWidth="1"/>
    <col min="9" max="9" width="9.140625" style="132"/>
    <col min="10" max="10" width="13.85546875" style="132" bestFit="1" customWidth="1"/>
    <col min="11" max="11" width="9.140625" style="132"/>
    <col min="12" max="12" width="12" style="132" bestFit="1" customWidth="1"/>
    <col min="13" max="16384" width="9.140625" style="132"/>
  </cols>
  <sheetData>
    <row r="1" spans="1:41" ht="18.75">
      <c r="A1" s="1" t="s">
        <v>374</v>
      </c>
    </row>
    <row r="3" spans="1:41" ht="56.25" customHeight="1">
      <c r="A3" s="152">
        <v>1</v>
      </c>
      <c r="B3" s="216" t="s">
        <v>373</v>
      </c>
      <c r="C3" s="217"/>
      <c r="D3" s="218"/>
    </row>
    <row r="4" spans="1:41">
      <c r="B4" s="143"/>
      <c r="C4" s="144"/>
      <c r="D4" s="144"/>
      <c r="E4" s="144"/>
      <c r="F4" s="144"/>
      <c r="G4" s="136"/>
      <c r="H4" s="144"/>
      <c r="I4" s="144"/>
      <c r="J4" s="144"/>
      <c r="K4" s="144"/>
      <c r="L4" s="144"/>
      <c r="M4" s="136"/>
      <c r="N4" s="131"/>
      <c r="O4" s="136"/>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row>
    <row r="5" spans="1:41">
      <c r="B5" s="145"/>
      <c r="C5" s="146"/>
      <c r="D5" s="147"/>
      <c r="E5" s="131"/>
      <c r="F5" s="147"/>
      <c r="G5" s="131"/>
      <c r="H5" s="146"/>
      <c r="I5" s="148"/>
      <c r="J5" s="147"/>
      <c r="K5" s="131"/>
      <c r="L5" s="147"/>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row>
    <row r="6" spans="1:41">
      <c r="B6" s="145"/>
      <c r="C6" s="146"/>
      <c r="D6" s="147"/>
      <c r="E6" s="131"/>
      <c r="F6" s="147"/>
      <c r="G6" s="131"/>
      <c r="H6" s="146"/>
      <c r="I6" s="148"/>
      <c r="J6" s="147"/>
      <c r="K6" s="131"/>
      <c r="L6" s="147"/>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row>
    <row r="7" spans="1:41">
      <c r="B7" s="145"/>
      <c r="C7" s="146"/>
      <c r="D7" s="147"/>
      <c r="E7" s="131"/>
      <c r="F7" s="147"/>
      <c r="G7" s="131"/>
      <c r="H7" s="146"/>
      <c r="I7" s="148"/>
      <c r="J7" s="147"/>
      <c r="K7" s="131"/>
      <c r="L7" s="147"/>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row>
    <row r="8" spans="1:41">
      <c r="B8" s="145"/>
      <c r="C8" s="146"/>
      <c r="D8" s="147"/>
      <c r="E8" s="131"/>
      <c r="F8" s="147"/>
      <c r="G8" s="131"/>
      <c r="H8" s="146"/>
      <c r="I8" s="148"/>
      <c r="J8" s="147"/>
      <c r="K8" s="131"/>
      <c r="L8" s="147"/>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row>
    <row r="9" spans="1:41">
      <c r="B9" s="145"/>
      <c r="C9" s="146"/>
      <c r="D9" s="147"/>
      <c r="E9" s="131"/>
      <c r="F9" s="147"/>
      <c r="G9" s="131"/>
      <c r="H9" s="146"/>
      <c r="I9" s="148"/>
      <c r="J9" s="147"/>
      <c r="K9" s="131"/>
      <c r="L9" s="147"/>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row>
    <row r="10" spans="1:41">
      <c r="B10" s="145"/>
      <c r="C10" s="146"/>
      <c r="D10" s="147"/>
      <c r="E10" s="131"/>
      <c r="F10" s="147"/>
      <c r="G10" s="131"/>
      <c r="H10" s="146"/>
      <c r="I10" s="148"/>
      <c r="J10" s="147"/>
      <c r="K10" s="131"/>
      <c r="L10" s="147"/>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row>
    <row r="11" spans="1:41">
      <c r="B11" s="145"/>
      <c r="C11" s="146"/>
      <c r="D11" s="147"/>
      <c r="E11" s="131"/>
      <c r="F11" s="147"/>
      <c r="G11" s="131"/>
      <c r="H11" s="146"/>
      <c r="I11" s="148"/>
      <c r="J11" s="147"/>
      <c r="K11" s="131"/>
      <c r="L11" s="147"/>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row>
    <row r="12" spans="1:41">
      <c r="B12" s="145"/>
      <c r="C12" s="146"/>
      <c r="D12" s="147"/>
      <c r="E12" s="131"/>
      <c r="F12" s="147"/>
      <c r="G12" s="131"/>
      <c r="H12" s="146"/>
      <c r="I12" s="148"/>
      <c r="J12" s="147"/>
      <c r="K12" s="131"/>
      <c r="L12" s="147"/>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row>
    <row r="13" spans="1:41">
      <c r="B13" s="145"/>
      <c r="C13" s="146"/>
      <c r="D13" s="147"/>
      <c r="E13" s="131"/>
      <c r="F13" s="147"/>
      <c r="G13" s="131"/>
      <c r="H13" s="146"/>
      <c r="I13" s="148"/>
      <c r="J13" s="147"/>
      <c r="K13" s="131"/>
      <c r="L13" s="147"/>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row>
    <row r="14" spans="1:41">
      <c r="B14" s="145"/>
      <c r="C14" s="146"/>
      <c r="D14" s="147"/>
      <c r="E14" s="131"/>
      <c r="F14" s="147"/>
      <c r="G14" s="131"/>
      <c r="H14" s="146"/>
      <c r="I14" s="148"/>
      <c r="J14" s="147"/>
      <c r="K14" s="131"/>
      <c r="L14" s="147"/>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row>
    <row r="15" spans="1:41">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row>
    <row r="16" spans="1:41">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row>
    <row r="17" spans="2:41">
      <c r="B17" s="149"/>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row>
    <row r="18" spans="2:41">
      <c r="B18" s="145"/>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row>
    <row r="19" spans="2:41">
      <c r="B19" s="145"/>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row>
    <row r="20" spans="2:41">
      <c r="B20" s="145"/>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row>
    <row r="21" spans="2:41">
      <c r="B21" s="145"/>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row>
    <row r="22" spans="2:41">
      <c r="B22" s="145"/>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row>
    <row r="23" spans="2:41">
      <c r="B23" s="145"/>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row>
    <row r="24" spans="2:41">
      <c r="B24" s="145"/>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row>
    <row r="25" spans="2:41">
      <c r="B25" s="145"/>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6"/>
    </row>
    <row r="26" spans="2:41">
      <c r="B26" s="145"/>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row>
    <row r="27" spans="2:41">
      <c r="B27" s="145"/>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row>
    <row r="28" spans="2:41">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row>
    <row r="29" spans="2:4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c r="AO29" s="131"/>
    </row>
    <row r="30" spans="2:41">
      <c r="B30" s="149"/>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row>
    <row r="31" spans="2:41">
      <c r="B31" s="145"/>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row>
    <row r="32" spans="2:41">
      <c r="B32" s="145"/>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row>
    <row r="33" spans="2:41">
      <c r="B33" s="145"/>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row>
    <row r="34" spans="2:41">
      <c r="B34" s="145"/>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row>
    <row r="35" spans="2:41">
      <c r="B35" s="145"/>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row>
    <row r="36" spans="2:41">
      <c r="B36" s="145"/>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row>
    <row r="37" spans="2:41">
      <c r="B37" s="145"/>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row>
    <row r="38" spans="2:41">
      <c r="B38" s="145"/>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row>
    <row r="39" spans="2:41">
      <c r="B39" s="145"/>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c r="AE39" s="146"/>
      <c r="AF39" s="146"/>
      <c r="AG39" s="146"/>
      <c r="AH39" s="146"/>
      <c r="AI39" s="146"/>
      <c r="AJ39" s="146"/>
      <c r="AK39" s="146"/>
      <c r="AL39" s="146"/>
      <c r="AM39" s="146"/>
      <c r="AN39" s="146"/>
      <c r="AO39" s="146"/>
    </row>
    <row r="40" spans="2:41">
      <c r="B40" s="145"/>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6"/>
      <c r="AL40" s="146"/>
      <c r="AM40" s="146"/>
      <c r="AN40" s="146"/>
      <c r="AO40" s="146"/>
    </row>
    <row r="41" spans="2:41">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c r="AL41" s="131"/>
      <c r="AM41" s="131"/>
      <c r="AN41" s="131"/>
      <c r="AO41" s="131"/>
    </row>
    <row r="42" spans="2:41">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row>
    <row r="43" spans="2:41">
      <c r="B43" s="149"/>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4"/>
      <c r="AL43" s="144"/>
      <c r="AM43" s="144"/>
      <c r="AN43" s="144"/>
      <c r="AO43" s="144"/>
    </row>
    <row r="44" spans="2:41">
      <c r="B44" s="150"/>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51"/>
    </row>
    <row r="45" spans="2:41">
      <c r="B45" s="150"/>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51"/>
      <c r="AL45" s="151"/>
      <c r="AM45" s="151"/>
      <c r="AN45" s="151"/>
      <c r="AO45" s="151"/>
    </row>
    <row r="46" spans="2:4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c r="AO46" s="131"/>
    </row>
    <row r="47" spans="2:41">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I47" s="131"/>
      <c r="AJ47" s="131"/>
      <c r="AK47" s="131"/>
      <c r="AL47" s="131"/>
      <c r="AM47" s="131"/>
      <c r="AN47" s="131"/>
      <c r="AO47" s="131"/>
    </row>
    <row r="48" spans="2:41">
      <c r="B48" s="149"/>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c r="AL48" s="144"/>
      <c r="AM48" s="144"/>
      <c r="AN48" s="144"/>
      <c r="AO48" s="144"/>
    </row>
    <row r="49" spans="2:41">
      <c r="B49" s="150"/>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51"/>
    </row>
    <row r="50" spans="2:41">
      <c r="B50" s="150"/>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row>
    <row r="51" spans="2:4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c r="AO51" s="131"/>
    </row>
    <row r="52" spans="2:41">
      <c r="B52" s="131"/>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1"/>
      <c r="AL52" s="131"/>
      <c r="AM52" s="131"/>
      <c r="AN52" s="131"/>
      <c r="AO52" s="131"/>
    </row>
    <row r="53" spans="2:41">
      <c r="B53" s="149"/>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c r="AD53" s="144"/>
      <c r="AE53" s="144"/>
      <c r="AF53" s="144"/>
      <c r="AG53" s="144"/>
      <c r="AH53" s="144"/>
      <c r="AI53" s="144"/>
      <c r="AJ53" s="144"/>
      <c r="AK53" s="144"/>
      <c r="AL53" s="144"/>
      <c r="AM53" s="144"/>
      <c r="AN53" s="144"/>
      <c r="AO53" s="144"/>
    </row>
    <row r="54" spans="2:41">
      <c r="B54" s="150"/>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row>
    <row r="55" spans="2:41">
      <c r="B55" s="150"/>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1"/>
      <c r="AL55" s="151"/>
      <c r="AM55" s="151"/>
      <c r="AN55" s="151"/>
      <c r="AO55" s="151"/>
    </row>
    <row r="56" spans="2:41">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31"/>
      <c r="AM56" s="131"/>
      <c r="AN56" s="131"/>
      <c r="AO56" s="131"/>
    </row>
    <row r="57" spans="2:4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row>
    <row r="58" spans="2:4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c r="AO58" s="131"/>
    </row>
    <row r="59" spans="2:41">
      <c r="B59" s="131"/>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c r="AO59" s="131"/>
    </row>
    <row r="60" spans="2:41">
      <c r="B60" s="131"/>
      <c r="C60" s="131"/>
      <c r="D60" s="131"/>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c r="AD60" s="131"/>
      <c r="AE60" s="131"/>
      <c r="AF60" s="131"/>
      <c r="AG60" s="131"/>
      <c r="AH60" s="131"/>
      <c r="AI60" s="131"/>
      <c r="AJ60" s="131"/>
      <c r="AK60" s="131"/>
      <c r="AL60" s="131"/>
      <c r="AM60" s="131"/>
      <c r="AN60" s="131"/>
      <c r="AO60" s="131"/>
    </row>
    <row r="61" spans="2:41">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c r="AO61" s="131"/>
    </row>
    <row r="62" spans="2:41">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c r="AO62" s="131"/>
    </row>
    <row r="63" spans="2:4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c r="AO63" s="131"/>
    </row>
    <row r="64" spans="2:41">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c r="AK64" s="131"/>
      <c r="AL64" s="131"/>
      <c r="AM64" s="131"/>
      <c r="AN64" s="131"/>
      <c r="AO64" s="131"/>
    </row>
    <row r="65" spans="2:41">
      <c r="B65" s="131"/>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c r="AO65" s="131"/>
    </row>
    <row r="66" spans="2:41">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row>
    <row r="67" spans="2:41">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131"/>
      <c r="AM67" s="131"/>
      <c r="AN67" s="131"/>
      <c r="AO67" s="131"/>
    </row>
    <row r="68" spans="2:41">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c r="AO68" s="131"/>
    </row>
    <row r="69" spans="2:41">
      <c r="B69" s="131"/>
      <c r="C69" s="131"/>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row>
    <row r="70" spans="2:41">
      <c r="B70" s="131"/>
      <c r="C70" s="131"/>
      <c r="D70" s="131"/>
      <c r="E70" s="131"/>
      <c r="F70" s="131"/>
      <c r="G70" s="131"/>
      <c r="H70" s="131"/>
      <c r="I70" s="131"/>
      <c r="J70" s="131"/>
      <c r="K70" s="131"/>
      <c r="L70" s="131"/>
      <c r="M70" s="131"/>
      <c r="N70" s="131"/>
      <c r="O70" s="131"/>
      <c r="P70" s="131"/>
      <c r="Q70" s="131"/>
      <c r="R70" s="131"/>
      <c r="S70" s="131"/>
      <c r="T70" s="131"/>
      <c r="U70" s="131"/>
      <c r="V70" s="131"/>
      <c r="W70" s="131"/>
      <c r="X70" s="131"/>
      <c r="Y70" s="131"/>
      <c r="Z70" s="131"/>
      <c r="AA70" s="131"/>
      <c r="AB70" s="131"/>
      <c r="AC70" s="131"/>
      <c r="AD70" s="131"/>
      <c r="AE70" s="131"/>
      <c r="AF70" s="131"/>
      <c r="AG70" s="131"/>
      <c r="AH70" s="131"/>
      <c r="AI70" s="131"/>
      <c r="AJ70" s="131"/>
      <c r="AK70" s="131"/>
      <c r="AL70" s="131"/>
      <c r="AM70" s="131"/>
      <c r="AN70" s="131"/>
      <c r="AO70" s="131"/>
    </row>
    <row r="71" spans="2:41">
      <c r="B71" s="131"/>
      <c r="C71" s="131"/>
      <c r="D71" s="131"/>
      <c r="E71" s="131"/>
      <c r="F71" s="131"/>
      <c r="G71" s="131"/>
      <c r="H71" s="131"/>
      <c r="I71" s="131"/>
      <c r="J71" s="131"/>
      <c r="K71" s="131"/>
      <c r="L71" s="131"/>
      <c r="M71" s="131"/>
      <c r="N71" s="131"/>
      <c r="O71" s="131"/>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c r="AO71" s="131"/>
    </row>
    <row r="72" spans="2:41">
      <c r="B72" s="131"/>
      <c r="C72" s="131"/>
      <c r="D72" s="131"/>
      <c r="E72" s="131"/>
      <c r="F72" s="131"/>
      <c r="G72" s="131"/>
      <c r="H72" s="131"/>
      <c r="I72" s="131"/>
      <c r="J72" s="131"/>
      <c r="K72" s="131"/>
      <c r="L72" s="131"/>
      <c r="M72" s="131"/>
      <c r="N72" s="131"/>
      <c r="O72" s="131"/>
      <c r="P72" s="131"/>
      <c r="Q72" s="131"/>
      <c r="R72" s="131"/>
      <c r="S72" s="131"/>
      <c r="T72" s="131"/>
      <c r="U72" s="131"/>
      <c r="V72" s="131"/>
      <c r="W72" s="131"/>
      <c r="X72" s="131"/>
      <c r="Y72" s="131"/>
      <c r="Z72" s="131"/>
      <c r="AA72" s="131"/>
      <c r="AB72" s="131"/>
      <c r="AC72" s="131"/>
      <c r="AD72" s="131"/>
      <c r="AE72" s="131"/>
      <c r="AF72" s="131"/>
      <c r="AG72" s="131"/>
      <c r="AH72" s="131"/>
      <c r="AI72" s="131"/>
      <c r="AJ72" s="131"/>
      <c r="AK72" s="131"/>
      <c r="AL72" s="131"/>
      <c r="AM72" s="131"/>
      <c r="AN72" s="131"/>
      <c r="AO72" s="131"/>
    </row>
    <row r="73" spans="2:4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row>
    <row r="74" spans="2:4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row>
    <row r="75" spans="2:41">
      <c r="B75" s="131"/>
      <c r="C75" s="131"/>
      <c r="D75" s="131"/>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c r="AO75" s="131"/>
    </row>
    <row r="76" spans="2:41">
      <c r="B76" s="131"/>
      <c r="C76" s="131"/>
      <c r="D76" s="131"/>
      <c r="E76" s="131"/>
      <c r="F76" s="131"/>
      <c r="G76" s="131"/>
      <c r="H76" s="131"/>
      <c r="I76" s="131"/>
      <c r="J76" s="131"/>
      <c r="K76" s="131"/>
      <c r="L76" s="131"/>
      <c r="M76" s="131"/>
      <c r="N76" s="131"/>
      <c r="O76" s="131"/>
      <c r="P76" s="131"/>
      <c r="Q76" s="131"/>
      <c r="R76" s="131"/>
      <c r="S76" s="131"/>
      <c r="T76" s="131"/>
      <c r="U76" s="131"/>
      <c r="V76" s="131"/>
      <c r="W76" s="131"/>
      <c r="X76" s="131"/>
      <c r="Y76" s="131"/>
      <c r="Z76" s="131"/>
      <c r="AA76" s="131"/>
      <c r="AB76" s="131"/>
      <c r="AC76" s="131"/>
      <c r="AD76" s="131"/>
      <c r="AE76" s="131"/>
      <c r="AF76" s="131"/>
      <c r="AG76" s="131"/>
      <c r="AH76" s="131"/>
      <c r="AI76" s="131"/>
      <c r="AJ76" s="131"/>
      <c r="AK76" s="131"/>
      <c r="AL76" s="131"/>
      <c r="AM76" s="131"/>
      <c r="AN76" s="131"/>
      <c r="AO76" s="131"/>
    </row>
    <row r="77" spans="2:41">
      <c r="B77" s="131"/>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c r="AC77" s="131"/>
      <c r="AD77" s="131"/>
      <c r="AE77" s="131"/>
      <c r="AF77" s="131"/>
      <c r="AG77" s="131"/>
      <c r="AH77" s="131"/>
      <c r="AI77" s="131"/>
      <c r="AJ77" s="131"/>
      <c r="AK77" s="131"/>
      <c r="AL77" s="131"/>
      <c r="AM77" s="131"/>
      <c r="AN77" s="131"/>
      <c r="AO77" s="131"/>
    </row>
    <row r="78" spans="2:41">
      <c r="B78" s="131"/>
      <c r="C78" s="131"/>
      <c r="D78" s="131"/>
      <c r="E78" s="131"/>
      <c r="F78" s="131"/>
      <c r="G78" s="131"/>
      <c r="H78" s="131"/>
      <c r="I78" s="131"/>
      <c r="J78" s="131"/>
      <c r="K78" s="131"/>
      <c r="L78" s="131"/>
      <c r="M78" s="131"/>
      <c r="N78" s="131"/>
      <c r="O78" s="131"/>
      <c r="P78" s="131"/>
      <c r="Q78" s="131"/>
      <c r="R78" s="131"/>
      <c r="S78" s="131"/>
      <c r="T78" s="131"/>
      <c r="U78" s="131"/>
      <c r="V78" s="131"/>
      <c r="W78" s="131"/>
      <c r="X78" s="131"/>
      <c r="Y78" s="131"/>
      <c r="Z78" s="131"/>
      <c r="AA78" s="131"/>
      <c r="AB78" s="131"/>
      <c r="AC78" s="131"/>
      <c r="AD78" s="131"/>
      <c r="AE78" s="131"/>
      <c r="AF78" s="131"/>
      <c r="AG78" s="131"/>
      <c r="AH78" s="131"/>
      <c r="AI78" s="131"/>
      <c r="AJ78" s="131"/>
      <c r="AK78" s="131"/>
      <c r="AL78" s="131"/>
      <c r="AM78" s="131"/>
      <c r="AN78" s="131"/>
      <c r="AO78" s="131"/>
    </row>
    <row r="79" spans="2:41">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c r="AH79" s="131"/>
      <c r="AI79" s="131"/>
      <c r="AJ79" s="131"/>
      <c r="AK79" s="131"/>
      <c r="AL79" s="131"/>
      <c r="AM79" s="131"/>
      <c r="AN79" s="131"/>
      <c r="AO79" s="131"/>
    </row>
    <row r="80" spans="2:41">
      <c r="B80" s="131"/>
      <c r="C80" s="131"/>
      <c r="D80" s="131"/>
      <c r="E80" s="131"/>
      <c r="F80" s="131"/>
      <c r="G80" s="131"/>
      <c r="H80" s="131"/>
      <c r="I80" s="131"/>
      <c r="J80" s="131"/>
      <c r="K80" s="131"/>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1"/>
      <c r="AI80" s="131"/>
      <c r="AJ80" s="131"/>
      <c r="AK80" s="131"/>
      <c r="AL80" s="131"/>
      <c r="AM80" s="131"/>
      <c r="AN80" s="131"/>
      <c r="AO80" s="131"/>
    </row>
    <row r="81" spans="2:41">
      <c r="B81" s="131"/>
      <c r="C81" s="131"/>
      <c r="D81" s="131"/>
      <c r="E81" s="131"/>
      <c r="F81" s="131"/>
      <c r="G81" s="131"/>
      <c r="H81" s="131"/>
      <c r="I81" s="131"/>
      <c r="J81" s="131"/>
      <c r="K81" s="131"/>
      <c r="L81" s="131"/>
      <c r="M81" s="131"/>
      <c r="N81" s="131"/>
      <c r="O81" s="131"/>
      <c r="P81" s="131"/>
      <c r="Q81" s="131"/>
      <c r="R81" s="131"/>
      <c r="S81" s="131"/>
      <c r="T81" s="131"/>
      <c r="U81" s="131"/>
      <c r="V81" s="131"/>
      <c r="W81" s="131"/>
      <c r="X81" s="131"/>
      <c r="Y81" s="131"/>
      <c r="Z81" s="131"/>
      <c r="AA81" s="131"/>
      <c r="AB81" s="131"/>
      <c r="AC81" s="131"/>
      <c r="AD81" s="131"/>
      <c r="AE81" s="131"/>
      <c r="AF81" s="131"/>
      <c r="AG81" s="131"/>
      <c r="AH81" s="131"/>
      <c r="AI81" s="131"/>
      <c r="AJ81" s="131"/>
      <c r="AK81" s="131"/>
      <c r="AL81" s="131"/>
      <c r="AM81" s="131"/>
      <c r="AN81" s="131"/>
      <c r="AO81" s="131"/>
    </row>
    <row r="82" spans="2:41">
      <c r="B82" s="131"/>
      <c r="C82" s="131"/>
      <c r="D82" s="131"/>
      <c r="E82" s="131"/>
      <c r="F82" s="131"/>
      <c r="G82" s="131"/>
      <c r="H82" s="131"/>
      <c r="I82" s="131"/>
      <c r="J82" s="131"/>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1"/>
      <c r="AI82" s="131"/>
      <c r="AJ82" s="131"/>
      <c r="AK82" s="131"/>
      <c r="AL82" s="131"/>
      <c r="AM82" s="131"/>
      <c r="AN82" s="131"/>
      <c r="AO82" s="131"/>
    </row>
    <row r="83" spans="2:41">
      <c r="B83" s="131"/>
      <c r="C83" s="131"/>
      <c r="D83" s="131"/>
      <c r="E83" s="131"/>
      <c r="F83" s="131"/>
      <c r="G83" s="131"/>
      <c r="H83" s="131"/>
      <c r="I83" s="131"/>
      <c r="J83" s="131"/>
      <c r="K83" s="131"/>
      <c r="L83" s="131"/>
      <c r="M83" s="131"/>
      <c r="N83" s="131"/>
      <c r="O83" s="131"/>
      <c r="P83" s="131"/>
      <c r="Q83" s="131"/>
      <c r="R83" s="131"/>
      <c r="S83" s="131"/>
      <c r="T83" s="131"/>
      <c r="U83" s="131"/>
      <c r="V83" s="131"/>
      <c r="W83" s="131"/>
      <c r="X83" s="131"/>
      <c r="Y83" s="131"/>
      <c r="Z83" s="131"/>
      <c r="AA83" s="131"/>
      <c r="AB83" s="131"/>
      <c r="AC83" s="131"/>
      <c r="AD83" s="131"/>
      <c r="AE83" s="131"/>
      <c r="AF83" s="131"/>
      <c r="AG83" s="131"/>
      <c r="AH83" s="131"/>
      <c r="AI83" s="131"/>
      <c r="AJ83" s="131"/>
      <c r="AK83" s="131"/>
      <c r="AL83" s="131"/>
      <c r="AM83" s="131"/>
      <c r="AN83" s="131"/>
      <c r="AO83" s="131"/>
    </row>
    <row r="84" spans="2:41">
      <c r="B84" s="131"/>
      <c r="C84" s="131"/>
      <c r="D84" s="131"/>
      <c r="E84" s="131"/>
      <c r="F84" s="131"/>
      <c r="G84" s="131"/>
      <c r="H84" s="131"/>
      <c r="I84" s="131"/>
      <c r="J84" s="131"/>
      <c r="K84" s="131"/>
      <c r="L84" s="131"/>
      <c r="M84" s="131"/>
      <c r="N84" s="131"/>
      <c r="O84" s="131"/>
      <c r="P84" s="131"/>
      <c r="Q84" s="131"/>
      <c r="R84" s="131"/>
      <c r="S84" s="131"/>
      <c r="T84" s="131"/>
      <c r="U84" s="131"/>
      <c r="V84" s="131"/>
      <c r="W84" s="131"/>
      <c r="X84" s="131"/>
      <c r="Y84" s="131"/>
      <c r="Z84" s="131"/>
      <c r="AA84" s="131"/>
      <c r="AB84" s="131"/>
      <c r="AC84" s="131"/>
      <c r="AD84" s="131"/>
      <c r="AE84" s="131"/>
      <c r="AF84" s="131"/>
      <c r="AG84" s="131"/>
      <c r="AH84" s="131"/>
      <c r="AI84" s="131"/>
      <c r="AJ84" s="131"/>
      <c r="AK84" s="131"/>
      <c r="AL84" s="131"/>
      <c r="AM84" s="131"/>
      <c r="AN84" s="131"/>
      <c r="AO84" s="131"/>
    </row>
    <row r="85" spans="2:41">
      <c r="B85" s="131"/>
      <c r="C85" s="131"/>
      <c r="D85" s="131"/>
      <c r="E85" s="131"/>
      <c r="F85" s="131"/>
      <c r="G85" s="131"/>
      <c r="H85" s="131"/>
      <c r="I85" s="131"/>
      <c r="J85" s="131"/>
      <c r="K85" s="131"/>
      <c r="L85" s="131"/>
      <c r="M85" s="131"/>
      <c r="N85" s="131"/>
      <c r="O85" s="131"/>
      <c r="P85" s="131"/>
      <c r="Q85" s="131"/>
      <c r="R85" s="131"/>
      <c r="S85" s="131"/>
      <c r="T85" s="131"/>
      <c r="U85" s="131"/>
      <c r="V85" s="131"/>
      <c r="W85" s="131"/>
      <c r="X85" s="131"/>
      <c r="Y85" s="131"/>
      <c r="Z85" s="131"/>
      <c r="AA85" s="131"/>
      <c r="AB85" s="131"/>
      <c r="AC85" s="131"/>
      <c r="AD85" s="131"/>
      <c r="AE85" s="131"/>
      <c r="AF85" s="131"/>
      <c r="AG85" s="131"/>
      <c r="AH85" s="131"/>
      <c r="AI85" s="131"/>
      <c r="AJ85" s="131"/>
      <c r="AK85" s="131"/>
      <c r="AL85" s="131"/>
      <c r="AM85" s="131"/>
      <c r="AN85" s="131"/>
      <c r="AO85" s="131"/>
    </row>
    <row r="86" spans="2:41">
      <c r="B86" s="131"/>
      <c r="C86" s="131"/>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c r="AL86" s="131"/>
      <c r="AM86" s="131"/>
      <c r="AN86" s="131"/>
      <c r="AO86" s="131"/>
    </row>
    <row r="87" spans="2:41">
      <c r="B87" s="131"/>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c r="AO87" s="131"/>
    </row>
    <row r="88" spans="2:41">
      <c r="B88" s="131"/>
      <c r="C88" s="131"/>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c r="AL88" s="131"/>
      <c r="AM88" s="131"/>
      <c r="AN88" s="131"/>
      <c r="AO88" s="131"/>
    </row>
    <row r="89" spans="2:41">
      <c r="B89" s="131"/>
      <c r="C89" s="131"/>
      <c r="D89" s="13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131"/>
      <c r="AL89" s="131"/>
      <c r="AM89" s="131"/>
      <c r="AN89" s="131"/>
      <c r="AO89" s="131"/>
    </row>
    <row r="90" spans="2:41">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131"/>
      <c r="AL90" s="131"/>
      <c r="AM90" s="131"/>
      <c r="AN90" s="131"/>
      <c r="AO90" s="131"/>
    </row>
    <row r="91" spans="2:4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row>
    <row r="92" spans="2:4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row>
    <row r="93" spans="2:41">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row>
    <row r="94" spans="2:41">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row>
    <row r="95" spans="2:41">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row>
    <row r="96" spans="2:41">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row>
    <row r="97" spans="2:41">
      <c r="B97" s="131"/>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row>
    <row r="98" spans="2:41">
      <c r="B98" s="131"/>
      <c r="C98" s="131"/>
      <c r="D98" s="131"/>
      <c r="E98" s="131"/>
      <c r="F98" s="131"/>
      <c r="G98" s="131"/>
      <c r="H98" s="131"/>
      <c r="I98" s="131"/>
      <c r="J98" s="131"/>
      <c r="K98" s="131"/>
      <c r="L98" s="131"/>
      <c r="M98" s="131"/>
      <c r="N98" s="131"/>
      <c r="O98" s="131"/>
      <c r="P98" s="131"/>
      <c r="Q98" s="131"/>
      <c r="R98" s="131"/>
      <c r="S98" s="131"/>
      <c r="T98" s="131"/>
      <c r="U98" s="131"/>
      <c r="V98" s="131"/>
      <c r="W98" s="131"/>
      <c r="X98" s="131"/>
      <c r="Y98" s="131"/>
      <c r="Z98" s="131"/>
      <c r="AA98" s="131"/>
      <c r="AB98" s="131"/>
      <c r="AC98" s="131"/>
      <c r="AD98" s="131"/>
      <c r="AE98" s="131"/>
      <c r="AF98" s="131"/>
      <c r="AG98" s="131"/>
      <c r="AH98" s="131"/>
      <c r="AI98" s="131"/>
      <c r="AJ98" s="131"/>
      <c r="AK98" s="131"/>
      <c r="AL98" s="131"/>
      <c r="AM98" s="131"/>
      <c r="AN98" s="131"/>
      <c r="AO98" s="131"/>
    </row>
    <row r="99" spans="2:41">
      <c r="B99" s="131"/>
      <c r="C99" s="131"/>
      <c r="D99" s="131"/>
      <c r="E99" s="131"/>
      <c r="F99" s="131"/>
      <c r="G99" s="131"/>
      <c r="H99" s="131"/>
      <c r="I99" s="131"/>
      <c r="J99" s="131"/>
      <c r="K99" s="131"/>
      <c r="L99" s="131"/>
      <c r="M99" s="131"/>
      <c r="N99" s="131"/>
      <c r="O99" s="131"/>
      <c r="P99" s="131"/>
      <c r="Q99" s="131"/>
      <c r="R99" s="131"/>
      <c r="S99" s="131"/>
      <c r="T99" s="131"/>
      <c r="U99" s="131"/>
      <c r="V99" s="131"/>
      <c r="W99" s="131"/>
      <c r="X99" s="131"/>
      <c r="Y99" s="131"/>
      <c r="Z99" s="131"/>
      <c r="AA99" s="131"/>
      <c r="AB99" s="131"/>
      <c r="AC99" s="131"/>
      <c r="AD99" s="131"/>
      <c r="AE99" s="131"/>
      <c r="AF99" s="131"/>
      <c r="AG99" s="131"/>
      <c r="AH99" s="131"/>
      <c r="AI99" s="131"/>
      <c r="AJ99" s="131"/>
      <c r="AK99" s="131"/>
      <c r="AL99" s="131"/>
      <c r="AM99" s="131"/>
      <c r="AN99" s="131"/>
      <c r="AO99" s="131"/>
    </row>
    <row r="100" spans="2:41">
      <c r="B100" s="131"/>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1"/>
      <c r="AH100" s="131"/>
      <c r="AI100" s="131"/>
      <c r="AJ100" s="131"/>
      <c r="AK100" s="131"/>
      <c r="AL100" s="131"/>
      <c r="AM100" s="131"/>
      <c r="AN100" s="131"/>
      <c r="AO100" s="131"/>
    </row>
    <row r="101" spans="2:41">
      <c r="B101" s="131"/>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c r="AG101" s="131"/>
      <c r="AH101" s="131"/>
      <c r="AI101" s="131"/>
      <c r="AJ101" s="131"/>
      <c r="AK101" s="131"/>
      <c r="AL101" s="131"/>
      <c r="AM101" s="131"/>
      <c r="AN101" s="131"/>
      <c r="AO101" s="131"/>
    </row>
    <row r="102" spans="2:41">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1"/>
      <c r="AH102" s="131"/>
      <c r="AI102" s="131"/>
      <c r="AJ102" s="131"/>
      <c r="AK102" s="131"/>
      <c r="AL102" s="131"/>
      <c r="AM102" s="131"/>
      <c r="AN102" s="131"/>
      <c r="AO102" s="131"/>
    </row>
    <row r="103" spans="2:41">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c r="AA103" s="131"/>
      <c r="AB103" s="131"/>
      <c r="AC103" s="131"/>
      <c r="AD103" s="131"/>
      <c r="AE103" s="131"/>
      <c r="AF103" s="131"/>
      <c r="AG103" s="131"/>
      <c r="AH103" s="131"/>
      <c r="AI103" s="131"/>
      <c r="AJ103" s="131"/>
      <c r="AK103" s="131"/>
      <c r="AL103" s="131"/>
      <c r="AM103" s="131"/>
      <c r="AN103" s="131"/>
      <c r="AO103" s="131"/>
    </row>
    <row r="104" spans="2:41">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1"/>
      <c r="AL104" s="131"/>
      <c r="AM104" s="131"/>
      <c r="AN104" s="131"/>
      <c r="AO104" s="131"/>
    </row>
    <row r="105" spans="2:41">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131"/>
      <c r="AJ105" s="131"/>
      <c r="AK105" s="131"/>
      <c r="AL105" s="131"/>
      <c r="AM105" s="131"/>
      <c r="AN105" s="131"/>
      <c r="AO105" s="131"/>
    </row>
    <row r="106" spans="2:41">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row>
    <row r="107" spans="2:41">
      <c r="B107" s="131"/>
      <c r="C107" s="131"/>
      <c r="D107" s="131"/>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1"/>
      <c r="AA107" s="131"/>
      <c r="AB107" s="131"/>
      <c r="AC107" s="131"/>
      <c r="AD107" s="131"/>
      <c r="AE107" s="131"/>
      <c r="AF107" s="131"/>
      <c r="AG107" s="131"/>
      <c r="AH107" s="131"/>
      <c r="AI107" s="131"/>
      <c r="AJ107" s="131"/>
      <c r="AK107" s="131"/>
      <c r="AL107" s="131"/>
      <c r="AM107" s="131"/>
      <c r="AN107" s="131"/>
      <c r="AO107" s="131"/>
    </row>
    <row r="108" spans="2:41">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c r="AC108" s="131"/>
      <c r="AD108" s="131"/>
      <c r="AE108" s="131"/>
      <c r="AF108" s="131"/>
      <c r="AG108" s="131"/>
      <c r="AH108" s="131"/>
      <c r="AI108" s="131"/>
      <c r="AJ108" s="131"/>
      <c r="AK108" s="131"/>
      <c r="AL108" s="131"/>
      <c r="AM108" s="131"/>
      <c r="AN108" s="131"/>
      <c r="AO108" s="131"/>
    </row>
    <row r="109" spans="2:41">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c r="AC109" s="131"/>
      <c r="AD109" s="131"/>
      <c r="AE109" s="131"/>
      <c r="AF109" s="131"/>
      <c r="AG109" s="131"/>
      <c r="AH109" s="131"/>
      <c r="AI109" s="131"/>
      <c r="AJ109" s="131"/>
      <c r="AK109" s="131"/>
      <c r="AL109" s="131"/>
      <c r="AM109" s="131"/>
      <c r="AN109" s="131"/>
      <c r="AO109" s="131"/>
    </row>
    <row r="110" spans="2:41">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c r="AC110" s="131"/>
      <c r="AD110" s="131"/>
      <c r="AE110" s="131"/>
      <c r="AF110" s="131"/>
      <c r="AG110" s="131"/>
      <c r="AH110" s="131"/>
      <c r="AI110" s="131"/>
      <c r="AJ110" s="131"/>
      <c r="AK110" s="131"/>
      <c r="AL110" s="131"/>
      <c r="AM110" s="131"/>
      <c r="AN110" s="131"/>
      <c r="AO110" s="131"/>
    </row>
    <row r="111" spans="2:41">
      <c r="B111" s="131"/>
      <c r="C111" s="131"/>
      <c r="D111" s="131"/>
      <c r="E111" s="131"/>
      <c r="F111" s="131"/>
      <c r="G111" s="131"/>
      <c r="H111" s="131"/>
      <c r="I111" s="131"/>
      <c r="J111" s="131"/>
      <c r="K111" s="131"/>
      <c r="L111" s="131"/>
      <c r="M111" s="131"/>
      <c r="N111" s="131"/>
      <c r="O111" s="131"/>
      <c r="P111" s="131"/>
      <c r="Q111" s="131"/>
      <c r="R111" s="131"/>
      <c r="S111" s="131"/>
      <c r="T111" s="131"/>
      <c r="U111" s="131"/>
      <c r="V111" s="131"/>
      <c r="W111" s="131"/>
      <c r="X111" s="131"/>
      <c r="Y111" s="131"/>
      <c r="Z111" s="131"/>
      <c r="AA111" s="131"/>
      <c r="AB111" s="131"/>
      <c r="AC111" s="131"/>
      <c r="AD111" s="131"/>
      <c r="AE111" s="131"/>
      <c r="AF111" s="131"/>
      <c r="AG111" s="131"/>
      <c r="AH111" s="131"/>
      <c r="AI111" s="131"/>
      <c r="AJ111" s="131"/>
      <c r="AK111" s="131"/>
      <c r="AL111" s="131"/>
      <c r="AM111" s="131"/>
      <c r="AN111" s="131"/>
      <c r="AO111" s="131"/>
    </row>
    <row r="112" spans="2:41">
      <c r="B112" s="131"/>
      <c r="C112" s="131"/>
      <c r="D112" s="131"/>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c r="AC112" s="131"/>
      <c r="AD112" s="131"/>
      <c r="AE112" s="131"/>
      <c r="AF112" s="131"/>
      <c r="AG112" s="131"/>
      <c r="AH112" s="131"/>
      <c r="AI112" s="131"/>
      <c r="AJ112" s="131"/>
      <c r="AK112" s="131"/>
      <c r="AL112" s="131"/>
      <c r="AM112" s="131"/>
      <c r="AN112" s="131"/>
      <c r="AO112" s="131"/>
    </row>
    <row r="113" spans="2:41">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c r="AO113" s="131"/>
    </row>
    <row r="114" spans="2:41">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1"/>
      <c r="AO114" s="131"/>
    </row>
    <row r="115" spans="2:41">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c r="AO115" s="131"/>
    </row>
    <row r="116" spans="2:41">
      <c r="B116" s="131"/>
      <c r="C116" s="131"/>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1"/>
      <c r="AO116" s="131"/>
    </row>
    <row r="117" spans="2:4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c r="AC117" s="131"/>
      <c r="AD117" s="131"/>
      <c r="AE117" s="131"/>
      <c r="AF117" s="131"/>
      <c r="AG117" s="131"/>
      <c r="AH117" s="131"/>
      <c r="AI117" s="131"/>
      <c r="AJ117" s="131"/>
      <c r="AK117" s="131"/>
      <c r="AL117" s="131"/>
      <c r="AM117" s="131"/>
      <c r="AN117" s="131"/>
      <c r="AO117" s="131"/>
    </row>
    <row r="118" spans="2:41">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c r="AA118" s="131"/>
      <c r="AB118" s="131"/>
      <c r="AC118" s="131"/>
      <c r="AD118" s="131"/>
      <c r="AE118" s="131"/>
      <c r="AF118" s="131"/>
      <c r="AG118" s="131"/>
      <c r="AH118" s="131"/>
      <c r="AI118" s="131"/>
      <c r="AJ118" s="131"/>
      <c r="AK118" s="131"/>
      <c r="AL118" s="131"/>
      <c r="AM118" s="131"/>
      <c r="AN118" s="131"/>
      <c r="AO118" s="131"/>
    </row>
    <row r="119" spans="2:41">
      <c r="B119" s="131"/>
      <c r="C119" s="131"/>
      <c r="D119" s="131"/>
      <c r="E119" s="131"/>
      <c r="F119" s="131"/>
      <c r="G119" s="131"/>
      <c r="H119" s="131"/>
      <c r="I119" s="131"/>
      <c r="J119" s="131"/>
      <c r="K119" s="131"/>
      <c r="L119" s="131"/>
      <c r="M119" s="131"/>
      <c r="N119" s="131"/>
      <c r="O119" s="131"/>
      <c r="P119" s="131"/>
      <c r="Q119" s="131"/>
      <c r="R119" s="131"/>
      <c r="S119" s="131"/>
      <c r="T119" s="131"/>
      <c r="U119" s="131"/>
      <c r="V119" s="131"/>
      <c r="W119" s="131"/>
      <c r="X119" s="131"/>
      <c r="Y119" s="131"/>
      <c r="Z119" s="131"/>
      <c r="AA119" s="131"/>
      <c r="AB119" s="131"/>
      <c r="AC119" s="131"/>
      <c r="AD119" s="131"/>
      <c r="AE119" s="131"/>
      <c r="AF119" s="131"/>
      <c r="AG119" s="131"/>
      <c r="AH119" s="131"/>
      <c r="AI119" s="131"/>
      <c r="AJ119" s="131"/>
      <c r="AK119" s="131"/>
      <c r="AL119" s="131"/>
      <c r="AM119" s="131"/>
      <c r="AN119" s="131"/>
      <c r="AO119" s="131"/>
    </row>
    <row r="120" spans="2:41">
      <c r="B120" s="131"/>
      <c r="C120" s="131"/>
      <c r="D120" s="131"/>
      <c r="E120" s="131"/>
      <c r="F120" s="131"/>
      <c r="G120" s="131"/>
      <c r="H120" s="131"/>
      <c r="I120" s="131"/>
      <c r="J120" s="131"/>
      <c r="K120" s="131"/>
      <c r="L120" s="131"/>
      <c r="M120" s="131"/>
      <c r="N120" s="131"/>
      <c r="O120" s="131"/>
      <c r="P120" s="131"/>
      <c r="Q120" s="131"/>
      <c r="R120" s="131"/>
      <c r="S120" s="131"/>
      <c r="T120" s="131"/>
      <c r="U120" s="131"/>
      <c r="V120" s="131"/>
      <c r="W120" s="131"/>
      <c r="X120" s="131"/>
      <c r="Y120" s="131"/>
      <c r="Z120" s="131"/>
      <c r="AA120" s="131"/>
      <c r="AB120" s="131"/>
      <c r="AC120" s="131"/>
      <c r="AD120" s="131"/>
      <c r="AE120" s="131"/>
      <c r="AF120" s="131"/>
      <c r="AG120" s="131"/>
      <c r="AH120" s="131"/>
      <c r="AI120" s="131"/>
      <c r="AJ120" s="131"/>
      <c r="AK120" s="131"/>
      <c r="AL120" s="131"/>
      <c r="AM120" s="131"/>
      <c r="AN120" s="131"/>
      <c r="AO120" s="131"/>
    </row>
    <row r="121" spans="2:41">
      <c r="B121" s="131"/>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1"/>
      <c r="Z121" s="131"/>
      <c r="AA121" s="131"/>
      <c r="AB121" s="131"/>
      <c r="AC121" s="131"/>
      <c r="AD121" s="131"/>
      <c r="AE121" s="131"/>
      <c r="AF121" s="131"/>
      <c r="AG121" s="131"/>
      <c r="AH121" s="131"/>
      <c r="AI121" s="131"/>
      <c r="AJ121" s="131"/>
      <c r="AK121" s="131"/>
      <c r="AL121" s="131"/>
      <c r="AM121" s="131"/>
      <c r="AN121" s="131"/>
      <c r="AO121" s="131"/>
    </row>
    <row r="122" spans="2:41">
      <c r="B122" s="131"/>
      <c r="C122" s="131"/>
      <c r="D122" s="131"/>
      <c r="E122" s="131"/>
      <c r="F122" s="131"/>
      <c r="G122" s="131"/>
      <c r="H122" s="131"/>
      <c r="I122" s="131"/>
      <c r="J122" s="131"/>
      <c r="K122" s="131"/>
      <c r="L122" s="131"/>
      <c r="M122" s="131"/>
      <c r="N122" s="131"/>
      <c r="O122" s="131"/>
      <c r="P122" s="131"/>
      <c r="Q122" s="131"/>
      <c r="R122" s="131"/>
      <c r="S122" s="131"/>
      <c r="T122" s="131"/>
      <c r="U122" s="131"/>
      <c r="V122" s="131"/>
      <c r="W122" s="131"/>
      <c r="X122" s="131"/>
      <c r="Y122" s="131"/>
      <c r="Z122" s="131"/>
      <c r="AA122" s="131"/>
      <c r="AB122" s="131"/>
      <c r="AC122" s="131"/>
      <c r="AD122" s="131"/>
      <c r="AE122" s="131"/>
      <c r="AF122" s="131"/>
      <c r="AG122" s="131"/>
      <c r="AH122" s="131"/>
      <c r="AI122" s="131"/>
      <c r="AJ122" s="131"/>
      <c r="AK122" s="131"/>
      <c r="AL122" s="131"/>
      <c r="AM122" s="131"/>
      <c r="AN122" s="131"/>
      <c r="AO122" s="131"/>
    </row>
    <row r="123" spans="2:41">
      <c r="B123" s="131"/>
      <c r="C123" s="131"/>
      <c r="D123" s="131"/>
      <c r="E123" s="131"/>
      <c r="F123" s="131"/>
      <c r="G123" s="131"/>
      <c r="H123" s="131"/>
      <c r="I123" s="131"/>
      <c r="J123" s="131"/>
      <c r="K123" s="131"/>
      <c r="L123" s="131"/>
      <c r="M123" s="131"/>
      <c r="N123" s="131"/>
      <c r="O123" s="131"/>
      <c r="P123" s="131"/>
      <c r="Q123" s="131"/>
      <c r="R123" s="131"/>
      <c r="S123" s="131"/>
      <c r="T123" s="131"/>
      <c r="U123" s="131"/>
      <c r="V123" s="131"/>
      <c r="W123" s="131"/>
      <c r="X123" s="131"/>
      <c r="Y123" s="131"/>
      <c r="Z123" s="131"/>
      <c r="AA123" s="131"/>
      <c r="AB123" s="131"/>
      <c r="AC123" s="131"/>
      <c r="AD123" s="131"/>
      <c r="AE123" s="131"/>
      <c r="AF123" s="131"/>
      <c r="AG123" s="131"/>
      <c r="AH123" s="131"/>
      <c r="AI123" s="131"/>
      <c r="AJ123" s="131"/>
      <c r="AK123" s="131"/>
      <c r="AL123" s="131"/>
      <c r="AM123" s="131"/>
      <c r="AN123" s="131"/>
      <c r="AO123" s="131"/>
    </row>
    <row r="124" spans="2:41">
      <c r="B124" s="131"/>
      <c r="C124" s="131"/>
      <c r="D124" s="131"/>
      <c r="E124" s="131"/>
      <c r="F124" s="131"/>
      <c r="G124" s="131"/>
      <c r="H124" s="131"/>
      <c r="I124" s="131"/>
      <c r="J124" s="131"/>
      <c r="K124" s="131"/>
      <c r="L124" s="131"/>
      <c r="M124" s="131"/>
      <c r="N124" s="131"/>
      <c r="O124" s="131"/>
      <c r="P124" s="131"/>
      <c r="Q124" s="131"/>
      <c r="R124" s="131"/>
      <c r="S124" s="131"/>
      <c r="T124" s="131"/>
      <c r="U124" s="131"/>
      <c r="V124" s="131"/>
      <c r="W124" s="131"/>
      <c r="X124" s="131"/>
      <c r="Y124" s="131"/>
      <c r="Z124" s="131"/>
      <c r="AA124" s="131"/>
      <c r="AB124" s="131"/>
      <c r="AC124" s="131"/>
      <c r="AD124" s="131"/>
      <c r="AE124" s="131"/>
      <c r="AF124" s="131"/>
      <c r="AG124" s="131"/>
      <c r="AH124" s="131"/>
      <c r="AI124" s="131"/>
      <c r="AJ124" s="131"/>
      <c r="AK124" s="131"/>
      <c r="AL124" s="131"/>
      <c r="AM124" s="131"/>
      <c r="AN124" s="131"/>
      <c r="AO124" s="131"/>
    </row>
    <row r="125" spans="2:41">
      <c r="B125" s="131"/>
      <c r="C125" s="131"/>
      <c r="D125" s="131"/>
      <c r="E125" s="131"/>
      <c r="F125" s="131"/>
      <c r="G125" s="131"/>
      <c r="H125" s="131"/>
      <c r="I125" s="131"/>
      <c r="J125" s="131"/>
      <c r="K125" s="131"/>
      <c r="L125" s="131"/>
      <c r="M125" s="131"/>
      <c r="N125" s="131"/>
      <c r="O125" s="131"/>
      <c r="P125" s="131"/>
      <c r="Q125" s="131"/>
      <c r="R125" s="131"/>
      <c r="S125" s="131"/>
      <c r="T125" s="131"/>
      <c r="U125" s="131"/>
      <c r="V125" s="131"/>
      <c r="W125" s="131"/>
      <c r="X125" s="131"/>
      <c r="Y125" s="131"/>
      <c r="Z125" s="131"/>
      <c r="AA125" s="131"/>
      <c r="AB125" s="131"/>
      <c r="AC125" s="131"/>
      <c r="AD125" s="131"/>
      <c r="AE125" s="131"/>
      <c r="AF125" s="131"/>
      <c r="AG125" s="131"/>
      <c r="AH125" s="131"/>
      <c r="AI125" s="131"/>
      <c r="AJ125" s="131"/>
      <c r="AK125" s="131"/>
      <c r="AL125" s="131"/>
      <c r="AM125" s="131"/>
      <c r="AN125" s="131"/>
      <c r="AO125" s="131"/>
    </row>
    <row r="126" spans="2:41">
      <c r="B126" s="131"/>
      <c r="C126" s="131"/>
      <c r="D126" s="131"/>
      <c r="E126" s="131"/>
      <c r="F126" s="131"/>
      <c r="G126" s="131"/>
      <c r="H126" s="131"/>
      <c r="I126" s="131"/>
      <c r="J126" s="131"/>
      <c r="K126" s="131"/>
      <c r="L126" s="131"/>
      <c r="M126" s="131"/>
      <c r="N126" s="131"/>
      <c r="O126" s="131"/>
      <c r="P126" s="131"/>
      <c r="Q126" s="131"/>
      <c r="R126" s="131"/>
      <c r="S126" s="131"/>
      <c r="T126" s="131"/>
      <c r="U126" s="131"/>
      <c r="V126" s="131"/>
      <c r="W126" s="131"/>
      <c r="X126" s="131"/>
      <c r="Y126" s="131"/>
      <c r="Z126" s="131"/>
      <c r="AA126" s="131"/>
      <c r="AB126" s="131"/>
      <c r="AC126" s="131"/>
      <c r="AD126" s="131"/>
      <c r="AE126" s="131"/>
      <c r="AF126" s="131"/>
      <c r="AG126" s="131"/>
      <c r="AH126" s="131"/>
      <c r="AI126" s="131"/>
      <c r="AJ126" s="131"/>
      <c r="AK126" s="131"/>
      <c r="AL126" s="131"/>
      <c r="AM126" s="131"/>
      <c r="AN126" s="131"/>
      <c r="AO126" s="131"/>
    </row>
    <row r="127" spans="2:41">
      <c r="B127" s="131"/>
      <c r="C127" s="131"/>
      <c r="D127" s="131"/>
      <c r="E127" s="131"/>
      <c r="F127" s="131"/>
      <c r="G127" s="131"/>
      <c r="H127" s="131"/>
      <c r="I127" s="131"/>
      <c r="J127" s="131"/>
      <c r="K127" s="131"/>
      <c r="L127" s="131"/>
      <c r="M127" s="131"/>
      <c r="N127" s="131"/>
      <c r="O127" s="131"/>
      <c r="P127" s="131"/>
      <c r="Q127" s="131"/>
      <c r="R127" s="131"/>
      <c r="S127" s="131"/>
      <c r="T127" s="131"/>
      <c r="U127" s="131"/>
      <c r="V127" s="131"/>
      <c r="W127" s="131"/>
      <c r="X127" s="131"/>
      <c r="Y127" s="131"/>
      <c r="Z127" s="131"/>
      <c r="AA127" s="131"/>
      <c r="AB127" s="131"/>
      <c r="AC127" s="131"/>
      <c r="AD127" s="131"/>
      <c r="AE127" s="131"/>
      <c r="AF127" s="131"/>
      <c r="AG127" s="131"/>
      <c r="AH127" s="131"/>
      <c r="AI127" s="131"/>
      <c r="AJ127" s="131"/>
      <c r="AK127" s="131"/>
      <c r="AL127" s="131"/>
      <c r="AM127" s="131"/>
      <c r="AN127" s="131"/>
      <c r="AO127" s="131"/>
    </row>
    <row r="128" spans="2:41">
      <c r="B128" s="131"/>
      <c r="C128" s="131"/>
      <c r="D128" s="131"/>
      <c r="E128" s="131"/>
      <c r="F128" s="131"/>
      <c r="G128" s="131"/>
      <c r="H128" s="131"/>
      <c r="I128" s="131"/>
      <c r="J128" s="131"/>
      <c r="K128" s="131"/>
      <c r="L128" s="131"/>
      <c r="M128" s="131"/>
      <c r="N128" s="131"/>
      <c r="O128" s="131"/>
      <c r="P128" s="131"/>
      <c r="Q128" s="131"/>
      <c r="R128" s="131"/>
      <c r="S128" s="131"/>
      <c r="T128" s="131"/>
      <c r="U128" s="131"/>
      <c r="V128" s="131"/>
      <c r="W128" s="131"/>
      <c r="X128" s="131"/>
      <c r="Y128" s="131"/>
      <c r="Z128" s="131"/>
      <c r="AA128" s="131"/>
      <c r="AB128" s="131"/>
      <c r="AC128" s="131"/>
      <c r="AD128" s="131"/>
      <c r="AE128" s="131"/>
      <c r="AF128" s="131"/>
      <c r="AG128" s="131"/>
      <c r="AH128" s="131"/>
      <c r="AI128" s="131"/>
      <c r="AJ128" s="131"/>
      <c r="AK128" s="131"/>
      <c r="AL128" s="131"/>
      <c r="AM128" s="131"/>
      <c r="AN128" s="131"/>
      <c r="AO128" s="131"/>
    </row>
    <row r="129" spans="2:41">
      <c r="B129" s="131"/>
      <c r="C129" s="131"/>
      <c r="D129" s="131"/>
      <c r="E129" s="131"/>
      <c r="F129" s="131"/>
      <c r="G129" s="131"/>
      <c r="H129" s="131"/>
      <c r="I129" s="131"/>
      <c r="J129" s="131"/>
      <c r="K129" s="131"/>
      <c r="L129" s="131"/>
      <c r="M129" s="131"/>
      <c r="N129" s="131"/>
      <c r="O129" s="131"/>
      <c r="P129" s="131"/>
      <c r="Q129" s="131"/>
      <c r="R129" s="131"/>
      <c r="S129" s="131"/>
      <c r="T129" s="131"/>
      <c r="U129" s="131"/>
      <c r="V129" s="131"/>
      <c r="W129" s="131"/>
      <c r="X129" s="131"/>
      <c r="Y129" s="131"/>
      <c r="Z129" s="131"/>
      <c r="AA129" s="131"/>
      <c r="AB129" s="131"/>
      <c r="AC129" s="131"/>
      <c r="AD129" s="131"/>
      <c r="AE129" s="131"/>
      <c r="AF129" s="131"/>
      <c r="AG129" s="131"/>
      <c r="AH129" s="131"/>
      <c r="AI129" s="131"/>
      <c r="AJ129" s="131"/>
      <c r="AK129" s="131"/>
      <c r="AL129" s="131"/>
      <c r="AM129" s="131"/>
      <c r="AN129" s="131"/>
      <c r="AO129" s="131"/>
    </row>
    <row r="130" spans="2:41">
      <c r="B130" s="131"/>
      <c r="C130" s="131"/>
      <c r="D130" s="131"/>
      <c r="E130" s="131"/>
      <c r="F130" s="131"/>
      <c r="G130" s="131"/>
      <c r="H130" s="131"/>
      <c r="I130" s="131"/>
      <c r="J130" s="131"/>
      <c r="K130" s="131"/>
      <c r="L130" s="131"/>
      <c r="M130" s="131"/>
      <c r="N130" s="131"/>
      <c r="O130" s="131"/>
      <c r="P130" s="131"/>
      <c r="Q130" s="131"/>
      <c r="R130" s="131"/>
      <c r="S130" s="131"/>
      <c r="T130" s="131"/>
      <c r="U130" s="131"/>
      <c r="V130" s="131"/>
      <c r="W130" s="131"/>
      <c r="X130" s="131"/>
      <c r="Y130" s="131"/>
      <c r="Z130" s="131"/>
      <c r="AA130" s="131"/>
      <c r="AB130" s="131"/>
      <c r="AC130" s="131"/>
      <c r="AD130" s="131"/>
      <c r="AE130" s="131"/>
      <c r="AF130" s="131"/>
      <c r="AG130" s="131"/>
      <c r="AH130" s="131"/>
      <c r="AI130" s="131"/>
      <c r="AJ130" s="131"/>
      <c r="AK130" s="131"/>
      <c r="AL130" s="131"/>
      <c r="AM130" s="131"/>
      <c r="AN130" s="131"/>
      <c r="AO130" s="131"/>
    </row>
    <row r="131" spans="2:41">
      <c r="B131" s="131"/>
      <c r="C131" s="131"/>
      <c r="D131" s="131"/>
      <c r="E131" s="131"/>
      <c r="F131" s="131"/>
      <c r="G131" s="131"/>
      <c r="H131" s="131"/>
      <c r="I131" s="131"/>
      <c r="J131" s="131"/>
      <c r="K131" s="131"/>
      <c r="L131" s="131"/>
      <c r="M131" s="131"/>
      <c r="N131" s="131"/>
      <c r="O131" s="131"/>
      <c r="P131" s="131"/>
      <c r="Q131" s="131"/>
      <c r="R131" s="131"/>
      <c r="S131" s="131"/>
      <c r="T131" s="131"/>
      <c r="U131" s="131"/>
      <c r="V131" s="131"/>
      <c r="W131" s="131"/>
      <c r="X131" s="131"/>
      <c r="Y131" s="131"/>
      <c r="Z131" s="131"/>
      <c r="AA131" s="131"/>
      <c r="AB131" s="131"/>
      <c r="AC131" s="131"/>
      <c r="AD131" s="131"/>
      <c r="AE131" s="131"/>
      <c r="AF131" s="131"/>
      <c r="AG131" s="131"/>
      <c r="AH131" s="131"/>
      <c r="AI131" s="131"/>
      <c r="AJ131" s="131"/>
      <c r="AK131" s="131"/>
      <c r="AL131" s="131"/>
      <c r="AM131" s="131"/>
      <c r="AN131" s="131"/>
      <c r="AO131" s="131"/>
    </row>
    <row r="132" spans="2:41">
      <c r="B132" s="131"/>
      <c r="C132" s="131"/>
      <c r="D132" s="131"/>
      <c r="E132" s="131"/>
      <c r="F132" s="131"/>
      <c r="G132" s="131"/>
      <c r="H132" s="131"/>
      <c r="I132" s="131"/>
      <c r="J132" s="131"/>
      <c r="K132" s="131"/>
      <c r="L132" s="131"/>
      <c r="M132" s="131"/>
      <c r="N132" s="131"/>
      <c r="O132" s="131"/>
      <c r="P132" s="131"/>
      <c r="Q132" s="131"/>
      <c r="R132" s="131"/>
      <c r="S132" s="131"/>
      <c r="T132" s="131"/>
      <c r="U132" s="131"/>
      <c r="V132" s="131"/>
      <c r="W132" s="131"/>
      <c r="X132" s="131"/>
      <c r="Y132" s="131"/>
      <c r="Z132" s="131"/>
      <c r="AA132" s="131"/>
      <c r="AB132" s="131"/>
      <c r="AC132" s="131"/>
      <c r="AD132" s="131"/>
      <c r="AE132" s="131"/>
      <c r="AF132" s="131"/>
      <c r="AG132" s="131"/>
      <c r="AH132" s="131"/>
      <c r="AI132" s="131"/>
      <c r="AJ132" s="131"/>
      <c r="AK132" s="131"/>
      <c r="AL132" s="131"/>
      <c r="AM132" s="131"/>
      <c r="AN132" s="131"/>
      <c r="AO132" s="131"/>
    </row>
    <row r="133" spans="2:41">
      <c r="B133" s="131"/>
      <c r="C133" s="131"/>
      <c r="D133" s="131"/>
      <c r="E133" s="131"/>
      <c r="F133" s="131"/>
      <c r="G133" s="131"/>
      <c r="H133" s="131"/>
      <c r="I133" s="131"/>
      <c r="J133" s="131"/>
      <c r="K133" s="131"/>
      <c r="L133" s="131"/>
      <c r="M133" s="131"/>
      <c r="N133" s="131"/>
      <c r="O133" s="131"/>
      <c r="P133" s="131"/>
      <c r="Q133" s="131"/>
      <c r="R133" s="131"/>
      <c r="S133" s="131"/>
      <c r="T133" s="131"/>
      <c r="U133" s="131"/>
      <c r="V133" s="131"/>
      <c r="W133" s="131"/>
      <c r="X133" s="131"/>
      <c r="Y133" s="131"/>
      <c r="Z133" s="131"/>
      <c r="AA133" s="131"/>
      <c r="AB133" s="131"/>
      <c r="AC133" s="131"/>
      <c r="AD133" s="131"/>
      <c r="AE133" s="131"/>
      <c r="AF133" s="131"/>
      <c r="AG133" s="131"/>
      <c r="AH133" s="131"/>
      <c r="AI133" s="131"/>
      <c r="AJ133" s="131"/>
      <c r="AK133" s="131"/>
      <c r="AL133" s="131"/>
      <c r="AM133" s="131"/>
      <c r="AN133" s="131"/>
      <c r="AO133" s="131"/>
    </row>
    <row r="134" spans="2:41">
      <c r="B134" s="131"/>
      <c r="C134" s="131"/>
      <c r="D134" s="131"/>
      <c r="E134" s="131"/>
      <c r="F134" s="131"/>
      <c r="G134" s="131"/>
      <c r="H134" s="131"/>
      <c r="I134" s="131"/>
      <c r="J134" s="131"/>
      <c r="K134" s="131"/>
      <c r="L134" s="131"/>
      <c r="M134" s="131"/>
      <c r="N134" s="131"/>
      <c r="O134" s="131"/>
      <c r="P134" s="131"/>
      <c r="Q134" s="131"/>
      <c r="R134" s="131"/>
      <c r="S134" s="131"/>
      <c r="T134" s="131"/>
      <c r="U134" s="131"/>
      <c r="V134" s="131"/>
      <c r="W134" s="131"/>
      <c r="X134" s="131"/>
      <c r="Y134" s="131"/>
      <c r="Z134" s="131"/>
      <c r="AA134" s="131"/>
      <c r="AB134" s="131"/>
      <c r="AC134" s="131"/>
      <c r="AD134" s="131"/>
      <c r="AE134" s="131"/>
      <c r="AF134" s="131"/>
      <c r="AG134" s="131"/>
      <c r="AH134" s="131"/>
      <c r="AI134" s="131"/>
      <c r="AJ134" s="131"/>
      <c r="AK134" s="131"/>
      <c r="AL134" s="131"/>
      <c r="AM134" s="131"/>
      <c r="AN134" s="131"/>
      <c r="AO134" s="131"/>
    </row>
    <row r="135" spans="2:41">
      <c r="B135" s="131"/>
      <c r="C135" s="131"/>
      <c r="D135" s="131"/>
      <c r="E135" s="131"/>
      <c r="F135" s="131"/>
      <c r="G135" s="131"/>
      <c r="H135" s="131"/>
      <c r="I135" s="131"/>
      <c r="J135" s="131"/>
      <c r="K135" s="131"/>
      <c r="L135" s="131"/>
      <c r="M135" s="131"/>
      <c r="N135" s="131"/>
      <c r="O135" s="131"/>
      <c r="P135" s="131"/>
      <c r="Q135" s="131"/>
      <c r="R135" s="131"/>
      <c r="S135" s="131"/>
      <c r="T135" s="131"/>
      <c r="U135" s="131"/>
      <c r="V135" s="131"/>
      <c r="W135" s="131"/>
      <c r="X135" s="131"/>
      <c r="Y135" s="131"/>
      <c r="Z135" s="131"/>
      <c r="AA135" s="131"/>
      <c r="AB135" s="131"/>
      <c r="AC135" s="131"/>
      <c r="AD135" s="131"/>
      <c r="AE135" s="131"/>
      <c r="AF135" s="131"/>
      <c r="AG135" s="131"/>
      <c r="AH135" s="131"/>
      <c r="AI135" s="131"/>
      <c r="AJ135" s="131"/>
      <c r="AK135" s="131"/>
      <c r="AL135" s="131"/>
      <c r="AM135" s="131"/>
      <c r="AN135" s="131"/>
      <c r="AO135" s="131"/>
    </row>
    <row r="136" spans="2:41">
      <c r="B136" s="131"/>
      <c r="C136" s="131"/>
      <c r="D136" s="131"/>
      <c r="E136" s="131"/>
      <c r="F136" s="131"/>
      <c r="G136" s="131"/>
      <c r="H136" s="131"/>
      <c r="I136" s="131"/>
      <c r="J136" s="131"/>
      <c r="K136" s="131"/>
      <c r="L136" s="131"/>
      <c r="M136" s="131"/>
      <c r="N136" s="131"/>
      <c r="O136" s="131"/>
      <c r="P136" s="131"/>
      <c r="Q136" s="131"/>
      <c r="R136" s="131"/>
      <c r="S136" s="131"/>
      <c r="T136" s="131"/>
      <c r="U136" s="131"/>
      <c r="V136" s="131"/>
      <c r="W136" s="131"/>
      <c r="X136" s="131"/>
      <c r="Y136" s="131"/>
      <c r="Z136" s="131"/>
      <c r="AA136" s="131"/>
      <c r="AB136" s="131"/>
      <c r="AC136" s="131"/>
      <c r="AD136" s="131"/>
      <c r="AE136" s="131"/>
      <c r="AF136" s="131"/>
      <c r="AG136" s="131"/>
      <c r="AH136" s="131"/>
      <c r="AI136" s="131"/>
      <c r="AJ136" s="131"/>
      <c r="AK136" s="131"/>
      <c r="AL136" s="131"/>
      <c r="AM136" s="131"/>
      <c r="AN136" s="131"/>
      <c r="AO136" s="131"/>
    </row>
    <row r="137" spans="2:41">
      <c r="B137" s="131"/>
      <c r="C137" s="131"/>
      <c r="D137" s="131"/>
      <c r="E137" s="131"/>
      <c r="F137" s="131"/>
      <c r="G137" s="131"/>
      <c r="H137" s="131"/>
      <c r="I137" s="131"/>
      <c r="J137" s="131"/>
      <c r="K137" s="131"/>
      <c r="L137" s="131"/>
      <c r="M137" s="131"/>
      <c r="N137" s="131"/>
      <c r="O137" s="131"/>
      <c r="P137" s="131"/>
      <c r="Q137" s="131"/>
      <c r="R137" s="131"/>
      <c r="S137" s="131"/>
      <c r="T137" s="131"/>
      <c r="U137" s="131"/>
      <c r="V137" s="131"/>
      <c r="W137" s="131"/>
      <c r="X137" s="131"/>
      <c r="Y137" s="131"/>
      <c r="Z137" s="131"/>
      <c r="AA137" s="131"/>
      <c r="AB137" s="131"/>
      <c r="AC137" s="131"/>
      <c r="AD137" s="131"/>
      <c r="AE137" s="131"/>
      <c r="AF137" s="131"/>
      <c r="AG137" s="131"/>
      <c r="AH137" s="131"/>
      <c r="AI137" s="131"/>
      <c r="AJ137" s="131"/>
      <c r="AK137" s="131"/>
      <c r="AL137" s="131"/>
      <c r="AM137" s="131"/>
      <c r="AN137" s="131"/>
      <c r="AO137" s="131"/>
    </row>
    <row r="138" spans="2:41">
      <c r="B138" s="131"/>
      <c r="C138" s="131"/>
      <c r="D138" s="131"/>
      <c r="E138" s="131"/>
      <c r="F138" s="131"/>
      <c r="G138" s="131"/>
      <c r="H138" s="131"/>
      <c r="I138" s="131"/>
      <c r="J138" s="131"/>
      <c r="K138" s="131"/>
      <c r="L138" s="131"/>
      <c r="M138" s="131"/>
      <c r="N138" s="131"/>
      <c r="O138" s="131"/>
      <c r="P138" s="131"/>
      <c r="Q138" s="131"/>
      <c r="R138" s="131"/>
      <c r="S138" s="131"/>
      <c r="T138" s="131"/>
      <c r="U138" s="131"/>
      <c r="V138" s="131"/>
      <c r="W138" s="131"/>
      <c r="X138" s="131"/>
      <c r="Y138" s="131"/>
      <c r="Z138" s="131"/>
      <c r="AA138" s="131"/>
      <c r="AB138" s="131"/>
      <c r="AC138" s="131"/>
      <c r="AD138" s="131"/>
      <c r="AE138" s="131"/>
      <c r="AF138" s="131"/>
      <c r="AG138" s="131"/>
      <c r="AH138" s="131"/>
      <c r="AI138" s="131"/>
      <c r="AJ138" s="131"/>
      <c r="AK138" s="131"/>
      <c r="AL138" s="131"/>
      <c r="AM138" s="131"/>
      <c r="AN138" s="131"/>
      <c r="AO138" s="131"/>
    </row>
    <row r="139" spans="2:41">
      <c r="B139" s="131"/>
      <c r="C139" s="131"/>
      <c r="D139" s="131"/>
      <c r="E139" s="131"/>
      <c r="F139" s="131"/>
      <c r="G139" s="131"/>
      <c r="H139" s="131"/>
      <c r="I139" s="131"/>
      <c r="J139" s="131"/>
      <c r="K139" s="131"/>
      <c r="L139" s="131"/>
      <c r="M139" s="131"/>
      <c r="N139" s="131"/>
      <c r="O139" s="131"/>
      <c r="P139" s="131"/>
      <c r="Q139" s="131"/>
      <c r="R139" s="131"/>
      <c r="S139" s="131"/>
      <c r="T139" s="131"/>
      <c r="U139" s="131"/>
      <c r="V139" s="131"/>
      <c r="W139" s="131"/>
      <c r="X139" s="131"/>
      <c r="Y139" s="131"/>
      <c r="Z139" s="131"/>
      <c r="AA139" s="131"/>
      <c r="AB139" s="131"/>
      <c r="AC139" s="131"/>
      <c r="AD139" s="131"/>
      <c r="AE139" s="131"/>
      <c r="AF139" s="131"/>
      <c r="AG139" s="131"/>
      <c r="AH139" s="131"/>
      <c r="AI139" s="131"/>
      <c r="AJ139" s="131"/>
      <c r="AK139" s="131"/>
      <c r="AL139" s="131"/>
      <c r="AM139" s="131"/>
      <c r="AN139" s="131"/>
      <c r="AO139" s="131"/>
    </row>
    <row r="140" spans="2:41">
      <c r="B140" s="131"/>
      <c r="C140" s="131"/>
      <c r="D140" s="131"/>
      <c r="E140" s="131"/>
      <c r="F140" s="131"/>
      <c r="G140" s="131"/>
      <c r="H140" s="131"/>
      <c r="I140" s="131"/>
      <c r="J140" s="131"/>
      <c r="K140" s="131"/>
      <c r="L140" s="131"/>
      <c r="M140" s="131"/>
      <c r="N140" s="131"/>
      <c r="O140" s="131"/>
      <c r="P140" s="131"/>
      <c r="Q140" s="131"/>
      <c r="R140" s="131"/>
      <c r="S140" s="131"/>
      <c r="T140" s="131"/>
      <c r="U140" s="131"/>
      <c r="V140" s="131"/>
      <c r="W140" s="131"/>
      <c r="X140" s="131"/>
      <c r="Y140" s="131"/>
      <c r="Z140" s="131"/>
      <c r="AA140" s="131"/>
      <c r="AB140" s="131"/>
      <c r="AC140" s="131"/>
      <c r="AD140" s="131"/>
      <c r="AE140" s="131"/>
      <c r="AF140" s="131"/>
      <c r="AG140" s="131"/>
      <c r="AH140" s="131"/>
      <c r="AI140" s="131"/>
      <c r="AJ140" s="131"/>
      <c r="AK140" s="131"/>
      <c r="AL140" s="131"/>
      <c r="AM140" s="131"/>
      <c r="AN140" s="131"/>
      <c r="AO140" s="131"/>
    </row>
    <row r="141" spans="2:41">
      <c r="B141" s="131"/>
      <c r="C141" s="131"/>
      <c r="D141" s="131"/>
      <c r="E141" s="131"/>
      <c r="F141" s="131"/>
      <c r="G141" s="131"/>
      <c r="H141" s="131"/>
      <c r="I141" s="131"/>
      <c r="J141" s="131"/>
      <c r="K141" s="131"/>
      <c r="L141" s="131"/>
      <c r="M141" s="131"/>
      <c r="N141" s="131"/>
      <c r="O141" s="131"/>
      <c r="P141" s="131"/>
      <c r="Q141" s="131"/>
      <c r="R141" s="131"/>
      <c r="S141" s="131"/>
      <c r="T141" s="131"/>
      <c r="U141" s="131"/>
      <c r="V141" s="131"/>
      <c r="W141" s="131"/>
      <c r="X141" s="131"/>
      <c r="Y141" s="131"/>
      <c r="Z141" s="131"/>
      <c r="AA141" s="131"/>
      <c r="AB141" s="131"/>
      <c r="AC141" s="131"/>
      <c r="AD141" s="131"/>
      <c r="AE141" s="131"/>
      <c r="AF141" s="131"/>
      <c r="AG141" s="131"/>
      <c r="AH141" s="131"/>
      <c r="AI141" s="131"/>
      <c r="AJ141" s="131"/>
      <c r="AK141" s="131"/>
      <c r="AL141" s="131"/>
      <c r="AM141" s="131"/>
      <c r="AN141" s="131"/>
      <c r="AO141" s="131"/>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4" zoomScaleNormal="100" workbookViewId="0">
      <selection activeCell="C16" sqref="C16"/>
    </sheetView>
  </sheetViews>
  <sheetFormatPr defaultRowHeight="15"/>
  <cols>
    <col min="1" max="1" width="2.140625" style="2" customWidth="1"/>
    <col min="2" max="2" width="35.85546875" style="2" customWidth="1"/>
    <col min="3" max="3" width="122.7109375" style="133" customWidth="1"/>
    <col min="4" max="4" width="10.140625" style="2" bestFit="1" customWidth="1"/>
    <col min="5" max="16384" width="9.140625" style="2"/>
  </cols>
  <sheetData>
    <row r="1" spans="2:3" ht="19.5">
      <c r="B1" s="98" t="s">
        <v>79</v>
      </c>
    </row>
    <row r="2" spans="2:3">
      <c r="B2" s="25"/>
    </row>
    <row r="3" spans="2:3">
      <c r="B3" s="25"/>
    </row>
    <row r="4" spans="2:3">
      <c r="B4" s="88" t="s">
        <v>14</v>
      </c>
      <c r="C4" s="134" t="s">
        <v>26</v>
      </c>
    </row>
    <row r="5" spans="2:3" ht="60">
      <c r="B5" s="95" t="s">
        <v>39</v>
      </c>
      <c r="C5" s="31" t="s">
        <v>98</v>
      </c>
    </row>
    <row r="6" spans="2:3">
      <c r="B6" s="95" t="s">
        <v>220</v>
      </c>
      <c r="C6" s="31" t="s">
        <v>221</v>
      </c>
    </row>
    <row r="7" spans="2:3" ht="75">
      <c r="B7" s="96" t="s">
        <v>304</v>
      </c>
      <c r="C7" s="31" t="s">
        <v>338</v>
      </c>
    </row>
    <row r="8" spans="2:3">
      <c r="B8" s="97" t="s">
        <v>305</v>
      </c>
      <c r="C8" s="31" t="s">
        <v>306</v>
      </c>
    </row>
    <row r="9" spans="2:3" ht="30">
      <c r="B9" s="96" t="s">
        <v>227</v>
      </c>
      <c r="C9" s="31" t="s">
        <v>337</v>
      </c>
    </row>
    <row r="10" spans="2:3">
      <c r="B10" s="97" t="s">
        <v>218</v>
      </c>
      <c r="C10" s="31" t="s">
        <v>219</v>
      </c>
    </row>
    <row r="12" spans="2:3">
      <c r="B12" s="25" t="s">
        <v>24</v>
      </c>
    </row>
    <row r="13" spans="2:3">
      <c r="B13" s="92" t="s">
        <v>25</v>
      </c>
    </row>
    <row r="14" spans="2:3">
      <c r="B14" s="93" t="s">
        <v>220</v>
      </c>
    </row>
    <row r="15" spans="2:3">
      <c r="B15" s="87" t="s">
        <v>226</v>
      </c>
    </row>
    <row r="16" spans="2:3">
      <c r="B16" s="94" t="s">
        <v>222</v>
      </c>
    </row>
    <row r="17" spans="2:4">
      <c r="B17" s="25"/>
    </row>
    <row r="18" spans="2:4">
      <c r="B18" s="2" t="s">
        <v>66</v>
      </c>
    </row>
    <row r="19" spans="2:4" ht="19.5" customHeight="1">
      <c r="B19" s="2" t="s">
        <v>223</v>
      </c>
    </row>
    <row r="20" spans="2:4">
      <c r="B20" s="90" t="s">
        <v>228</v>
      </c>
    </row>
    <row r="21" spans="2:4">
      <c r="B21" s="90" t="s">
        <v>229</v>
      </c>
    </row>
    <row r="22" spans="2:4" ht="25.5" customHeight="1">
      <c r="B22" s="89" t="s">
        <v>100</v>
      </c>
    </row>
    <row r="23" spans="2:4" ht="10.5" customHeight="1"/>
    <row r="24" spans="2:4" ht="24.75" customHeight="1">
      <c r="B24" s="90" t="s">
        <v>224</v>
      </c>
      <c r="C24" s="135"/>
      <c r="D24" s="90"/>
    </row>
    <row r="25" spans="2:4" ht="26.25" customHeight="1">
      <c r="B25" s="90" t="s">
        <v>316</v>
      </c>
      <c r="C25" s="135"/>
      <c r="D25" s="90"/>
    </row>
    <row r="26" spans="2:4" ht="32.25" customHeight="1">
      <c r="B26" s="175" t="s">
        <v>225</v>
      </c>
      <c r="C26" s="175"/>
      <c r="D26" s="175"/>
    </row>
    <row r="28" spans="2:4">
      <c r="B28" s="2" t="s">
        <v>99</v>
      </c>
    </row>
    <row r="32" spans="2:4">
      <c r="B32" s="25"/>
    </row>
    <row r="33" spans="2:2">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G5" sqref="G5"/>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87" t="s">
        <v>382</v>
      </c>
      <c r="C2" s="188"/>
      <c r="D2" s="188"/>
      <c r="E2" s="188"/>
      <c r="F2" s="189"/>
      <c r="Z2" s="26" t="s">
        <v>81</v>
      </c>
    </row>
    <row r="3" spans="2:26" ht="24.75" customHeight="1">
      <c r="B3" s="190"/>
      <c r="C3" s="191"/>
      <c r="D3" s="191"/>
      <c r="E3" s="191"/>
      <c r="F3" s="192"/>
    </row>
    <row r="4" spans="2:26" ht="18" customHeight="1">
      <c r="B4" s="25" t="s">
        <v>80</v>
      </c>
      <c r="C4" s="27"/>
      <c r="D4" s="27"/>
      <c r="E4" s="27"/>
      <c r="F4" s="27"/>
    </row>
    <row r="5" spans="2:26" ht="24.75" customHeight="1">
      <c r="B5" s="183"/>
      <c r="C5" s="184"/>
      <c r="D5" s="184"/>
      <c r="E5" s="184"/>
      <c r="F5" s="185"/>
    </row>
    <row r="6" spans="2:26" ht="13.5" customHeight="1">
      <c r="B6" s="27"/>
      <c r="C6" s="27"/>
      <c r="D6" s="27"/>
      <c r="E6" s="27"/>
      <c r="F6" s="27"/>
    </row>
    <row r="7" spans="2:26">
      <c r="B7" s="25" t="s">
        <v>50</v>
      </c>
    </row>
    <row r="8" spans="2:26">
      <c r="B8" s="198" t="s">
        <v>27</v>
      </c>
      <c r="C8" s="199"/>
      <c r="D8" s="193" t="s">
        <v>30</v>
      </c>
      <c r="E8" s="193"/>
      <c r="F8" s="193"/>
    </row>
    <row r="9" spans="2:26" ht="56.25" customHeight="1">
      <c r="B9" s="200" t="s">
        <v>339</v>
      </c>
      <c r="C9" s="201"/>
      <c r="D9" s="194" t="s">
        <v>342</v>
      </c>
      <c r="E9" s="194"/>
      <c r="F9" s="194"/>
    </row>
    <row r="10" spans="2:26" ht="42" customHeight="1">
      <c r="B10" s="200" t="s">
        <v>227</v>
      </c>
      <c r="C10" s="201"/>
      <c r="D10" s="183" t="s">
        <v>343</v>
      </c>
      <c r="E10" s="184"/>
      <c r="F10" s="185"/>
      <c r="G10"/>
      <c r="H10"/>
      <c r="I10"/>
    </row>
    <row r="11" spans="2:26" ht="44.25" customHeight="1">
      <c r="B11" s="200" t="s">
        <v>371</v>
      </c>
      <c r="C11" s="201"/>
      <c r="D11" s="195" t="s">
        <v>372</v>
      </c>
      <c r="E11" s="196"/>
      <c r="F11" s="197"/>
    </row>
    <row r="12" spans="2:26" ht="22.5" customHeight="1">
      <c r="B12" s="181"/>
      <c r="C12" s="182"/>
      <c r="D12" s="186"/>
      <c r="E12" s="186"/>
      <c r="F12" s="186"/>
    </row>
    <row r="13" spans="2:26" ht="22.5" customHeight="1">
      <c r="B13" s="181"/>
      <c r="C13" s="182"/>
      <c r="D13" s="186"/>
      <c r="E13" s="186"/>
      <c r="F13" s="186"/>
    </row>
    <row r="14" spans="2:26" ht="22.5" customHeight="1">
      <c r="B14" s="181"/>
      <c r="C14" s="182"/>
      <c r="D14" s="186"/>
      <c r="E14" s="186"/>
      <c r="F14" s="186"/>
    </row>
    <row r="15" spans="2:26" ht="22.5" customHeight="1">
      <c r="B15" s="181"/>
      <c r="C15" s="182"/>
      <c r="D15" s="186"/>
      <c r="E15" s="186"/>
      <c r="F15" s="186"/>
    </row>
    <row r="16" spans="2:26" ht="22.5" customHeight="1">
      <c r="B16" s="181"/>
      <c r="C16" s="182"/>
      <c r="D16" s="186"/>
      <c r="E16" s="186"/>
      <c r="F16" s="186"/>
    </row>
    <row r="17" spans="2:11" ht="22.5" customHeight="1">
      <c r="B17" s="181"/>
      <c r="C17" s="182"/>
      <c r="D17" s="186"/>
      <c r="E17" s="186"/>
      <c r="F17" s="186"/>
    </row>
    <row r="18" spans="2:11" ht="22.5" customHeight="1">
      <c r="B18" s="181"/>
      <c r="C18" s="182"/>
      <c r="D18" s="186"/>
      <c r="E18" s="186"/>
      <c r="F18" s="186"/>
    </row>
    <row r="19" spans="2:11" ht="22.5" customHeight="1">
      <c r="B19" s="181"/>
      <c r="C19" s="182"/>
      <c r="D19" s="186"/>
      <c r="E19" s="186"/>
      <c r="F19" s="186"/>
    </row>
    <row r="20" spans="2:11" ht="22.5" customHeight="1">
      <c r="B20" s="181"/>
      <c r="C20" s="182"/>
      <c r="D20" s="186"/>
      <c r="E20" s="186"/>
      <c r="F20" s="186"/>
    </row>
    <row r="21" spans="2:11" ht="22.5" customHeight="1">
      <c r="B21" s="181"/>
      <c r="C21" s="182"/>
      <c r="D21" s="186"/>
      <c r="E21" s="186"/>
      <c r="F21" s="186"/>
    </row>
    <row r="22" spans="2:11" ht="22.5" customHeight="1">
      <c r="B22" s="181"/>
      <c r="C22" s="182"/>
      <c r="D22" s="186"/>
      <c r="E22" s="186"/>
      <c r="F22" s="186"/>
    </row>
    <row r="23" spans="2:11" ht="22.5" customHeight="1">
      <c r="B23" s="181"/>
      <c r="C23" s="182"/>
      <c r="D23" s="186"/>
      <c r="E23" s="186"/>
      <c r="F23" s="186"/>
    </row>
    <row r="24" spans="2:11" ht="12.75" customHeight="1">
      <c r="B24" s="28"/>
      <c r="C24" s="28"/>
      <c r="D24" s="29"/>
      <c r="E24" s="29"/>
      <c r="F24" s="29"/>
    </row>
    <row r="25" spans="2:11">
      <c r="B25" s="25" t="s">
        <v>51</v>
      </c>
    </row>
    <row r="26" spans="2:11" ht="38.25" customHeight="1">
      <c r="B26" s="177" t="s">
        <v>48</v>
      </c>
      <c r="C26" s="179" t="s">
        <v>27</v>
      </c>
      <c r="D26" s="179" t="s">
        <v>28</v>
      </c>
      <c r="E26" s="179" t="s">
        <v>30</v>
      </c>
      <c r="F26" s="177" t="s">
        <v>31</v>
      </c>
      <c r="G26" s="176" t="s">
        <v>102</v>
      </c>
      <c r="H26" s="176"/>
      <c r="I26" s="176"/>
      <c r="J26" s="176"/>
      <c r="K26" s="176"/>
    </row>
    <row r="27" spans="2:11">
      <c r="B27" s="178"/>
      <c r="C27" s="180"/>
      <c r="D27" s="180"/>
      <c r="E27" s="180"/>
      <c r="F27" s="178"/>
      <c r="G27" s="64" t="s">
        <v>103</v>
      </c>
      <c r="H27" s="64" t="s">
        <v>104</v>
      </c>
      <c r="I27" s="64" t="s">
        <v>105</v>
      </c>
      <c r="J27" s="64" t="s">
        <v>106</v>
      </c>
      <c r="K27" s="64" t="s">
        <v>107</v>
      </c>
    </row>
    <row r="28" spans="2:11" ht="27.75" customHeight="1">
      <c r="B28" s="139" t="s">
        <v>339</v>
      </c>
      <c r="C28" s="140" t="str">
        <f>D9</f>
        <v>Implement an HV temporary meshing scheme</v>
      </c>
      <c r="D28" s="138" t="s">
        <v>29</v>
      </c>
      <c r="E28" s="140" t="s">
        <v>378</v>
      </c>
      <c r="F28" s="138"/>
      <c r="G28" s="141"/>
      <c r="H28" s="141"/>
      <c r="I28" s="141"/>
      <c r="J28" s="141"/>
      <c r="K28" s="30"/>
    </row>
    <row r="29" spans="2:11" ht="41.25" customHeight="1">
      <c r="B29" s="139">
        <v>1</v>
      </c>
      <c r="C29" s="140" t="s">
        <v>227</v>
      </c>
      <c r="D29" s="138" t="s">
        <v>81</v>
      </c>
      <c r="E29" s="140" t="s">
        <v>375</v>
      </c>
      <c r="F29" s="138"/>
      <c r="G29" s="142">
        <f>'Option 1'!$C$4</f>
        <v>-0.1192989074169426</v>
      </c>
      <c r="H29" s="142">
        <f>'Option 1'!$C$5</f>
        <v>-0.1369756993398418</v>
      </c>
      <c r="I29" s="142">
        <f>'Option 1'!$C$6</f>
        <v>-0.15254596577084475</v>
      </c>
      <c r="J29" s="142">
        <f>'Option 1'!C7</f>
        <v>-0.16808595149066019</v>
      </c>
      <c r="K29" s="65"/>
    </row>
    <row r="30" spans="2:11" ht="84.75" customHeight="1">
      <c r="B30" s="139" t="s">
        <v>376</v>
      </c>
      <c r="C30" s="140" t="str">
        <f>D11</f>
        <v>Sensitivity Analysis of the adopted Baseline option (HV temporary meshing scheme) in the event that its implementation costs (and related I&amp;M costs) increased by around 10%</v>
      </c>
      <c r="D30" s="138"/>
      <c r="E30" s="140" t="s">
        <v>380</v>
      </c>
      <c r="F30" s="138"/>
      <c r="G30" s="141">
        <f>'Option 1 (i)'!$C4</f>
        <v>-0.10782046714260884</v>
      </c>
      <c r="H30" s="141">
        <f>'Option 1 (i)'!$C5</f>
        <v>-6.5694318258659831E-2</v>
      </c>
      <c r="I30" s="141">
        <f>'Option 1 (i)'!$C6</f>
        <v>-2.8108438487687591E-2</v>
      </c>
      <c r="J30" s="141">
        <f>'Option 1 (i)'!$C7</f>
        <v>1.2631772148599892E-2</v>
      </c>
      <c r="K30" s="30"/>
    </row>
    <row r="31" spans="2:11" ht="27.75" customHeight="1">
      <c r="B31" s="139">
        <v>2</v>
      </c>
      <c r="C31" s="138"/>
      <c r="D31" s="138"/>
      <c r="E31" s="140"/>
      <c r="F31" s="138"/>
      <c r="G31" s="141"/>
      <c r="H31" s="141"/>
      <c r="I31" s="141"/>
      <c r="J31" s="141"/>
      <c r="K31" s="30"/>
    </row>
    <row r="32" spans="2:11" ht="27.75" customHeight="1">
      <c r="B32" s="139">
        <v>3</v>
      </c>
      <c r="C32" s="138"/>
      <c r="D32" s="138"/>
      <c r="E32" s="140"/>
      <c r="F32" s="138"/>
      <c r="G32" s="141"/>
      <c r="H32" s="141"/>
      <c r="I32" s="141"/>
      <c r="J32" s="141"/>
      <c r="K32" s="30"/>
    </row>
    <row r="37" spans="2:2">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G31:K32 B29:F32">
    <cfRule type="expression" dxfId="5" priority="11">
      <formula>$D29="adopted"</formula>
    </cfRule>
  </conditionalFormatting>
  <conditionalFormatting sqref="G29:K29 G30:J30">
    <cfRule type="expression" dxfId="4" priority="8">
      <formula>$D29="adopted"</formula>
    </cfRule>
  </conditionalFormatting>
  <conditionalFormatting sqref="K30">
    <cfRule type="expression" dxfId="3" priority="7">
      <formula>$D30="adopted"</formula>
    </cfRule>
  </conditionalFormatting>
  <conditionalFormatting sqref="G31:J31">
    <cfRule type="expression" dxfId="2" priority="5">
      <formula>$D31="adopted"</formula>
    </cfRule>
  </conditionalFormatting>
  <conditionalFormatting sqref="G32:J32">
    <cfRule type="expression" dxfId="1" priority="4">
      <formula>$D32="adopted"</formula>
    </cfRule>
  </conditionalFormatting>
  <conditionalFormatting sqref="B28:K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37">
        <v>4.8300000000000003E-2</v>
      </c>
      <c r="D3" s="110" t="s">
        <v>297</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c r="A13" s="21"/>
      <c r="B13" s="202" t="s">
        <v>75</v>
      </c>
      <c r="C13" s="20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c r="A14" s="21"/>
      <c r="B14" s="204"/>
      <c r="C14" s="205"/>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c r="A15" s="21"/>
      <c r="B15" s="206" t="s">
        <v>329</v>
      </c>
      <c r="C15" s="41" t="s">
        <v>322</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c r="A16" s="21"/>
      <c r="B16" s="206"/>
      <c r="C16" s="41" t="s">
        <v>323</v>
      </c>
      <c r="D16" s="126">
        <v>1.3004251926654264</v>
      </c>
      <c r="E16" s="82"/>
      <c r="F16" s="70" t="s">
        <v>157</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c r="A17" s="21"/>
      <c r="B17" s="206"/>
      <c r="C17" s="41" t="s">
        <v>324</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c r="A18" s="21"/>
      <c r="B18" s="20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20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20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206"/>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206"/>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206"/>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206"/>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6" t="s">
        <v>317</v>
      </c>
    </row>
    <row r="28" spans="1:59">
      <c r="B28" s="20" t="s">
        <v>250</v>
      </c>
      <c r="E28" s="73"/>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2"/>
    </row>
    <row r="33" spans="2:5" ht="47.25" customHeight="1">
      <c r="D33" s="107" t="s">
        <v>293</v>
      </c>
    </row>
    <row r="34" spans="2:5">
      <c r="B34" s="112" t="s">
        <v>247</v>
      </c>
      <c r="C34" s="20" t="s">
        <v>253</v>
      </c>
      <c r="D34" s="20">
        <f>0.58982*1000</f>
        <v>589.82000000000005</v>
      </c>
      <c r="E34" s="20" t="s">
        <v>294</v>
      </c>
    </row>
    <row r="35" spans="2:5">
      <c r="B35" s="112" t="s">
        <v>248</v>
      </c>
      <c r="C35" s="20" t="s">
        <v>254</v>
      </c>
      <c r="D35" s="72">
        <f>D34-$D$78</f>
        <v>575.32450000000006</v>
      </c>
    </row>
    <row r="36" spans="2:5">
      <c r="B36" s="112" t="s">
        <v>249</v>
      </c>
      <c r="C36" s="20" t="s">
        <v>74</v>
      </c>
      <c r="D36" s="72">
        <f t="shared" ref="D36:D73" si="2">D35-$D$78</f>
        <v>560.82900000000006</v>
      </c>
    </row>
    <row r="37" spans="2:5">
      <c r="C37" s="20" t="s">
        <v>109</v>
      </c>
      <c r="D37" s="72">
        <f t="shared" si="2"/>
        <v>546.33350000000007</v>
      </c>
    </row>
    <row r="38" spans="2:5">
      <c r="C38" s="20" t="s">
        <v>255</v>
      </c>
      <c r="D38" s="72">
        <f t="shared" si="2"/>
        <v>531.83800000000008</v>
      </c>
    </row>
    <row r="39" spans="2:5">
      <c r="C39" s="20" t="s">
        <v>256</v>
      </c>
      <c r="D39" s="72">
        <f t="shared" si="2"/>
        <v>517.34250000000009</v>
      </c>
    </row>
    <row r="40" spans="2:5">
      <c r="C40" s="20" t="s">
        <v>257</v>
      </c>
      <c r="D40" s="72">
        <f t="shared" si="2"/>
        <v>502.84700000000009</v>
      </c>
    </row>
    <row r="41" spans="2:5">
      <c r="C41" s="20" t="s">
        <v>258</v>
      </c>
      <c r="D41" s="72">
        <f t="shared" si="2"/>
        <v>488.3515000000001</v>
      </c>
    </row>
    <row r="42" spans="2:5">
      <c r="C42" s="20" t="s">
        <v>259</v>
      </c>
      <c r="D42" s="72">
        <f t="shared" si="2"/>
        <v>473.85600000000011</v>
      </c>
    </row>
    <row r="43" spans="2:5">
      <c r="C43" s="20" t="s">
        <v>260</v>
      </c>
      <c r="D43" s="72">
        <f t="shared" si="2"/>
        <v>459.36050000000012</v>
      </c>
    </row>
    <row r="44" spans="2:5">
      <c r="C44" s="20" t="s">
        <v>261</v>
      </c>
      <c r="D44" s="72">
        <f t="shared" si="2"/>
        <v>444.86500000000012</v>
      </c>
    </row>
    <row r="45" spans="2:5">
      <c r="C45" s="20" t="s">
        <v>262</v>
      </c>
      <c r="D45" s="72">
        <f t="shared" si="2"/>
        <v>430.36950000000013</v>
      </c>
    </row>
    <row r="46" spans="2:5">
      <c r="C46" s="20" t="s">
        <v>263</v>
      </c>
      <c r="D46" s="72">
        <f t="shared" si="2"/>
        <v>415.87400000000014</v>
      </c>
    </row>
    <row r="47" spans="2:5">
      <c r="C47" s="20" t="s">
        <v>264</v>
      </c>
      <c r="D47" s="72">
        <f t="shared" si="2"/>
        <v>401.37850000000014</v>
      </c>
    </row>
    <row r="48" spans="2:5">
      <c r="C48" s="20" t="s">
        <v>265</v>
      </c>
      <c r="D48" s="72">
        <f t="shared" si="2"/>
        <v>386.88300000000015</v>
      </c>
    </row>
    <row r="49" spans="3:4">
      <c r="C49" s="20" t="s">
        <v>266</v>
      </c>
      <c r="D49" s="72">
        <f t="shared" si="2"/>
        <v>372.38750000000016</v>
      </c>
    </row>
    <row r="50" spans="3:4">
      <c r="C50" s="20" t="s">
        <v>267</v>
      </c>
      <c r="D50" s="72">
        <f t="shared" si="2"/>
        <v>357.89200000000017</v>
      </c>
    </row>
    <row r="51" spans="3:4">
      <c r="C51" s="20" t="s">
        <v>268</v>
      </c>
      <c r="D51" s="72">
        <f t="shared" si="2"/>
        <v>343.39650000000017</v>
      </c>
    </row>
    <row r="52" spans="3:4">
      <c r="C52" s="20" t="s">
        <v>269</v>
      </c>
      <c r="D52" s="72">
        <f t="shared" si="2"/>
        <v>328.90100000000018</v>
      </c>
    </row>
    <row r="53" spans="3:4">
      <c r="C53" s="20" t="s">
        <v>270</v>
      </c>
      <c r="D53" s="72">
        <f t="shared" si="2"/>
        <v>314.40550000000019</v>
      </c>
    </row>
    <row r="54" spans="3:4">
      <c r="C54" s="20" t="s">
        <v>271</v>
      </c>
      <c r="D54" s="72">
        <f t="shared" si="2"/>
        <v>299.9100000000002</v>
      </c>
    </row>
    <row r="55" spans="3:4">
      <c r="C55" s="20" t="s">
        <v>272</v>
      </c>
      <c r="D55" s="72">
        <f t="shared" si="2"/>
        <v>285.4145000000002</v>
      </c>
    </row>
    <row r="56" spans="3:4">
      <c r="C56" s="20" t="s">
        <v>273</v>
      </c>
      <c r="D56" s="72">
        <f t="shared" si="2"/>
        <v>270.91900000000021</v>
      </c>
    </row>
    <row r="57" spans="3:4">
      <c r="C57" s="20" t="s">
        <v>274</v>
      </c>
      <c r="D57" s="72">
        <f t="shared" si="2"/>
        <v>256.42350000000022</v>
      </c>
    </row>
    <row r="58" spans="3:4">
      <c r="C58" s="20" t="s">
        <v>275</v>
      </c>
      <c r="D58" s="72">
        <f t="shared" si="2"/>
        <v>241.92800000000022</v>
      </c>
    </row>
    <row r="59" spans="3:4">
      <c r="C59" s="20" t="s">
        <v>276</v>
      </c>
      <c r="D59" s="72">
        <f t="shared" si="2"/>
        <v>227.43250000000023</v>
      </c>
    </row>
    <row r="60" spans="3:4">
      <c r="C60" s="20" t="s">
        <v>277</v>
      </c>
      <c r="D60" s="72">
        <f t="shared" si="2"/>
        <v>212.93700000000024</v>
      </c>
    </row>
    <row r="61" spans="3:4">
      <c r="C61" s="20" t="s">
        <v>278</v>
      </c>
      <c r="D61" s="72">
        <f t="shared" si="2"/>
        <v>198.44150000000025</v>
      </c>
    </row>
    <row r="62" spans="3:4">
      <c r="C62" s="20" t="s">
        <v>279</v>
      </c>
      <c r="D62" s="72">
        <f t="shared" si="2"/>
        <v>183.94600000000025</v>
      </c>
    </row>
    <row r="63" spans="3:4">
      <c r="C63" s="20" t="s">
        <v>280</v>
      </c>
      <c r="D63" s="72">
        <f t="shared" si="2"/>
        <v>169.45050000000026</v>
      </c>
    </row>
    <row r="64" spans="3:4">
      <c r="C64" s="20" t="s">
        <v>281</v>
      </c>
      <c r="D64" s="72">
        <f t="shared" si="2"/>
        <v>154.95500000000027</v>
      </c>
    </row>
    <row r="65" spans="3:5">
      <c r="C65" s="20" t="s">
        <v>282</v>
      </c>
      <c r="D65" s="72">
        <f t="shared" si="2"/>
        <v>140.45950000000028</v>
      </c>
    </row>
    <row r="66" spans="3:5">
      <c r="C66" s="20" t="s">
        <v>283</v>
      </c>
      <c r="D66" s="72">
        <f t="shared" si="2"/>
        <v>125.96400000000027</v>
      </c>
    </row>
    <row r="67" spans="3:5">
      <c r="C67" s="20" t="s">
        <v>284</v>
      </c>
      <c r="D67" s="72">
        <f t="shared" si="2"/>
        <v>111.46850000000026</v>
      </c>
    </row>
    <row r="68" spans="3:5">
      <c r="C68" s="20" t="s">
        <v>285</v>
      </c>
      <c r="D68" s="72">
        <f t="shared" si="2"/>
        <v>96.973000000000255</v>
      </c>
    </row>
    <row r="69" spans="3:5">
      <c r="C69" s="20" t="s">
        <v>286</v>
      </c>
      <c r="D69" s="72">
        <f t="shared" si="2"/>
        <v>82.477500000000248</v>
      </c>
    </row>
    <row r="70" spans="3:5">
      <c r="C70" s="20" t="s">
        <v>287</v>
      </c>
      <c r="D70" s="72">
        <f t="shared" si="2"/>
        <v>67.982000000000241</v>
      </c>
    </row>
    <row r="71" spans="3:5">
      <c r="C71" s="20" t="s">
        <v>288</v>
      </c>
      <c r="D71" s="72">
        <f t="shared" si="2"/>
        <v>53.486500000000241</v>
      </c>
    </row>
    <row r="72" spans="3:5">
      <c r="C72" s="20" t="s">
        <v>289</v>
      </c>
      <c r="D72" s="72">
        <f t="shared" si="2"/>
        <v>38.991000000000241</v>
      </c>
    </row>
    <row r="73" spans="3:5">
      <c r="C73" s="20" t="s">
        <v>290</v>
      </c>
      <c r="D73" s="72">
        <f t="shared" si="2"/>
        <v>24.495500000000241</v>
      </c>
    </row>
    <row r="74" spans="3:5">
      <c r="C74" s="20" t="s">
        <v>291</v>
      </c>
      <c r="D74" s="72">
        <v>10</v>
      </c>
    </row>
    <row r="75" spans="3:5">
      <c r="C75" s="20" t="s">
        <v>292</v>
      </c>
      <c r="D75" s="72">
        <f>D73-D78</f>
        <v>10.00000000000024</v>
      </c>
      <c r="E75" s="20" t="s">
        <v>295</v>
      </c>
    </row>
    <row r="78" spans="3:5">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X8" sqref="X8"/>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85546875" style="4" bestFit="1" customWidth="1"/>
    <col min="8" max="8" width="9.85546875" style="4" bestFit="1" customWidth="1"/>
    <col min="9" max="9" width="9.85546875" style="4" customWidth="1"/>
    <col min="10" max="12" width="9.85546875" style="4" bestFit="1" customWidth="1"/>
    <col min="13" max="13" width="10.85546875" style="4" bestFit="1" customWidth="1"/>
    <col min="14" max="21" width="9.85546875" style="4" bestFit="1" customWidth="1"/>
    <col min="22" max="26" width="8.42578125" style="4" bestFit="1" customWidth="1"/>
    <col min="2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340</v>
      </c>
      <c r="C1" s="3" t="s">
        <v>303</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211" t="s">
        <v>11</v>
      </c>
      <c r="B7" s="61" t="s">
        <v>159</v>
      </c>
      <c r="C7" s="60"/>
      <c r="D7" s="61" t="s">
        <v>40</v>
      </c>
      <c r="E7" s="62">
        <v>0</v>
      </c>
      <c r="F7" s="62">
        <v>0</v>
      </c>
      <c r="G7" s="62">
        <v>-0.10417633961820365</v>
      </c>
      <c r="H7" s="62">
        <v>0</v>
      </c>
      <c r="I7" s="62">
        <v>0</v>
      </c>
      <c r="J7" s="62">
        <v>0</v>
      </c>
      <c r="K7" s="62">
        <v>0</v>
      </c>
      <c r="L7" s="62">
        <v>0</v>
      </c>
      <c r="M7" s="62">
        <v>0</v>
      </c>
      <c r="N7" s="62">
        <v>0</v>
      </c>
      <c r="O7" s="62">
        <v>0</v>
      </c>
      <c r="P7" s="62">
        <v>0</v>
      </c>
      <c r="Q7" s="62">
        <v>0</v>
      </c>
      <c r="R7" s="62">
        <v>0</v>
      </c>
      <c r="S7" s="62">
        <v>0</v>
      </c>
      <c r="T7" s="62">
        <v>0</v>
      </c>
      <c r="U7" s="62">
        <v>0</v>
      </c>
      <c r="V7" s="62">
        <v>0</v>
      </c>
      <c r="W7" s="62">
        <v>0</v>
      </c>
      <c r="X7" s="62">
        <v>0</v>
      </c>
      <c r="Y7" s="62">
        <v>0</v>
      </c>
      <c r="Z7" s="62">
        <v>0</v>
      </c>
      <c r="AA7" s="62">
        <v>-0.3</v>
      </c>
      <c r="AB7" s="62">
        <v>0</v>
      </c>
      <c r="AC7" s="62">
        <v>0</v>
      </c>
      <c r="AD7" s="62">
        <v>0</v>
      </c>
      <c r="AE7" s="62">
        <v>0</v>
      </c>
      <c r="AF7" s="62">
        <v>0</v>
      </c>
      <c r="AG7" s="62">
        <v>0</v>
      </c>
      <c r="AH7" s="62">
        <v>0</v>
      </c>
      <c r="AI7" s="62">
        <v>0</v>
      </c>
      <c r="AJ7" s="62">
        <v>0</v>
      </c>
      <c r="AK7" s="62">
        <v>0</v>
      </c>
      <c r="AL7" s="62">
        <v>0</v>
      </c>
      <c r="AM7" s="62">
        <v>0</v>
      </c>
      <c r="AN7" s="62"/>
      <c r="AO7" s="62"/>
      <c r="AP7" s="62"/>
      <c r="AQ7" s="62"/>
      <c r="AR7" s="62"/>
      <c r="AS7" s="62"/>
      <c r="AT7" s="62"/>
      <c r="AU7" s="62"/>
      <c r="AV7" s="62"/>
      <c r="AW7" s="62"/>
      <c r="AX7" s="61"/>
      <c r="AY7" s="61"/>
      <c r="AZ7" s="61"/>
      <c r="BA7" s="61"/>
      <c r="BB7" s="61"/>
      <c r="BC7" s="61"/>
      <c r="BD7" s="61"/>
    </row>
    <row r="8" spans="1:56">
      <c r="A8" s="212"/>
      <c r="B8" s="61" t="s">
        <v>176</v>
      </c>
      <c r="C8" s="60"/>
      <c r="D8" s="61" t="s">
        <v>40</v>
      </c>
      <c r="E8" s="62">
        <v>0</v>
      </c>
      <c r="F8" s="62">
        <v>0</v>
      </c>
      <c r="G8" s="62">
        <v>-6.1562958775798612E-3</v>
      </c>
      <c r="H8" s="62">
        <v>-6.1440322890368351E-3</v>
      </c>
      <c r="I8" s="62">
        <v>-6.1326869423704569E-3</v>
      </c>
      <c r="J8" s="62">
        <v>-6.1222465925064281E-3</v>
      </c>
      <c r="K8" s="62">
        <v>-6.1126984300753735E-3</v>
      </c>
      <c r="L8" s="62">
        <v>-6.1040300691298328E-3</v>
      </c>
      <c r="M8" s="62">
        <v>-6.0962295353128122E-3</v>
      </c>
      <c r="N8" s="62">
        <v>-6.0892852544595262E-3</v>
      </c>
      <c r="O8" s="62">
        <v>-6.0831860416148695E-3</v>
      </c>
      <c r="P8" s="62">
        <v>-6.0779210904499011E-3</v>
      </c>
      <c r="Q8" s="62">
        <v>-6.073479963061507E-3</v>
      </c>
      <c r="R8" s="62">
        <v>-6.0698525801399809E-3</v>
      </c>
      <c r="S8" s="62">
        <v>-6.0670292114901074E-3</v>
      </c>
      <c r="T8" s="62">
        <v>-6.0650004668918707E-3</v>
      </c>
      <c r="U8" s="62">
        <v>-6.0637572872876029E-3</v>
      </c>
      <c r="V8" s="62">
        <v>-6.0632909362829486E-3</v>
      </c>
      <c r="W8" s="62">
        <v>-6.0635929919496106E-3</v>
      </c>
      <c r="X8" s="62">
        <v>-6.0646553389183278E-3</v>
      </c>
      <c r="Y8" s="62">
        <v>-6.0664701607510991E-3</v>
      </c>
      <c r="Z8" s="62">
        <v>-6.0690299325821158E-3</v>
      </c>
      <c r="AA8" s="62">
        <v>-1.2371999999999997E-3</v>
      </c>
      <c r="AB8" s="62">
        <v>-1.2371999999999997E-3</v>
      </c>
      <c r="AC8" s="62">
        <v>-1.2371999999999997E-3</v>
      </c>
      <c r="AD8" s="62">
        <v>-1.2371999999999997E-3</v>
      </c>
      <c r="AE8" s="62">
        <v>-1.2371999999999997E-3</v>
      </c>
      <c r="AF8" s="62">
        <v>0</v>
      </c>
      <c r="AG8" s="62">
        <v>0</v>
      </c>
      <c r="AH8" s="62">
        <v>0</v>
      </c>
      <c r="AI8" s="62">
        <v>0</v>
      </c>
      <c r="AJ8" s="62">
        <v>0</v>
      </c>
      <c r="AK8" s="62">
        <v>0</v>
      </c>
      <c r="AL8" s="62">
        <v>0</v>
      </c>
      <c r="AM8" s="62">
        <v>0</v>
      </c>
      <c r="AN8" s="62"/>
      <c r="AO8" s="62"/>
      <c r="AP8" s="62"/>
      <c r="AQ8" s="62"/>
      <c r="AR8" s="62"/>
      <c r="AS8" s="62"/>
      <c r="AT8" s="62"/>
      <c r="AU8" s="62"/>
      <c r="AV8" s="62"/>
      <c r="AW8" s="62"/>
      <c r="AX8" s="61"/>
      <c r="AY8" s="61"/>
      <c r="AZ8" s="61"/>
      <c r="BA8" s="61"/>
      <c r="BB8" s="61"/>
      <c r="BC8" s="61"/>
      <c r="BD8" s="61"/>
    </row>
    <row r="9" spans="1:56">
      <c r="A9" s="212"/>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c r="A10" s="212"/>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c r="A11" s="212"/>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c r="A12" s="213"/>
      <c r="B12" s="124" t="s">
        <v>197</v>
      </c>
      <c r="C12" s="58"/>
      <c r="D12" s="125" t="s">
        <v>40</v>
      </c>
      <c r="E12" s="59">
        <f>SUM(E7:E11)</f>
        <v>0</v>
      </c>
      <c r="F12" s="59">
        <f t="shared" ref="F12:AW12" si="0">SUM(F7:F11)</f>
        <v>0</v>
      </c>
      <c r="G12" s="59">
        <f t="shared" si="0"/>
        <v>-0.11033263549578351</v>
      </c>
      <c r="H12" s="59">
        <f t="shared" si="0"/>
        <v>-6.1440322890368351E-3</v>
      </c>
      <c r="I12" s="59">
        <f t="shared" si="0"/>
        <v>-6.1326869423704569E-3</v>
      </c>
      <c r="J12" s="59">
        <f t="shared" si="0"/>
        <v>-6.1222465925064281E-3</v>
      </c>
      <c r="K12" s="59">
        <f t="shared" si="0"/>
        <v>-6.1126984300753735E-3</v>
      </c>
      <c r="L12" s="59">
        <f t="shared" si="0"/>
        <v>-6.1040300691298328E-3</v>
      </c>
      <c r="M12" s="59">
        <f t="shared" si="0"/>
        <v>-6.0962295353128122E-3</v>
      </c>
      <c r="N12" s="59">
        <f t="shared" si="0"/>
        <v>-6.0892852544595262E-3</v>
      </c>
      <c r="O12" s="59">
        <f t="shared" si="0"/>
        <v>-6.0831860416148695E-3</v>
      </c>
      <c r="P12" s="59">
        <f t="shared" si="0"/>
        <v>-6.0779210904499011E-3</v>
      </c>
      <c r="Q12" s="59">
        <f t="shared" si="0"/>
        <v>-6.073479963061507E-3</v>
      </c>
      <c r="R12" s="59">
        <f t="shared" si="0"/>
        <v>-6.0698525801399809E-3</v>
      </c>
      <c r="S12" s="59">
        <f t="shared" si="0"/>
        <v>-6.0670292114901074E-3</v>
      </c>
      <c r="T12" s="59">
        <f t="shared" si="0"/>
        <v>-6.0650004668918707E-3</v>
      </c>
      <c r="U12" s="59">
        <f t="shared" si="0"/>
        <v>-6.0637572872876029E-3</v>
      </c>
      <c r="V12" s="59">
        <f t="shared" si="0"/>
        <v>-6.0632909362829486E-3</v>
      </c>
      <c r="W12" s="59">
        <f t="shared" si="0"/>
        <v>-6.0635929919496106E-3</v>
      </c>
      <c r="X12" s="59">
        <f t="shared" si="0"/>
        <v>-6.0646553389183278E-3</v>
      </c>
      <c r="Y12" s="59">
        <f t="shared" si="0"/>
        <v>-6.0664701607510991E-3</v>
      </c>
      <c r="Z12" s="59">
        <f t="shared" si="0"/>
        <v>-6.0690299325821158E-3</v>
      </c>
      <c r="AA12" s="59">
        <f t="shared" si="0"/>
        <v>-0.30123719999999998</v>
      </c>
      <c r="AB12" s="59">
        <f t="shared" si="0"/>
        <v>-1.2371999999999997E-3</v>
      </c>
      <c r="AC12" s="59">
        <f t="shared" si="0"/>
        <v>-1.2371999999999997E-3</v>
      </c>
      <c r="AD12" s="59">
        <f t="shared" si="0"/>
        <v>-1.2371999999999997E-3</v>
      </c>
      <c r="AE12" s="59">
        <f t="shared" si="0"/>
        <v>-1.2371999999999997E-3</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c r="A13" s="20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c r="A14" s="208"/>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c r="A15" s="208"/>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c r="A16" s="208"/>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c r="A17" s="208"/>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c r="A18" s="208"/>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c r="A19" s="208"/>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c r="A20" s="208"/>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c r="A21" s="20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c r="A22" s="20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c r="A23" s="208"/>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c r="A24" s="209"/>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c r="A25" s="74"/>
      <c r="B25" s="14"/>
    </row>
    <row r="26" spans="1:56">
      <c r="A26" s="74"/>
    </row>
    <row r="27" spans="1:56">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c r="A29" s="210"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c r="A30" s="210"/>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c r="A31" s="210"/>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c r="A32" s="210"/>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c r="A33" s="210"/>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c r="A34" s="210"/>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c r="A35" s="210"/>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c r="A36" s="210"/>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c r="C37" s="36"/>
    </row>
    <row r="38" spans="1:56" ht="16.5">
      <c r="A38" s="85"/>
      <c r="C38" s="36"/>
    </row>
    <row r="39" spans="1:56" ht="16.5">
      <c r="A39" s="85">
        <v>1</v>
      </c>
      <c r="B39" s="4" t="s">
        <v>334</v>
      </c>
    </row>
    <row r="40" spans="1:56">
      <c r="B40" s="129" t="s">
        <v>155</v>
      </c>
    </row>
    <row r="41" spans="1:56">
      <c r="B41" s="4" t="s">
        <v>318</v>
      </c>
    </row>
    <row r="42" spans="1:56">
      <c r="B42" s="4" t="s">
        <v>335</v>
      </c>
    </row>
    <row r="43" spans="1:56" ht="16.5">
      <c r="A43" s="85">
        <v>2</v>
      </c>
      <c r="B43" s="69" t="s">
        <v>154</v>
      </c>
    </row>
    <row r="48" spans="1:56">
      <c r="C48" s="36"/>
    </row>
    <row r="113" spans="2:2">
      <c r="B113" s="4" t="s">
        <v>198</v>
      </c>
    </row>
    <row r="114" spans="2:2">
      <c r="B114" s="4" t="s">
        <v>197</v>
      </c>
    </row>
    <row r="115" spans="2:2">
      <c r="B115" s="4" t="s">
        <v>319</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O61"/>
  <sheetViews>
    <sheetView workbookViewId="0">
      <selection activeCell="B5" sqref="B5"/>
    </sheetView>
  </sheetViews>
  <sheetFormatPr defaultRowHeight="15"/>
  <cols>
    <col min="1" max="1" width="5.85546875" customWidth="1"/>
    <col min="2" max="2" width="64.85546875" customWidth="1"/>
    <col min="3" max="3" width="11.5703125" bestFit="1" customWidth="1"/>
    <col min="4" max="4" width="14.28515625" bestFit="1" customWidth="1"/>
    <col min="5" max="5" width="10.5703125" bestFit="1" customWidth="1"/>
    <col min="6" max="6" width="12.7109375" bestFit="1" customWidth="1"/>
    <col min="7" max="7" width="16.42578125" bestFit="1" customWidth="1"/>
    <col min="8" max="8" width="10.5703125" bestFit="1" customWidth="1"/>
    <col min="9" max="9" width="14" bestFit="1" customWidth="1"/>
    <col min="10" max="10" width="13.85546875" bestFit="1" customWidth="1"/>
    <col min="12" max="12" width="12" bestFit="1" customWidth="1"/>
  </cols>
  <sheetData>
    <row r="1" spans="1:41" ht="18.75">
      <c r="A1" s="1" t="s">
        <v>302</v>
      </c>
    </row>
    <row r="2" spans="1:41">
      <c r="A2" t="s">
        <v>78</v>
      </c>
    </row>
    <row r="3" spans="1:41" s="154" customFormat="1"/>
    <row r="4" spans="1:41" s="132" customFormat="1">
      <c r="B4" s="173" t="s">
        <v>377</v>
      </c>
    </row>
    <row r="6" spans="1:41">
      <c r="B6" s="162" t="s">
        <v>344</v>
      </c>
      <c r="C6" s="157" t="s">
        <v>345</v>
      </c>
      <c r="D6" s="157" t="s">
        <v>346</v>
      </c>
      <c r="E6" s="157" t="s">
        <v>347</v>
      </c>
      <c r="F6" s="157" t="s">
        <v>348</v>
      </c>
      <c r="G6" s="165" t="s">
        <v>349</v>
      </c>
      <c r="H6" s="157" t="s">
        <v>350</v>
      </c>
      <c r="I6" s="157" t="s">
        <v>351</v>
      </c>
      <c r="J6" s="157" t="s">
        <v>352</v>
      </c>
      <c r="K6" s="157" t="s">
        <v>353</v>
      </c>
      <c r="L6" s="157" t="s">
        <v>354</v>
      </c>
      <c r="M6" s="165" t="s">
        <v>355</v>
      </c>
      <c r="N6" s="154"/>
      <c r="O6" s="163" t="s">
        <v>356</v>
      </c>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row>
    <row r="7" spans="1:41">
      <c r="B7" s="160" t="s">
        <v>357</v>
      </c>
      <c r="C7" s="155">
        <v>20000</v>
      </c>
      <c r="D7" s="156">
        <v>20620</v>
      </c>
      <c r="E7" s="154">
        <v>1.5</v>
      </c>
      <c r="F7" s="156">
        <v>30930</v>
      </c>
      <c r="G7" s="161">
        <v>2</v>
      </c>
      <c r="H7" s="155">
        <v>800</v>
      </c>
      <c r="I7" s="166">
        <v>25</v>
      </c>
      <c r="J7" s="156">
        <v>824.8</v>
      </c>
      <c r="K7" s="154">
        <v>1.5</v>
      </c>
      <c r="L7" s="156">
        <v>1237.1999999999998</v>
      </c>
      <c r="M7" s="161">
        <v>6</v>
      </c>
      <c r="N7" s="154"/>
      <c r="O7" s="154">
        <v>1</v>
      </c>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row>
    <row r="8" spans="1:41">
      <c r="B8" s="160" t="s">
        <v>358</v>
      </c>
      <c r="C8" s="155">
        <v>6000</v>
      </c>
      <c r="D8" s="156">
        <v>6185.9999999999991</v>
      </c>
      <c r="E8" s="154">
        <v>1.5</v>
      </c>
      <c r="F8" s="156">
        <v>9278.9999999999982</v>
      </c>
      <c r="G8" s="161">
        <v>2</v>
      </c>
      <c r="H8" s="155">
        <v>900</v>
      </c>
      <c r="I8" s="166">
        <v>20</v>
      </c>
      <c r="J8" s="156">
        <v>927.9</v>
      </c>
      <c r="K8" s="154">
        <v>1</v>
      </c>
      <c r="L8" s="156">
        <v>927.9</v>
      </c>
      <c r="M8" s="161">
        <v>2</v>
      </c>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row>
    <row r="9" spans="1:41">
      <c r="B9" s="160" t="s">
        <v>359</v>
      </c>
      <c r="C9" s="155">
        <v>2000</v>
      </c>
      <c r="D9" s="156">
        <v>2062</v>
      </c>
      <c r="E9" s="154">
        <v>1.1000000000000001</v>
      </c>
      <c r="F9" s="156">
        <v>2268.2000000000003</v>
      </c>
      <c r="G9" s="161">
        <v>3</v>
      </c>
      <c r="H9" s="155">
        <v>220.00000000000003</v>
      </c>
      <c r="I9" s="166">
        <v>20</v>
      </c>
      <c r="J9" s="156">
        <v>226.82000000000002</v>
      </c>
      <c r="K9" s="154">
        <v>1</v>
      </c>
      <c r="L9" s="156">
        <v>226.82000000000002</v>
      </c>
      <c r="M9" s="161">
        <v>3</v>
      </c>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row>
    <row r="10" spans="1:41">
      <c r="B10" s="160" t="s">
        <v>360</v>
      </c>
      <c r="C10" s="155">
        <v>20000</v>
      </c>
      <c r="D10" s="156">
        <v>20620</v>
      </c>
      <c r="E10" s="154">
        <v>1.2</v>
      </c>
      <c r="F10" s="156">
        <v>24744</v>
      </c>
      <c r="G10" s="161">
        <v>3</v>
      </c>
      <c r="H10" s="155">
        <v>960</v>
      </c>
      <c r="I10" s="166">
        <v>20</v>
      </c>
      <c r="J10" s="156">
        <v>989.75999999999988</v>
      </c>
      <c r="K10" s="154">
        <v>1</v>
      </c>
      <c r="L10" s="156">
        <v>989.75999999999988</v>
      </c>
      <c r="M10" s="161">
        <v>3</v>
      </c>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row>
    <row r="11" spans="1:41" s="132" customFormat="1">
      <c r="B11" s="160" t="s">
        <v>361</v>
      </c>
      <c r="C11" s="155">
        <v>15000</v>
      </c>
      <c r="D11" s="156">
        <v>15464.999999999998</v>
      </c>
      <c r="E11" s="154">
        <v>1.1000000000000001</v>
      </c>
      <c r="F11" s="156">
        <v>17011.5</v>
      </c>
      <c r="G11" s="161">
        <v>3</v>
      </c>
      <c r="H11" s="155">
        <v>660</v>
      </c>
      <c r="I11" s="166">
        <v>20</v>
      </c>
      <c r="J11" s="156">
        <v>680.45999999999992</v>
      </c>
      <c r="K11" s="154">
        <v>1</v>
      </c>
      <c r="L11" s="156">
        <v>680.45999999999992</v>
      </c>
      <c r="M11" s="161">
        <v>3</v>
      </c>
      <c r="N11" s="154"/>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row>
    <row r="12" spans="1:41">
      <c r="B12" s="160" t="s">
        <v>362</v>
      </c>
      <c r="C12" s="155">
        <v>15000</v>
      </c>
      <c r="D12" s="156">
        <v>15464.999999999998</v>
      </c>
      <c r="E12" s="154">
        <v>1.5</v>
      </c>
      <c r="F12" s="156">
        <v>23197.499999999996</v>
      </c>
      <c r="G12" s="161">
        <v>3</v>
      </c>
      <c r="H12" s="155">
        <v>2250</v>
      </c>
      <c r="I12" s="166">
        <v>20</v>
      </c>
      <c r="J12" s="156">
        <v>2319.75</v>
      </c>
      <c r="K12" s="154">
        <v>1</v>
      </c>
      <c r="L12" s="156">
        <v>2319.75</v>
      </c>
      <c r="M12" s="161">
        <v>3</v>
      </c>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row>
    <row r="13" spans="1:41">
      <c r="B13" s="160" t="s">
        <v>363</v>
      </c>
      <c r="C13" s="155"/>
      <c r="D13" s="156">
        <v>0</v>
      </c>
      <c r="E13" s="154">
        <v>1</v>
      </c>
      <c r="F13" s="156">
        <v>0</v>
      </c>
      <c r="G13" s="161">
        <v>1</v>
      </c>
      <c r="H13" s="155"/>
      <c r="I13" s="166">
        <v>40</v>
      </c>
      <c r="J13" s="156">
        <v>0</v>
      </c>
      <c r="K13" s="154">
        <v>1</v>
      </c>
      <c r="L13" s="156">
        <v>0</v>
      </c>
      <c r="M13" s="161">
        <v>6</v>
      </c>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row>
    <row r="14" spans="1:41" s="132" customFormat="1">
      <c r="B14" s="160" t="s">
        <v>364</v>
      </c>
      <c r="C14" s="155"/>
      <c r="D14" s="156">
        <v>0</v>
      </c>
      <c r="E14" s="154">
        <v>1</v>
      </c>
      <c r="F14" s="156">
        <v>0</v>
      </c>
      <c r="G14" s="161">
        <v>1</v>
      </c>
      <c r="H14" s="155"/>
      <c r="I14" s="166">
        <v>40</v>
      </c>
      <c r="J14" s="156">
        <v>0</v>
      </c>
      <c r="K14" s="154">
        <v>1</v>
      </c>
      <c r="L14" s="156">
        <v>0</v>
      </c>
      <c r="M14" s="161">
        <v>6</v>
      </c>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row>
    <row r="15" spans="1:41">
      <c r="B15" s="160" t="s">
        <v>365</v>
      </c>
      <c r="C15" s="155"/>
      <c r="D15" s="156">
        <v>0</v>
      </c>
      <c r="E15" s="154">
        <v>1</v>
      </c>
      <c r="F15" s="156">
        <v>0</v>
      </c>
      <c r="G15" s="161">
        <v>1</v>
      </c>
      <c r="H15" s="155"/>
      <c r="I15" s="166">
        <v>40</v>
      </c>
      <c r="J15" s="156">
        <v>0</v>
      </c>
      <c r="K15" s="154">
        <v>1</v>
      </c>
      <c r="L15" s="156">
        <v>0</v>
      </c>
      <c r="M15" s="161">
        <v>6</v>
      </c>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row>
    <row r="16" spans="1:41">
      <c r="B16" s="160" t="s">
        <v>366</v>
      </c>
      <c r="C16" s="155"/>
      <c r="D16" s="156">
        <v>0</v>
      </c>
      <c r="E16" s="154">
        <v>1</v>
      </c>
      <c r="F16" s="156">
        <v>0</v>
      </c>
      <c r="G16" s="161">
        <v>1</v>
      </c>
      <c r="H16" s="155"/>
      <c r="I16" s="166">
        <v>40</v>
      </c>
      <c r="J16" s="156">
        <v>0</v>
      </c>
      <c r="K16" s="154">
        <v>1</v>
      </c>
      <c r="L16" s="156">
        <v>0</v>
      </c>
      <c r="M16" s="161">
        <v>6</v>
      </c>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row>
    <row r="17" spans="2:41">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row>
    <row r="18" spans="2:41">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row>
    <row r="19" spans="2:41">
      <c r="B19" s="159" t="s">
        <v>345</v>
      </c>
      <c r="C19" s="158">
        <v>2012</v>
      </c>
      <c r="D19" s="158">
        <v>2013</v>
      </c>
      <c r="E19" s="158">
        <v>2014</v>
      </c>
      <c r="F19" s="158">
        <v>2015</v>
      </c>
      <c r="G19" s="158">
        <v>2016</v>
      </c>
      <c r="H19" s="158">
        <v>2017</v>
      </c>
      <c r="I19" s="158">
        <v>2018</v>
      </c>
      <c r="J19" s="158">
        <v>2019</v>
      </c>
      <c r="K19" s="158">
        <v>2020</v>
      </c>
      <c r="L19" s="158">
        <v>2021</v>
      </c>
      <c r="M19" s="158">
        <v>2022</v>
      </c>
      <c r="N19" s="158">
        <v>2023</v>
      </c>
      <c r="O19" s="158">
        <v>2024</v>
      </c>
      <c r="P19" s="158">
        <v>2025</v>
      </c>
      <c r="Q19" s="158">
        <v>2026</v>
      </c>
      <c r="R19" s="158">
        <v>2027</v>
      </c>
      <c r="S19" s="158">
        <v>2028</v>
      </c>
      <c r="T19" s="158">
        <v>2029</v>
      </c>
      <c r="U19" s="158">
        <v>2030</v>
      </c>
      <c r="V19" s="158">
        <v>2031</v>
      </c>
      <c r="W19" s="158">
        <v>2032</v>
      </c>
      <c r="X19" s="158">
        <v>2033</v>
      </c>
      <c r="Y19" s="158">
        <v>2034</v>
      </c>
      <c r="Z19" s="158">
        <v>2035</v>
      </c>
      <c r="AA19" s="158">
        <v>2036</v>
      </c>
      <c r="AB19" s="158">
        <v>2037</v>
      </c>
      <c r="AC19" s="158">
        <v>2038</v>
      </c>
      <c r="AD19" s="158">
        <v>2039</v>
      </c>
      <c r="AE19" s="158">
        <v>2040</v>
      </c>
      <c r="AF19" s="158">
        <v>2041</v>
      </c>
      <c r="AG19" s="158">
        <v>2042</v>
      </c>
      <c r="AH19" s="158">
        <v>2043</v>
      </c>
      <c r="AI19" s="158">
        <v>2044</v>
      </c>
      <c r="AJ19" s="158">
        <v>2045</v>
      </c>
      <c r="AK19" s="158">
        <v>2046</v>
      </c>
      <c r="AL19" s="158">
        <v>2047</v>
      </c>
      <c r="AM19" s="158">
        <v>2048</v>
      </c>
      <c r="AN19" s="158">
        <v>2049</v>
      </c>
      <c r="AO19" s="158">
        <v>2050</v>
      </c>
    </row>
    <row r="20" spans="2:41">
      <c r="B20" s="164" t="s">
        <v>357</v>
      </c>
      <c r="C20" s="155">
        <v>0</v>
      </c>
      <c r="D20" s="155">
        <v>0</v>
      </c>
      <c r="E20" s="155">
        <v>0</v>
      </c>
      <c r="F20" s="155">
        <v>0</v>
      </c>
      <c r="G20" s="155">
        <v>0</v>
      </c>
      <c r="H20" s="155">
        <v>0</v>
      </c>
      <c r="I20" s="155">
        <v>31346.675935806576</v>
      </c>
      <c r="J20" s="155">
        <v>0</v>
      </c>
      <c r="K20" s="155">
        <v>0</v>
      </c>
      <c r="L20" s="155">
        <v>0</v>
      </c>
      <c r="M20" s="155">
        <v>0</v>
      </c>
      <c r="N20" s="155">
        <v>0</v>
      </c>
      <c r="O20" s="155">
        <v>0</v>
      </c>
      <c r="P20" s="155">
        <v>0</v>
      </c>
      <c r="Q20" s="155">
        <v>0</v>
      </c>
      <c r="R20" s="155">
        <v>0</v>
      </c>
      <c r="S20" s="155">
        <v>0</v>
      </c>
      <c r="T20" s="155">
        <v>0</v>
      </c>
      <c r="U20" s="155">
        <v>0</v>
      </c>
      <c r="V20" s="155">
        <v>0</v>
      </c>
      <c r="W20" s="155">
        <v>0</v>
      </c>
      <c r="X20" s="155">
        <v>0</v>
      </c>
      <c r="Y20" s="155">
        <v>0</v>
      </c>
      <c r="Z20" s="155">
        <v>0</v>
      </c>
      <c r="AA20" s="155">
        <v>0</v>
      </c>
      <c r="AB20" s="155">
        <v>0</v>
      </c>
      <c r="AC20" s="155">
        <v>0</v>
      </c>
      <c r="AD20" s="155">
        <v>0</v>
      </c>
      <c r="AE20" s="155">
        <v>0</v>
      </c>
      <c r="AF20" s="155">
        <v>0</v>
      </c>
      <c r="AG20" s="155">
        <v>0</v>
      </c>
      <c r="AH20" s="155">
        <v>0</v>
      </c>
      <c r="AI20" s="155">
        <v>0</v>
      </c>
      <c r="AJ20" s="155">
        <v>0</v>
      </c>
      <c r="AK20" s="155">
        <v>0</v>
      </c>
      <c r="AL20" s="155">
        <v>0</v>
      </c>
      <c r="AM20" s="155">
        <v>0</v>
      </c>
      <c r="AN20" s="155">
        <v>0</v>
      </c>
      <c r="AO20" s="155">
        <v>0</v>
      </c>
    </row>
    <row r="21" spans="2:41">
      <c r="B21" s="160" t="s">
        <v>358</v>
      </c>
      <c r="C21" s="155">
        <v>0</v>
      </c>
      <c r="D21" s="155">
        <v>0</v>
      </c>
      <c r="E21" s="155">
        <v>0</v>
      </c>
      <c r="F21" s="155">
        <v>0</v>
      </c>
      <c r="G21" s="155">
        <v>0</v>
      </c>
      <c r="H21" s="155">
        <v>0</v>
      </c>
      <c r="I21" s="155">
        <v>9404.0027807419701</v>
      </c>
      <c r="J21" s="155">
        <v>0</v>
      </c>
      <c r="K21" s="155">
        <v>0</v>
      </c>
      <c r="L21" s="155">
        <v>0</v>
      </c>
      <c r="M21" s="155">
        <v>0</v>
      </c>
      <c r="N21" s="155">
        <v>0</v>
      </c>
      <c r="O21" s="155">
        <v>0</v>
      </c>
      <c r="P21" s="155">
        <v>0</v>
      </c>
      <c r="Q21" s="155">
        <v>0</v>
      </c>
      <c r="R21" s="155">
        <v>0</v>
      </c>
      <c r="S21" s="155">
        <v>0</v>
      </c>
      <c r="T21" s="155">
        <v>0</v>
      </c>
      <c r="U21" s="155">
        <v>0</v>
      </c>
      <c r="V21" s="155">
        <v>0</v>
      </c>
      <c r="W21" s="155">
        <v>0</v>
      </c>
      <c r="X21" s="155">
        <v>0</v>
      </c>
      <c r="Y21" s="155">
        <v>0</v>
      </c>
      <c r="Z21" s="155">
        <v>0</v>
      </c>
      <c r="AA21" s="155">
        <v>0</v>
      </c>
      <c r="AB21" s="155">
        <v>0</v>
      </c>
      <c r="AC21" s="155">
        <v>0</v>
      </c>
      <c r="AD21" s="155">
        <v>0</v>
      </c>
      <c r="AE21" s="155">
        <v>0</v>
      </c>
      <c r="AF21" s="155">
        <v>0</v>
      </c>
      <c r="AG21" s="155">
        <v>0</v>
      </c>
      <c r="AH21" s="155">
        <v>0</v>
      </c>
      <c r="AI21" s="155">
        <v>0</v>
      </c>
      <c r="AJ21" s="155">
        <v>0</v>
      </c>
      <c r="AK21" s="155">
        <v>0</v>
      </c>
      <c r="AL21" s="155">
        <v>0</v>
      </c>
      <c r="AM21" s="155">
        <v>0</v>
      </c>
      <c r="AN21" s="155">
        <v>0</v>
      </c>
      <c r="AO21" s="155">
        <v>0</v>
      </c>
    </row>
    <row r="22" spans="2:41">
      <c r="B22" s="160" t="s">
        <v>359</v>
      </c>
      <c r="C22" s="155">
        <v>0</v>
      </c>
      <c r="D22" s="155">
        <v>0</v>
      </c>
      <c r="E22" s="155">
        <v>0</v>
      </c>
      <c r="F22" s="155">
        <v>0</v>
      </c>
      <c r="G22" s="155">
        <v>0</v>
      </c>
      <c r="H22" s="155">
        <v>0</v>
      </c>
      <c r="I22" s="155">
        <v>2140.1296623257858</v>
      </c>
      <c r="J22" s="155">
        <v>0</v>
      </c>
      <c r="K22" s="155">
        <v>0</v>
      </c>
      <c r="L22" s="155">
        <v>0</v>
      </c>
      <c r="M22" s="155">
        <v>0</v>
      </c>
      <c r="N22" s="155">
        <v>0</v>
      </c>
      <c r="O22" s="155">
        <v>0</v>
      </c>
      <c r="P22" s="155">
        <v>0</v>
      </c>
      <c r="Q22" s="155">
        <v>0</v>
      </c>
      <c r="R22" s="155">
        <v>0</v>
      </c>
      <c r="S22" s="155">
        <v>0</v>
      </c>
      <c r="T22" s="155">
        <v>0</v>
      </c>
      <c r="U22" s="155">
        <v>0</v>
      </c>
      <c r="V22" s="155">
        <v>0</v>
      </c>
      <c r="W22" s="155">
        <v>0</v>
      </c>
      <c r="X22" s="155">
        <v>0</v>
      </c>
      <c r="Y22" s="155">
        <v>0</v>
      </c>
      <c r="Z22" s="155">
        <v>0</v>
      </c>
      <c r="AA22" s="155">
        <v>0</v>
      </c>
      <c r="AB22" s="155">
        <v>0</v>
      </c>
      <c r="AC22" s="155">
        <v>0</v>
      </c>
      <c r="AD22" s="155">
        <v>0</v>
      </c>
      <c r="AE22" s="155">
        <v>0</v>
      </c>
      <c r="AF22" s="155">
        <v>0</v>
      </c>
      <c r="AG22" s="155">
        <v>0</v>
      </c>
      <c r="AH22" s="155">
        <v>0</v>
      </c>
      <c r="AI22" s="155">
        <v>0</v>
      </c>
      <c r="AJ22" s="155">
        <v>0</v>
      </c>
      <c r="AK22" s="155">
        <v>0</v>
      </c>
      <c r="AL22" s="155">
        <v>0</v>
      </c>
      <c r="AM22" s="155">
        <v>0</v>
      </c>
      <c r="AN22" s="155">
        <v>0</v>
      </c>
      <c r="AO22" s="155">
        <v>0</v>
      </c>
    </row>
    <row r="23" spans="2:41">
      <c r="B23" s="160" t="s">
        <v>360</v>
      </c>
      <c r="C23" s="155">
        <v>0</v>
      </c>
      <c r="D23" s="155">
        <v>0</v>
      </c>
      <c r="E23" s="155">
        <v>0</v>
      </c>
      <c r="F23" s="155">
        <v>0</v>
      </c>
      <c r="G23" s="155">
        <v>0</v>
      </c>
      <c r="H23" s="155">
        <v>0</v>
      </c>
      <c r="I23" s="155">
        <v>23346.869043554023</v>
      </c>
      <c r="J23" s="155">
        <v>0</v>
      </c>
      <c r="K23" s="155">
        <v>0</v>
      </c>
      <c r="L23" s="155">
        <v>0</v>
      </c>
      <c r="M23" s="155">
        <v>0</v>
      </c>
      <c r="N23" s="155">
        <v>0</v>
      </c>
      <c r="O23" s="155">
        <v>0</v>
      </c>
      <c r="P23" s="155">
        <v>0</v>
      </c>
      <c r="Q23" s="155">
        <v>0</v>
      </c>
      <c r="R23" s="155">
        <v>0</v>
      </c>
      <c r="S23" s="155">
        <v>0</v>
      </c>
      <c r="T23" s="155">
        <v>0</v>
      </c>
      <c r="U23" s="155">
        <v>0</v>
      </c>
      <c r="V23" s="155">
        <v>0</v>
      </c>
      <c r="W23" s="155">
        <v>0</v>
      </c>
      <c r="X23" s="155">
        <v>0</v>
      </c>
      <c r="Y23" s="155">
        <v>0</v>
      </c>
      <c r="Z23" s="155">
        <v>0</v>
      </c>
      <c r="AA23" s="155">
        <v>0</v>
      </c>
      <c r="AB23" s="155">
        <v>0</v>
      </c>
      <c r="AC23" s="155">
        <v>0</v>
      </c>
      <c r="AD23" s="155">
        <v>0</v>
      </c>
      <c r="AE23" s="155">
        <v>0</v>
      </c>
      <c r="AF23" s="155">
        <v>0</v>
      </c>
      <c r="AG23" s="155">
        <v>0</v>
      </c>
      <c r="AH23" s="155">
        <v>0</v>
      </c>
      <c r="AI23" s="155">
        <v>0</v>
      </c>
      <c r="AJ23" s="155">
        <v>0</v>
      </c>
      <c r="AK23" s="155">
        <v>0</v>
      </c>
      <c r="AL23" s="155">
        <v>0</v>
      </c>
      <c r="AM23" s="155">
        <v>0</v>
      </c>
      <c r="AN23" s="155">
        <v>0</v>
      </c>
      <c r="AO23" s="155">
        <v>0</v>
      </c>
    </row>
    <row r="24" spans="2:41">
      <c r="B24" s="160" t="s">
        <v>361</v>
      </c>
      <c r="C24" s="155">
        <v>0</v>
      </c>
      <c r="D24" s="155">
        <v>0</v>
      </c>
      <c r="E24" s="155">
        <v>0</v>
      </c>
      <c r="F24" s="155">
        <v>0</v>
      </c>
      <c r="G24" s="155">
        <v>0</v>
      </c>
      <c r="H24" s="155">
        <v>0</v>
      </c>
      <c r="I24" s="155">
        <v>16050.972467443391</v>
      </c>
      <c r="J24" s="155">
        <v>0</v>
      </c>
      <c r="K24" s="155">
        <v>0</v>
      </c>
      <c r="L24" s="155">
        <v>0</v>
      </c>
      <c r="M24" s="155">
        <v>0</v>
      </c>
      <c r="N24" s="155">
        <v>0</v>
      </c>
      <c r="O24" s="155">
        <v>0</v>
      </c>
      <c r="P24" s="155">
        <v>0</v>
      </c>
      <c r="Q24" s="155">
        <v>0</v>
      </c>
      <c r="R24" s="155">
        <v>0</v>
      </c>
      <c r="S24" s="155">
        <v>0</v>
      </c>
      <c r="T24" s="155">
        <v>0</v>
      </c>
      <c r="U24" s="155">
        <v>0</v>
      </c>
      <c r="V24" s="155">
        <v>0</v>
      </c>
      <c r="W24" s="155">
        <v>0</v>
      </c>
      <c r="X24" s="155">
        <v>0</v>
      </c>
      <c r="Y24" s="155">
        <v>0</v>
      </c>
      <c r="Z24" s="155">
        <v>0</v>
      </c>
      <c r="AA24" s="155">
        <v>0</v>
      </c>
      <c r="AB24" s="155">
        <v>0</v>
      </c>
      <c r="AC24" s="155">
        <v>0</v>
      </c>
      <c r="AD24" s="155">
        <v>0</v>
      </c>
      <c r="AE24" s="155">
        <v>0</v>
      </c>
      <c r="AF24" s="155">
        <v>0</v>
      </c>
      <c r="AG24" s="155">
        <v>0</v>
      </c>
      <c r="AH24" s="155">
        <v>0</v>
      </c>
      <c r="AI24" s="155">
        <v>0</v>
      </c>
      <c r="AJ24" s="155">
        <v>0</v>
      </c>
      <c r="AK24" s="155">
        <v>0</v>
      </c>
      <c r="AL24" s="155">
        <v>0</v>
      </c>
      <c r="AM24" s="155">
        <v>0</v>
      </c>
      <c r="AN24" s="155">
        <v>0</v>
      </c>
      <c r="AO24" s="155">
        <v>0</v>
      </c>
    </row>
    <row r="25" spans="2:41">
      <c r="B25" s="160" t="s">
        <v>362</v>
      </c>
      <c r="C25" s="155">
        <v>0</v>
      </c>
      <c r="D25" s="155">
        <v>0</v>
      </c>
      <c r="E25" s="155">
        <v>0</v>
      </c>
      <c r="F25" s="155">
        <v>0</v>
      </c>
      <c r="G25" s="155">
        <v>0</v>
      </c>
      <c r="H25" s="155">
        <v>0</v>
      </c>
      <c r="I25" s="155">
        <v>21887.689728331894</v>
      </c>
      <c r="J25" s="155">
        <v>0</v>
      </c>
      <c r="K25" s="155">
        <v>0</v>
      </c>
      <c r="L25" s="155">
        <v>0</v>
      </c>
      <c r="M25" s="155">
        <v>0</v>
      </c>
      <c r="N25" s="155">
        <v>0</v>
      </c>
      <c r="O25" s="155">
        <v>0</v>
      </c>
      <c r="P25" s="155">
        <v>0</v>
      </c>
      <c r="Q25" s="155">
        <v>0</v>
      </c>
      <c r="R25" s="155">
        <v>0</v>
      </c>
      <c r="S25" s="155">
        <v>0</v>
      </c>
      <c r="T25" s="155">
        <v>0</v>
      </c>
      <c r="U25" s="155">
        <v>0</v>
      </c>
      <c r="V25" s="155">
        <v>0</v>
      </c>
      <c r="W25" s="155">
        <v>0</v>
      </c>
      <c r="X25" s="155">
        <v>0</v>
      </c>
      <c r="Y25" s="155">
        <v>0</v>
      </c>
      <c r="Z25" s="155">
        <v>0</v>
      </c>
      <c r="AA25" s="155">
        <v>0</v>
      </c>
      <c r="AB25" s="155">
        <v>0</v>
      </c>
      <c r="AC25" s="155">
        <v>0</v>
      </c>
      <c r="AD25" s="155">
        <v>0</v>
      </c>
      <c r="AE25" s="155">
        <v>0</v>
      </c>
      <c r="AF25" s="155">
        <v>0</v>
      </c>
      <c r="AG25" s="155">
        <v>0</v>
      </c>
      <c r="AH25" s="155">
        <v>0</v>
      </c>
      <c r="AI25" s="155">
        <v>0</v>
      </c>
      <c r="AJ25" s="155">
        <v>0</v>
      </c>
      <c r="AK25" s="155">
        <v>0</v>
      </c>
      <c r="AL25" s="155">
        <v>0</v>
      </c>
      <c r="AM25" s="155">
        <v>0</v>
      </c>
      <c r="AN25" s="155">
        <v>0</v>
      </c>
      <c r="AO25" s="155">
        <v>0</v>
      </c>
    </row>
    <row r="26" spans="2:41">
      <c r="B26" s="160" t="s">
        <v>363</v>
      </c>
      <c r="C26" s="155">
        <v>0</v>
      </c>
      <c r="D26" s="155">
        <v>0</v>
      </c>
      <c r="E26" s="155">
        <v>0</v>
      </c>
      <c r="F26" s="155">
        <v>0</v>
      </c>
      <c r="G26" s="155">
        <v>0</v>
      </c>
      <c r="H26" s="155">
        <v>0</v>
      </c>
      <c r="I26" s="155">
        <v>0</v>
      </c>
      <c r="J26" s="155">
        <v>0</v>
      </c>
      <c r="K26" s="155">
        <v>0</v>
      </c>
      <c r="L26" s="155">
        <v>0</v>
      </c>
      <c r="M26" s="155">
        <v>0</v>
      </c>
      <c r="N26" s="155">
        <v>0</v>
      </c>
      <c r="O26" s="155">
        <v>0</v>
      </c>
      <c r="P26" s="155">
        <v>0</v>
      </c>
      <c r="Q26" s="155">
        <v>0</v>
      </c>
      <c r="R26" s="155">
        <v>0</v>
      </c>
      <c r="S26" s="155">
        <v>0</v>
      </c>
      <c r="T26" s="155">
        <v>0</v>
      </c>
      <c r="U26" s="155">
        <v>0</v>
      </c>
      <c r="V26" s="155">
        <v>0</v>
      </c>
      <c r="W26" s="155">
        <v>0</v>
      </c>
      <c r="X26" s="155">
        <v>0</v>
      </c>
      <c r="Y26" s="155">
        <v>0</v>
      </c>
      <c r="Z26" s="155">
        <v>0</v>
      </c>
      <c r="AA26" s="155">
        <v>0</v>
      </c>
      <c r="AB26" s="155">
        <v>0</v>
      </c>
      <c r="AC26" s="155">
        <v>0</v>
      </c>
      <c r="AD26" s="155">
        <v>0</v>
      </c>
      <c r="AE26" s="155">
        <v>0</v>
      </c>
      <c r="AF26" s="155">
        <v>0</v>
      </c>
      <c r="AG26" s="155">
        <v>0</v>
      </c>
      <c r="AH26" s="155">
        <v>0</v>
      </c>
      <c r="AI26" s="155">
        <v>0</v>
      </c>
      <c r="AJ26" s="155">
        <v>0</v>
      </c>
      <c r="AK26" s="155">
        <v>0</v>
      </c>
      <c r="AL26" s="155">
        <v>0</v>
      </c>
      <c r="AM26" s="155">
        <v>0</v>
      </c>
      <c r="AN26" s="155">
        <v>0</v>
      </c>
      <c r="AO26" s="155">
        <v>0</v>
      </c>
    </row>
    <row r="27" spans="2:41">
      <c r="B27" s="160" t="s">
        <v>364</v>
      </c>
      <c r="C27" s="155">
        <v>0</v>
      </c>
      <c r="D27" s="155">
        <v>0</v>
      </c>
      <c r="E27" s="155">
        <v>0</v>
      </c>
      <c r="F27" s="155">
        <v>0</v>
      </c>
      <c r="G27" s="155">
        <v>0</v>
      </c>
      <c r="H27" s="155">
        <v>0</v>
      </c>
      <c r="I27" s="155">
        <v>0</v>
      </c>
      <c r="J27" s="155">
        <v>0</v>
      </c>
      <c r="K27" s="155">
        <v>0</v>
      </c>
      <c r="L27" s="155">
        <v>0</v>
      </c>
      <c r="M27" s="155">
        <v>0</v>
      </c>
      <c r="N27" s="155">
        <v>0</v>
      </c>
      <c r="O27" s="155">
        <v>0</v>
      </c>
      <c r="P27" s="155">
        <v>0</v>
      </c>
      <c r="Q27" s="155">
        <v>0</v>
      </c>
      <c r="R27" s="155">
        <v>0</v>
      </c>
      <c r="S27" s="155">
        <v>0</v>
      </c>
      <c r="T27" s="155">
        <v>0</v>
      </c>
      <c r="U27" s="155">
        <v>0</v>
      </c>
      <c r="V27" s="155">
        <v>0</v>
      </c>
      <c r="W27" s="155">
        <v>0</v>
      </c>
      <c r="X27" s="155">
        <v>0</v>
      </c>
      <c r="Y27" s="155">
        <v>0</v>
      </c>
      <c r="Z27" s="155">
        <v>0</v>
      </c>
      <c r="AA27" s="155">
        <v>0</v>
      </c>
      <c r="AB27" s="155">
        <v>0</v>
      </c>
      <c r="AC27" s="155">
        <v>0</v>
      </c>
      <c r="AD27" s="155">
        <v>0</v>
      </c>
      <c r="AE27" s="155">
        <v>0</v>
      </c>
      <c r="AF27" s="155">
        <v>0</v>
      </c>
      <c r="AG27" s="155">
        <v>0</v>
      </c>
      <c r="AH27" s="155">
        <v>0</v>
      </c>
      <c r="AI27" s="155">
        <v>0</v>
      </c>
      <c r="AJ27" s="155">
        <v>0</v>
      </c>
      <c r="AK27" s="155">
        <v>0</v>
      </c>
      <c r="AL27" s="155">
        <v>0</v>
      </c>
      <c r="AM27" s="155">
        <v>0</v>
      </c>
      <c r="AN27" s="155">
        <v>0</v>
      </c>
      <c r="AO27" s="155">
        <v>0</v>
      </c>
    </row>
    <row r="28" spans="2:41">
      <c r="B28" s="160" t="s">
        <v>365</v>
      </c>
      <c r="C28" s="155">
        <v>0</v>
      </c>
      <c r="D28" s="155">
        <v>0</v>
      </c>
      <c r="E28" s="155">
        <v>0</v>
      </c>
      <c r="F28" s="155">
        <v>0</v>
      </c>
      <c r="G28" s="155">
        <v>0</v>
      </c>
      <c r="H28" s="155">
        <v>0</v>
      </c>
      <c r="I28" s="155">
        <v>0</v>
      </c>
      <c r="J28" s="155">
        <v>0</v>
      </c>
      <c r="K28" s="155">
        <v>0</v>
      </c>
      <c r="L28" s="155">
        <v>0</v>
      </c>
      <c r="M28" s="155">
        <v>0</v>
      </c>
      <c r="N28" s="155">
        <v>0</v>
      </c>
      <c r="O28" s="155">
        <v>0</v>
      </c>
      <c r="P28" s="155">
        <v>0</v>
      </c>
      <c r="Q28" s="155">
        <v>0</v>
      </c>
      <c r="R28" s="155">
        <v>0</v>
      </c>
      <c r="S28" s="155">
        <v>0</v>
      </c>
      <c r="T28" s="155">
        <v>0</v>
      </c>
      <c r="U28" s="155">
        <v>0</v>
      </c>
      <c r="V28" s="155">
        <v>0</v>
      </c>
      <c r="W28" s="155">
        <v>0</v>
      </c>
      <c r="X28" s="155">
        <v>0</v>
      </c>
      <c r="Y28" s="155">
        <v>0</v>
      </c>
      <c r="Z28" s="155">
        <v>0</v>
      </c>
      <c r="AA28" s="155">
        <v>0</v>
      </c>
      <c r="AB28" s="155">
        <v>0</v>
      </c>
      <c r="AC28" s="155">
        <v>0</v>
      </c>
      <c r="AD28" s="155">
        <v>0</v>
      </c>
      <c r="AE28" s="155">
        <v>0</v>
      </c>
      <c r="AF28" s="155">
        <v>0</v>
      </c>
      <c r="AG28" s="155">
        <v>0</v>
      </c>
      <c r="AH28" s="155">
        <v>0</v>
      </c>
      <c r="AI28" s="155">
        <v>0</v>
      </c>
      <c r="AJ28" s="155">
        <v>0</v>
      </c>
      <c r="AK28" s="155">
        <v>0</v>
      </c>
      <c r="AL28" s="155">
        <v>0</v>
      </c>
      <c r="AM28" s="155">
        <v>0</v>
      </c>
      <c r="AN28" s="155">
        <v>0</v>
      </c>
      <c r="AO28" s="155">
        <v>0</v>
      </c>
    </row>
    <row r="29" spans="2:41">
      <c r="B29" s="160" t="s">
        <v>366</v>
      </c>
      <c r="C29" s="155">
        <v>0</v>
      </c>
      <c r="D29" s="155">
        <v>0</v>
      </c>
      <c r="E29" s="155">
        <v>0</v>
      </c>
      <c r="F29" s="155">
        <v>0</v>
      </c>
      <c r="G29" s="155">
        <v>0</v>
      </c>
      <c r="H29" s="155">
        <v>0</v>
      </c>
      <c r="I29" s="155">
        <v>0</v>
      </c>
      <c r="J29" s="155">
        <v>0</v>
      </c>
      <c r="K29" s="155">
        <v>0</v>
      </c>
      <c r="L29" s="155">
        <v>0</v>
      </c>
      <c r="M29" s="155">
        <v>0</v>
      </c>
      <c r="N29" s="155">
        <v>0</v>
      </c>
      <c r="O29" s="155">
        <v>0</v>
      </c>
      <c r="P29" s="155">
        <v>0</v>
      </c>
      <c r="Q29" s="155">
        <v>0</v>
      </c>
      <c r="R29" s="155">
        <v>0</v>
      </c>
      <c r="S29" s="155">
        <v>0</v>
      </c>
      <c r="T29" s="155">
        <v>0</v>
      </c>
      <c r="U29" s="155">
        <v>0</v>
      </c>
      <c r="V29" s="155">
        <v>0</v>
      </c>
      <c r="W29" s="155">
        <v>0</v>
      </c>
      <c r="X29" s="155">
        <v>0</v>
      </c>
      <c r="Y29" s="155">
        <v>0</v>
      </c>
      <c r="Z29" s="155">
        <v>0</v>
      </c>
      <c r="AA29" s="155">
        <v>0</v>
      </c>
      <c r="AB29" s="155">
        <v>0</v>
      </c>
      <c r="AC29" s="155">
        <v>0</v>
      </c>
      <c r="AD29" s="155">
        <v>0</v>
      </c>
      <c r="AE29" s="155">
        <v>0</v>
      </c>
      <c r="AF29" s="155">
        <v>0</v>
      </c>
      <c r="AG29" s="155">
        <v>0</v>
      </c>
      <c r="AH29" s="155">
        <v>0</v>
      </c>
      <c r="AI29" s="155">
        <v>0</v>
      </c>
      <c r="AJ29" s="155">
        <v>0</v>
      </c>
      <c r="AK29" s="155">
        <v>0</v>
      </c>
      <c r="AL29" s="155">
        <v>0</v>
      </c>
      <c r="AM29" s="155">
        <v>0</v>
      </c>
      <c r="AN29" s="155">
        <v>0</v>
      </c>
      <c r="AO29" s="155">
        <v>0</v>
      </c>
    </row>
    <row r="30" spans="2:41">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row>
    <row r="31" spans="2:41">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row>
    <row r="32" spans="2:41">
      <c r="B32" s="159" t="s">
        <v>350</v>
      </c>
      <c r="C32" s="158">
        <v>2012</v>
      </c>
      <c r="D32" s="158">
        <v>2013</v>
      </c>
      <c r="E32" s="158">
        <v>2014</v>
      </c>
      <c r="F32" s="158">
        <v>2015</v>
      </c>
      <c r="G32" s="158">
        <v>2016</v>
      </c>
      <c r="H32" s="158">
        <v>2017</v>
      </c>
      <c r="I32" s="158">
        <v>2018</v>
      </c>
      <c r="J32" s="158">
        <v>2019</v>
      </c>
      <c r="K32" s="158">
        <v>2020</v>
      </c>
      <c r="L32" s="158">
        <v>2021</v>
      </c>
      <c r="M32" s="158">
        <v>2022</v>
      </c>
      <c r="N32" s="158">
        <v>2023</v>
      </c>
      <c r="O32" s="158">
        <v>2024</v>
      </c>
      <c r="P32" s="158">
        <v>2025</v>
      </c>
      <c r="Q32" s="158">
        <v>2026</v>
      </c>
      <c r="R32" s="158">
        <v>2027</v>
      </c>
      <c r="S32" s="158">
        <v>2028</v>
      </c>
      <c r="T32" s="158">
        <v>2029</v>
      </c>
      <c r="U32" s="158">
        <v>2030</v>
      </c>
      <c r="V32" s="158">
        <v>2031</v>
      </c>
      <c r="W32" s="158">
        <v>2032</v>
      </c>
      <c r="X32" s="158">
        <v>2033</v>
      </c>
      <c r="Y32" s="158">
        <v>2034</v>
      </c>
      <c r="Z32" s="158">
        <v>2035</v>
      </c>
      <c r="AA32" s="158">
        <v>2036</v>
      </c>
      <c r="AB32" s="158">
        <v>2037</v>
      </c>
      <c r="AC32" s="158">
        <v>2038</v>
      </c>
      <c r="AD32" s="158">
        <v>2039</v>
      </c>
      <c r="AE32" s="158">
        <v>2040</v>
      </c>
      <c r="AF32" s="158">
        <v>2041</v>
      </c>
      <c r="AG32" s="158">
        <v>2042</v>
      </c>
      <c r="AH32" s="158">
        <v>2043</v>
      </c>
      <c r="AI32" s="158">
        <v>2044</v>
      </c>
      <c r="AJ32" s="158">
        <v>2045</v>
      </c>
      <c r="AK32" s="158">
        <v>2046</v>
      </c>
      <c r="AL32" s="158">
        <v>2047</v>
      </c>
      <c r="AM32" s="158">
        <v>2048</v>
      </c>
      <c r="AN32" s="158">
        <v>2049</v>
      </c>
      <c r="AO32" s="158">
        <v>2050</v>
      </c>
    </row>
    <row r="33" spans="2:41">
      <c r="B33" s="164" t="s">
        <v>357</v>
      </c>
      <c r="C33" s="155">
        <v>0</v>
      </c>
      <c r="D33" s="155">
        <v>0</v>
      </c>
      <c r="E33" s="155">
        <v>0</v>
      </c>
      <c r="F33" s="155">
        <v>0</v>
      </c>
      <c r="G33" s="155">
        <v>0</v>
      </c>
      <c r="H33" s="155">
        <v>0</v>
      </c>
      <c r="I33" s="155">
        <v>1237.1999999999998</v>
      </c>
      <c r="J33" s="155">
        <v>1237.1999999999998</v>
      </c>
      <c r="K33" s="155">
        <v>1237.1999999999998</v>
      </c>
      <c r="L33" s="155">
        <v>1237.1999999999998</v>
      </c>
      <c r="M33" s="155">
        <v>1237.1999999999998</v>
      </c>
      <c r="N33" s="155">
        <v>1237.1999999999998</v>
      </c>
      <c r="O33" s="155">
        <v>1237.1999999999998</v>
      </c>
      <c r="P33" s="155">
        <v>1237.1999999999998</v>
      </c>
      <c r="Q33" s="155">
        <v>1237.1999999999998</v>
      </c>
      <c r="R33" s="155">
        <v>1237.1999999999998</v>
      </c>
      <c r="S33" s="155">
        <v>1237.1999999999998</v>
      </c>
      <c r="T33" s="155">
        <v>1237.1999999999998</v>
      </c>
      <c r="U33" s="155">
        <v>1237.1999999999998</v>
      </c>
      <c r="V33" s="155">
        <v>1237.1999999999998</v>
      </c>
      <c r="W33" s="155">
        <v>1237.1999999999998</v>
      </c>
      <c r="X33" s="155">
        <v>1237.1999999999998</v>
      </c>
      <c r="Y33" s="155">
        <v>1237.1999999999998</v>
      </c>
      <c r="Z33" s="155">
        <v>1237.1999999999998</v>
      </c>
      <c r="AA33" s="155">
        <v>1237.1999999999998</v>
      </c>
      <c r="AB33" s="155">
        <v>1237.1999999999998</v>
      </c>
      <c r="AC33" s="155">
        <v>1237.1999999999998</v>
      </c>
      <c r="AD33" s="155">
        <v>1237.1999999999998</v>
      </c>
      <c r="AE33" s="155">
        <v>1237.1999999999998</v>
      </c>
      <c r="AF33" s="155">
        <v>1237.1999999999998</v>
      </c>
      <c r="AG33" s="155">
        <v>1237.1999999999998</v>
      </c>
      <c r="AH33" s="155">
        <v>0</v>
      </c>
      <c r="AI33" s="155">
        <v>0</v>
      </c>
      <c r="AJ33" s="155">
        <v>0</v>
      </c>
      <c r="AK33" s="155">
        <v>0</v>
      </c>
      <c r="AL33" s="155">
        <v>0</v>
      </c>
      <c r="AM33" s="155">
        <v>0</v>
      </c>
      <c r="AN33" s="155">
        <v>0</v>
      </c>
      <c r="AO33" s="155">
        <v>0</v>
      </c>
    </row>
    <row r="34" spans="2:41">
      <c r="B34" s="160" t="s">
        <v>358</v>
      </c>
      <c r="C34" s="155">
        <v>0</v>
      </c>
      <c r="D34" s="155">
        <v>0</v>
      </c>
      <c r="E34" s="155">
        <v>0</v>
      </c>
      <c r="F34" s="155">
        <v>0</v>
      </c>
      <c r="G34" s="155">
        <v>0</v>
      </c>
      <c r="H34" s="155">
        <v>0</v>
      </c>
      <c r="I34" s="155">
        <v>940.40027807419722</v>
      </c>
      <c r="J34" s="155">
        <v>946.71470412144208</v>
      </c>
      <c r="K34" s="155">
        <v>953.10636075568652</v>
      </c>
      <c r="L34" s="155">
        <v>959.57581796350632</v>
      </c>
      <c r="M34" s="155">
        <v>966.12365712828034</v>
      </c>
      <c r="N34" s="155">
        <v>972.75047101204154</v>
      </c>
      <c r="O34" s="155">
        <v>979.45686374203103</v>
      </c>
      <c r="P34" s="155">
        <v>986.2434508018091</v>
      </c>
      <c r="Q34" s="155">
        <v>993.11085902679565</v>
      </c>
      <c r="R34" s="155">
        <v>1000.0597266041083</v>
      </c>
      <c r="S34" s="155">
        <v>1007.0907030765853</v>
      </c>
      <c r="T34" s="155">
        <v>1014.204449350872</v>
      </c>
      <c r="U34" s="155">
        <v>1021.4016377094702</v>
      </c>
      <c r="V34" s="155">
        <v>1028.6829518266436</v>
      </c>
      <c r="W34" s="155">
        <v>1036.0490867880847</v>
      </c>
      <c r="X34" s="155">
        <v>1043.5007491142487</v>
      </c>
      <c r="Y34" s="155">
        <v>1051.0386567872731</v>
      </c>
      <c r="Z34" s="155">
        <v>1058.6635392813912</v>
      </c>
      <c r="AA34" s="155">
        <v>1066.3761375967715</v>
      </c>
      <c r="AB34" s="155">
        <v>1074.1772042966991</v>
      </c>
      <c r="AC34" s="155">
        <v>0</v>
      </c>
      <c r="AD34" s="155">
        <v>0</v>
      </c>
      <c r="AE34" s="155">
        <v>0</v>
      </c>
      <c r="AF34" s="155">
        <v>0</v>
      </c>
      <c r="AG34" s="155">
        <v>0</v>
      </c>
      <c r="AH34" s="155">
        <v>0</v>
      </c>
      <c r="AI34" s="155">
        <v>0</v>
      </c>
      <c r="AJ34" s="155">
        <v>0</v>
      </c>
      <c r="AK34" s="155">
        <v>0</v>
      </c>
      <c r="AL34" s="155">
        <v>0</v>
      </c>
      <c r="AM34" s="155">
        <v>0</v>
      </c>
      <c r="AN34" s="155">
        <v>0</v>
      </c>
      <c r="AO34" s="155">
        <v>0</v>
      </c>
    </row>
    <row r="35" spans="2:41">
      <c r="B35" s="160" t="s">
        <v>359</v>
      </c>
      <c r="C35" s="155">
        <v>0</v>
      </c>
      <c r="D35" s="155">
        <v>0</v>
      </c>
      <c r="E35" s="155">
        <v>0</v>
      </c>
      <c r="F35" s="155">
        <v>0</v>
      </c>
      <c r="G35" s="155">
        <v>0</v>
      </c>
      <c r="H35" s="155">
        <v>0</v>
      </c>
      <c r="I35" s="155">
        <v>214.01296623257855</v>
      </c>
      <c r="J35" s="155">
        <v>213.01365982429994</v>
      </c>
      <c r="K35" s="155">
        <v>212.05959118710257</v>
      </c>
      <c r="L35" s="155">
        <v>211.15001721257769</v>
      </c>
      <c r="M35" s="155">
        <v>210.28421761573611</v>
      </c>
      <c r="N35" s="155">
        <v>209.46149427528465</v>
      </c>
      <c r="O35" s="155">
        <v>208.68117059793937</v>
      </c>
      <c r="P35" s="155">
        <v>207.94259090579416</v>
      </c>
      <c r="Q35" s="155">
        <v>207.24511984581326</v>
      </c>
      <c r="R35" s="155">
        <v>206.58814182055616</v>
      </c>
      <c r="S35" s="155">
        <v>205.97106043928676</v>
      </c>
      <c r="T35" s="155">
        <v>205.39329798865626</v>
      </c>
      <c r="U35" s="155">
        <v>204.85429492218594</v>
      </c>
      <c r="V35" s="155">
        <v>204.3535093678118</v>
      </c>
      <c r="W35" s="155">
        <v>203.89041665278583</v>
      </c>
      <c r="X35" s="155">
        <v>203.46450884526016</v>
      </c>
      <c r="Y35" s="155">
        <v>203.07529431191062</v>
      </c>
      <c r="Z35" s="155">
        <v>202.72229729098444</v>
      </c>
      <c r="AA35" s="155">
        <v>202.4050574801839</v>
      </c>
      <c r="AB35" s="155">
        <v>202.12312963882442</v>
      </c>
      <c r="AC35" s="155">
        <v>0</v>
      </c>
      <c r="AD35" s="155">
        <v>0</v>
      </c>
      <c r="AE35" s="155">
        <v>0</v>
      </c>
      <c r="AF35" s="155">
        <v>0</v>
      </c>
      <c r="AG35" s="155">
        <v>0</v>
      </c>
      <c r="AH35" s="155">
        <v>0</v>
      </c>
      <c r="AI35" s="155">
        <v>0</v>
      </c>
      <c r="AJ35" s="155">
        <v>0</v>
      </c>
      <c r="AK35" s="155">
        <v>0</v>
      </c>
      <c r="AL35" s="155">
        <v>0</v>
      </c>
      <c r="AM35" s="155">
        <v>0</v>
      </c>
      <c r="AN35" s="155">
        <v>0</v>
      </c>
      <c r="AO35" s="155">
        <v>0</v>
      </c>
    </row>
    <row r="36" spans="2:41">
      <c r="B36" s="160" t="s">
        <v>360</v>
      </c>
      <c r="C36" s="155">
        <v>0</v>
      </c>
      <c r="D36" s="155">
        <v>0</v>
      </c>
      <c r="E36" s="155">
        <v>0</v>
      </c>
      <c r="F36" s="155">
        <v>0</v>
      </c>
      <c r="G36" s="155">
        <v>0</v>
      </c>
      <c r="H36" s="155">
        <v>0</v>
      </c>
      <c r="I36" s="155">
        <v>933.87476174216079</v>
      </c>
      <c r="J36" s="155">
        <v>929.51415196058133</v>
      </c>
      <c r="K36" s="155">
        <v>925.35094336190195</v>
      </c>
      <c r="L36" s="155">
        <v>921.38189329124793</v>
      </c>
      <c r="M36" s="155">
        <v>917.6038586868483</v>
      </c>
      <c r="N36" s="155">
        <v>914.01379320124192</v>
      </c>
      <c r="O36" s="155">
        <v>910.60874442737168</v>
      </c>
      <c r="P36" s="155">
        <v>907.38585122528332</v>
      </c>
      <c r="Q36" s="155">
        <v>904.34234114536673</v>
      </c>
      <c r="R36" s="155">
        <v>901.47552794424485</v>
      </c>
      <c r="S36" s="155">
        <v>898.78280918961468</v>
      </c>
      <c r="T36" s="155">
        <v>896.26166395049984</v>
      </c>
      <c r="U36" s="155">
        <v>893.90965056953848</v>
      </c>
      <c r="V36" s="155">
        <v>891.72440451408761</v>
      </c>
      <c r="W36" s="155">
        <v>889.70363630306531</v>
      </c>
      <c r="X36" s="155">
        <v>887.8451295065895</v>
      </c>
      <c r="Y36" s="155">
        <v>886.14673881560975</v>
      </c>
      <c r="Z36" s="155">
        <v>884.60638817884103</v>
      </c>
      <c r="AA36" s="155">
        <v>883.22206900443859</v>
      </c>
      <c r="AB36" s="155">
        <v>881.99183842396098</v>
      </c>
      <c r="AC36" s="155">
        <v>0</v>
      </c>
      <c r="AD36" s="155">
        <v>0</v>
      </c>
      <c r="AE36" s="155">
        <v>0</v>
      </c>
      <c r="AF36" s="155">
        <v>0</v>
      </c>
      <c r="AG36" s="155">
        <v>0</v>
      </c>
      <c r="AH36" s="155">
        <v>0</v>
      </c>
      <c r="AI36" s="155">
        <v>0</v>
      </c>
      <c r="AJ36" s="155">
        <v>0</v>
      </c>
      <c r="AK36" s="155">
        <v>0</v>
      </c>
      <c r="AL36" s="155">
        <v>0</v>
      </c>
      <c r="AM36" s="155">
        <v>0</v>
      </c>
      <c r="AN36" s="155">
        <v>0</v>
      </c>
      <c r="AO36" s="155">
        <v>0</v>
      </c>
    </row>
    <row r="37" spans="2:41">
      <c r="B37" s="160" t="s">
        <v>361</v>
      </c>
      <c r="C37" s="155">
        <v>0</v>
      </c>
      <c r="D37" s="155">
        <v>0</v>
      </c>
      <c r="E37" s="155">
        <v>0</v>
      </c>
      <c r="F37" s="155">
        <v>0</v>
      </c>
      <c r="G37" s="155">
        <v>0</v>
      </c>
      <c r="H37" s="155">
        <v>0</v>
      </c>
      <c r="I37" s="155">
        <v>642.03889869773559</v>
      </c>
      <c r="J37" s="155">
        <v>639.04097947289972</v>
      </c>
      <c r="K37" s="155">
        <v>636.17877356130759</v>
      </c>
      <c r="L37" s="155">
        <v>633.45005163773294</v>
      </c>
      <c r="M37" s="155">
        <v>630.85265284720822</v>
      </c>
      <c r="N37" s="155">
        <v>628.38448282585387</v>
      </c>
      <c r="O37" s="155">
        <v>626.04351179381797</v>
      </c>
      <c r="P37" s="155">
        <v>623.82777271738235</v>
      </c>
      <c r="Q37" s="155">
        <v>621.73535953743965</v>
      </c>
      <c r="R37" s="155">
        <v>619.76442546166834</v>
      </c>
      <c r="S37" s="155">
        <v>617.91318131786011</v>
      </c>
      <c r="T37" s="155">
        <v>616.17989396596863</v>
      </c>
      <c r="U37" s="155">
        <v>614.56288476655766</v>
      </c>
      <c r="V37" s="155">
        <v>613.06052810343522</v>
      </c>
      <c r="W37" s="155">
        <v>611.67124995835741</v>
      </c>
      <c r="X37" s="155">
        <v>610.39352653578032</v>
      </c>
      <c r="Y37" s="155">
        <v>609.22588293573176</v>
      </c>
      <c r="Z37" s="155">
        <v>608.16689187295322</v>
      </c>
      <c r="AA37" s="155">
        <v>607.21517244055156</v>
      </c>
      <c r="AB37" s="155">
        <v>606.3693889164731</v>
      </c>
      <c r="AC37" s="155">
        <v>0</v>
      </c>
      <c r="AD37" s="155">
        <v>0</v>
      </c>
      <c r="AE37" s="155">
        <v>0</v>
      </c>
      <c r="AF37" s="155">
        <v>0</v>
      </c>
      <c r="AG37" s="155">
        <v>0</v>
      </c>
      <c r="AH37" s="155">
        <v>0</v>
      </c>
      <c r="AI37" s="155">
        <v>0</v>
      </c>
      <c r="AJ37" s="155">
        <v>0</v>
      </c>
      <c r="AK37" s="155">
        <v>0</v>
      </c>
      <c r="AL37" s="155">
        <v>0</v>
      </c>
      <c r="AM37" s="155">
        <v>0</v>
      </c>
      <c r="AN37" s="155">
        <v>0</v>
      </c>
      <c r="AO37" s="155">
        <v>0</v>
      </c>
    </row>
    <row r="38" spans="2:41">
      <c r="B38" s="160" t="s">
        <v>362</v>
      </c>
      <c r="C38" s="155">
        <v>0</v>
      </c>
      <c r="D38" s="155">
        <v>0</v>
      </c>
      <c r="E38" s="155">
        <v>0</v>
      </c>
      <c r="F38" s="155">
        <v>0</v>
      </c>
      <c r="G38" s="155">
        <v>0</v>
      </c>
      <c r="H38" s="155">
        <v>0</v>
      </c>
      <c r="I38" s="155">
        <v>2188.7689728331898</v>
      </c>
      <c r="J38" s="155">
        <v>2178.5487936576128</v>
      </c>
      <c r="K38" s="155">
        <v>2168.7912735044579</v>
      </c>
      <c r="L38" s="155">
        <v>2159.4888124013628</v>
      </c>
      <c r="M38" s="155">
        <v>2150.6340437973008</v>
      </c>
      <c r="N38" s="155">
        <v>2142.219827815411</v>
      </c>
      <c r="O38" s="155">
        <v>2134.2392447516527</v>
      </c>
      <c r="P38" s="155">
        <v>2126.6855888092582</v>
      </c>
      <c r="Q38" s="155">
        <v>2119.5523620594536</v>
      </c>
      <c r="R38" s="155">
        <v>2112.8332686193239</v>
      </c>
      <c r="S38" s="155">
        <v>2106.5222090381599</v>
      </c>
      <c r="T38" s="155">
        <v>2100.6132748839841</v>
      </c>
      <c r="U38" s="155">
        <v>2095.100743522356</v>
      </c>
      <c r="V38" s="155">
        <v>2089.9790730798932</v>
      </c>
      <c r="W38" s="155">
        <v>2085.2428975853095</v>
      </c>
      <c r="X38" s="155">
        <v>2080.8870222810697</v>
      </c>
      <c r="Y38" s="155">
        <v>2076.9064190990857</v>
      </c>
      <c r="Z38" s="155">
        <v>2073.2962222941587</v>
      </c>
      <c r="AA38" s="155">
        <v>2070.051724229153</v>
      </c>
      <c r="AB38" s="155">
        <v>2067.1683713061589</v>
      </c>
      <c r="AC38" s="155">
        <v>0</v>
      </c>
      <c r="AD38" s="155">
        <v>0</v>
      </c>
      <c r="AE38" s="155">
        <v>0</v>
      </c>
      <c r="AF38" s="155">
        <v>0</v>
      </c>
      <c r="AG38" s="155">
        <v>0</v>
      </c>
      <c r="AH38" s="155">
        <v>0</v>
      </c>
      <c r="AI38" s="155">
        <v>0</v>
      </c>
      <c r="AJ38" s="155">
        <v>0</v>
      </c>
      <c r="AK38" s="155">
        <v>0</v>
      </c>
      <c r="AL38" s="155">
        <v>0</v>
      </c>
      <c r="AM38" s="155">
        <v>0</v>
      </c>
      <c r="AN38" s="155">
        <v>0</v>
      </c>
      <c r="AO38" s="155">
        <v>0</v>
      </c>
    </row>
    <row r="39" spans="2:41">
      <c r="B39" s="160" t="s">
        <v>363</v>
      </c>
      <c r="C39" s="155">
        <v>0</v>
      </c>
      <c r="D39" s="155">
        <v>0</v>
      </c>
      <c r="E39" s="155">
        <v>0</v>
      </c>
      <c r="F39" s="155">
        <v>0</v>
      </c>
      <c r="G39" s="155">
        <v>0</v>
      </c>
      <c r="H39" s="155">
        <v>0</v>
      </c>
      <c r="I39" s="155">
        <v>0</v>
      </c>
      <c r="J39" s="155">
        <v>0</v>
      </c>
      <c r="K39" s="155">
        <v>0</v>
      </c>
      <c r="L39" s="155">
        <v>0</v>
      </c>
      <c r="M39" s="155">
        <v>0</v>
      </c>
      <c r="N39" s="155">
        <v>0</v>
      </c>
      <c r="O39" s="155">
        <v>0</v>
      </c>
      <c r="P39" s="155">
        <v>0</v>
      </c>
      <c r="Q39" s="155">
        <v>0</v>
      </c>
      <c r="R39" s="155">
        <v>0</v>
      </c>
      <c r="S39" s="155">
        <v>0</v>
      </c>
      <c r="T39" s="155">
        <v>0</v>
      </c>
      <c r="U39" s="155">
        <v>0</v>
      </c>
      <c r="V39" s="155">
        <v>0</v>
      </c>
      <c r="W39" s="155">
        <v>0</v>
      </c>
      <c r="X39" s="155">
        <v>0</v>
      </c>
      <c r="Y39" s="155">
        <v>0</v>
      </c>
      <c r="Z39" s="155">
        <v>0</v>
      </c>
      <c r="AA39" s="155">
        <v>0</v>
      </c>
      <c r="AB39" s="155">
        <v>0</v>
      </c>
      <c r="AC39" s="155">
        <v>0</v>
      </c>
      <c r="AD39" s="155">
        <v>0</v>
      </c>
      <c r="AE39" s="155">
        <v>0</v>
      </c>
      <c r="AF39" s="155">
        <v>0</v>
      </c>
      <c r="AG39" s="155">
        <v>0</v>
      </c>
      <c r="AH39" s="155">
        <v>0</v>
      </c>
      <c r="AI39" s="155">
        <v>0</v>
      </c>
      <c r="AJ39" s="155">
        <v>0</v>
      </c>
      <c r="AK39" s="155">
        <v>0</v>
      </c>
      <c r="AL39" s="155">
        <v>0</v>
      </c>
      <c r="AM39" s="155">
        <v>0</v>
      </c>
      <c r="AN39" s="155">
        <v>0</v>
      </c>
      <c r="AO39" s="155">
        <v>0</v>
      </c>
    </row>
    <row r="40" spans="2:41">
      <c r="B40" s="160" t="s">
        <v>364</v>
      </c>
      <c r="C40" s="155">
        <v>0</v>
      </c>
      <c r="D40" s="155">
        <v>0</v>
      </c>
      <c r="E40" s="155">
        <v>0</v>
      </c>
      <c r="F40" s="155">
        <v>0</v>
      </c>
      <c r="G40" s="155">
        <v>0</v>
      </c>
      <c r="H40" s="155">
        <v>0</v>
      </c>
      <c r="I40" s="155">
        <v>0</v>
      </c>
      <c r="J40" s="155">
        <v>0</v>
      </c>
      <c r="K40" s="155">
        <v>0</v>
      </c>
      <c r="L40" s="155">
        <v>0</v>
      </c>
      <c r="M40" s="155">
        <v>0</v>
      </c>
      <c r="N40" s="155">
        <v>0</v>
      </c>
      <c r="O40" s="155">
        <v>0</v>
      </c>
      <c r="P40" s="155">
        <v>0</v>
      </c>
      <c r="Q40" s="155">
        <v>0</v>
      </c>
      <c r="R40" s="155">
        <v>0</v>
      </c>
      <c r="S40" s="155">
        <v>0</v>
      </c>
      <c r="T40" s="155">
        <v>0</v>
      </c>
      <c r="U40" s="155">
        <v>0</v>
      </c>
      <c r="V40" s="155">
        <v>0</v>
      </c>
      <c r="W40" s="155">
        <v>0</v>
      </c>
      <c r="X40" s="155">
        <v>0</v>
      </c>
      <c r="Y40" s="155">
        <v>0</v>
      </c>
      <c r="Z40" s="155">
        <v>0</v>
      </c>
      <c r="AA40" s="155">
        <v>0</v>
      </c>
      <c r="AB40" s="155">
        <v>0</v>
      </c>
      <c r="AC40" s="155">
        <v>0</v>
      </c>
      <c r="AD40" s="155">
        <v>0</v>
      </c>
      <c r="AE40" s="155">
        <v>0</v>
      </c>
      <c r="AF40" s="155">
        <v>0</v>
      </c>
      <c r="AG40" s="155">
        <v>0</v>
      </c>
      <c r="AH40" s="155">
        <v>0</v>
      </c>
      <c r="AI40" s="155">
        <v>0</v>
      </c>
      <c r="AJ40" s="155">
        <v>0</v>
      </c>
      <c r="AK40" s="155">
        <v>0</v>
      </c>
      <c r="AL40" s="155">
        <v>0</v>
      </c>
      <c r="AM40" s="155">
        <v>0</v>
      </c>
      <c r="AN40" s="155">
        <v>0</v>
      </c>
      <c r="AO40" s="155">
        <v>0</v>
      </c>
    </row>
    <row r="41" spans="2:41">
      <c r="B41" s="160" t="s">
        <v>365</v>
      </c>
      <c r="C41" s="155">
        <v>0</v>
      </c>
      <c r="D41" s="155">
        <v>0</v>
      </c>
      <c r="E41" s="155">
        <v>0</v>
      </c>
      <c r="F41" s="155">
        <v>0</v>
      </c>
      <c r="G41" s="155">
        <v>0</v>
      </c>
      <c r="H41" s="155">
        <v>0</v>
      </c>
      <c r="I41" s="155">
        <v>0</v>
      </c>
      <c r="J41" s="155">
        <v>0</v>
      </c>
      <c r="K41" s="155">
        <v>0</v>
      </c>
      <c r="L41" s="155">
        <v>0</v>
      </c>
      <c r="M41" s="155">
        <v>0</v>
      </c>
      <c r="N41" s="155">
        <v>0</v>
      </c>
      <c r="O41" s="155">
        <v>0</v>
      </c>
      <c r="P41" s="155">
        <v>0</v>
      </c>
      <c r="Q41" s="155">
        <v>0</v>
      </c>
      <c r="R41" s="155">
        <v>0</v>
      </c>
      <c r="S41" s="155">
        <v>0</v>
      </c>
      <c r="T41" s="155">
        <v>0</v>
      </c>
      <c r="U41" s="155">
        <v>0</v>
      </c>
      <c r="V41" s="155">
        <v>0</v>
      </c>
      <c r="W41" s="155">
        <v>0</v>
      </c>
      <c r="X41" s="155">
        <v>0</v>
      </c>
      <c r="Y41" s="155">
        <v>0</v>
      </c>
      <c r="Z41" s="155">
        <v>0</v>
      </c>
      <c r="AA41" s="155">
        <v>0</v>
      </c>
      <c r="AB41" s="155">
        <v>0</v>
      </c>
      <c r="AC41" s="155">
        <v>0</v>
      </c>
      <c r="AD41" s="155">
        <v>0</v>
      </c>
      <c r="AE41" s="155">
        <v>0</v>
      </c>
      <c r="AF41" s="155">
        <v>0</v>
      </c>
      <c r="AG41" s="155">
        <v>0</v>
      </c>
      <c r="AH41" s="155">
        <v>0</v>
      </c>
      <c r="AI41" s="155">
        <v>0</v>
      </c>
      <c r="AJ41" s="155">
        <v>0</v>
      </c>
      <c r="AK41" s="155">
        <v>0</v>
      </c>
      <c r="AL41" s="155">
        <v>0</v>
      </c>
      <c r="AM41" s="155">
        <v>0</v>
      </c>
      <c r="AN41" s="155">
        <v>0</v>
      </c>
      <c r="AO41" s="155">
        <v>0</v>
      </c>
    </row>
    <row r="42" spans="2:41">
      <c r="B42" s="160" t="s">
        <v>366</v>
      </c>
      <c r="C42" s="155">
        <v>0</v>
      </c>
      <c r="D42" s="155">
        <v>0</v>
      </c>
      <c r="E42" s="155">
        <v>0</v>
      </c>
      <c r="F42" s="155">
        <v>0</v>
      </c>
      <c r="G42" s="155">
        <v>0</v>
      </c>
      <c r="H42" s="155">
        <v>0</v>
      </c>
      <c r="I42" s="155">
        <v>0</v>
      </c>
      <c r="J42" s="155">
        <v>0</v>
      </c>
      <c r="K42" s="155">
        <v>0</v>
      </c>
      <c r="L42" s="155">
        <v>0</v>
      </c>
      <c r="M42" s="155">
        <v>0</v>
      </c>
      <c r="N42" s="155">
        <v>0</v>
      </c>
      <c r="O42" s="155">
        <v>0</v>
      </c>
      <c r="P42" s="155">
        <v>0</v>
      </c>
      <c r="Q42" s="155">
        <v>0</v>
      </c>
      <c r="R42" s="155">
        <v>0</v>
      </c>
      <c r="S42" s="155">
        <v>0</v>
      </c>
      <c r="T42" s="155">
        <v>0</v>
      </c>
      <c r="U42" s="155">
        <v>0</v>
      </c>
      <c r="V42" s="155">
        <v>0</v>
      </c>
      <c r="W42" s="155">
        <v>0</v>
      </c>
      <c r="X42" s="155">
        <v>0</v>
      </c>
      <c r="Y42" s="155">
        <v>0</v>
      </c>
      <c r="Z42" s="155">
        <v>0</v>
      </c>
      <c r="AA42" s="155">
        <v>0</v>
      </c>
      <c r="AB42" s="155">
        <v>0</v>
      </c>
      <c r="AC42" s="155">
        <v>0</v>
      </c>
      <c r="AD42" s="155">
        <v>0</v>
      </c>
      <c r="AE42" s="155">
        <v>0</v>
      </c>
      <c r="AF42" s="155">
        <v>0</v>
      </c>
      <c r="AG42" s="155">
        <v>0</v>
      </c>
      <c r="AH42" s="155">
        <v>0</v>
      </c>
      <c r="AI42" s="155">
        <v>0</v>
      </c>
      <c r="AJ42" s="155">
        <v>0</v>
      </c>
      <c r="AK42" s="155">
        <v>0</v>
      </c>
      <c r="AL42" s="155">
        <v>0</v>
      </c>
      <c r="AM42" s="155">
        <v>0</v>
      </c>
      <c r="AN42" s="155">
        <v>0</v>
      </c>
      <c r="AO42" s="155">
        <v>0</v>
      </c>
    </row>
    <row r="43" spans="2:41">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2"/>
      <c r="AK43" s="132"/>
      <c r="AL43" s="132"/>
      <c r="AM43" s="132"/>
      <c r="AN43" s="132"/>
      <c r="AO43" s="132"/>
    </row>
    <row r="44" spans="2:41">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c r="AO44" s="132"/>
    </row>
    <row r="45" spans="2:41">
      <c r="B45" s="159" t="s">
        <v>367</v>
      </c>
      <c r="C45" s="158">
        <v>2012</v>
      </c>
      <c r="D45" s="158">
        <v>2013</v>
      </c>
      <c r="E45" s="158">
        <v>2014</v>
      </c>
      <c r="F45" s="158">
        <v>2015</v>
      </c>
      <c r="G45" s="158">
        <v>2016</v>
      </c>
      <c r="H45" s="158">
        <v>2017</v>
      </c>
      <c r="I45" s="158">
        <v>2018</v>
      </c>
      <c r="J45" s="158">
        <v>2019</v>
      </c>
      <c r="K45" s="158">
        <v>2020</v>
      </c>
      <c r="L45" s="158">
        <v>2021</v>
      </c>
      <c r="M45" s="158">
        <v>2022</v>
      </c>
      <c r="N45" s="158">
        <v>2023</v>
      </c>
      <c r="O45" s="158">
        <v>2024</v>
      </c>
      <c r="P45" s="158">
        <v>2025</v>
      </c>
      <c r="Q45" s="158">
        <v>2026</v>
      </c>
      <c r="R45" s="158">
        <v>2027</v>
      </c>
      <c r="S45" s="158">
        <v>2028</v>
      </c>
      <c r="T45" s="158">
        <v>2029</v>
      </c>
      <c r="U45" s="158">
        <v>2030</v>
      </c>
      <c r="V45" s="158">
        <v>2031</v>
      </c>
      <c r="W45" s="158">
        <v>2032</v>
      </c>
      <c r="X45" s="158">
        <v>2033</v>
      </c>
      <c r="Y45" s="158">
        <v>2034</v>
      </c>
      <c r="Z45" s="158">
        <v>2035</v>
      </c>
      <c r="AA45" s="158">
        <v>2036</v>
      </c>
      <c r="AB45" s="158">
        <v>2037</v>
      </c>
      <c r="AC45" s="158">
        <v>2038</v>
      </c>
      <c r="AD45" s="158">
        <v>2039</v>
      </c>
      <c r="AE45" s="158">
        <v>2040</v>
      </c>
      <c r="AF45" s="158">
        <v>2041</v>
      </c>
      <c r="AG45" s="158">
        <v>2042</v>
      </c>
      <c r="AH45" s="158">
        <v>2043</v>
      </c>
      <c r="AI45" s="158">
        <v>2044</v>
      </c>
      <c r="AJ45" s="158">
        <v>2045</v>
      </c>
      <c r="AK45" s="158">
        <v>2046</v>
      </c>
      <c r="AL45" s="158">
        <v>2047</v>
      </c>
      <c r="AM45" s="158">
        <v>2048</v>
      </c>
      <c r="AN45" s="158">
        <v>2049</v>
      </c>
      <c r="AO45" s="158">
        <v>2050</v>
      </c>
    </row>
    <row r="46" spans="2:41">
      <c r="B46" s="167" t="s">
        <v>159</v>
      </c>
      <c r="C46" s="168">
        <v>0</v>
      </c>
      <c r="D46" s="168">
        <v>0</v>
      </c>
      <c r="E46" s="168">
        <v>0</v>
      </c>
      <c r="F46" s="168">
        <v>0</v>
      </c>
      <c r="G46" s="168">
        <v>0</v>
      </c>
      <c r="H46" s="168">
        <v>0</v>
      </c>
      <c r="I46" s="168">
        <v>104176.33961820365</v>
      </c>
      <c r="J46" s="168">
        <v>0</v>
      </c>
      <c r="K46" s="168">
        <v>0</v>
      </c>
      <c r="L46" s="168">
        <v>0</v>
      </c>
      <c r="M46" s="168">
        <v>0</v>
      </c>
      <c r="N46" s="168">
        <v>0</v>
      </c>
      <c r="O46" s="168">
        <v>0</v>
      </c>
      <c r="P46" s="168">
        <v>0</v>
      </c>
      <c r="Q46" s="168">
        <v>0</v>
      </c>
      <c r="R46" s="168">
        <v>0</v>
      </c>
      <c r="S46" s="168">
        <v>0</v>
      </c>
      <c r="T46" s="168">
        <v>0</v>
      </c>
      <c r="U46" s="168">
        <v>0</v>
      </c>
      <c r="V46" s="168">
        <v>0</v>
      </c>
      <c r="W46" s="168">
        <v>0</v>
      </c>
      <c r="X46" s="168">
        <v>0</v>
      </c>
      <c r="Y46" s="168">
        <v>0</v>
      </c>
      <c r="Z46" s="168">
        <v>0</v>
      </c>
      <c r="AA46" s="168">
        <v>0</v>
      </c>
      <c r="AB46" s="168">
        <v>0</v>
      </c>
      <c r="AC46" s="168">
        <v>0</v>
      </c>
      <c r="AD46" s="168">
        <v>0</v>
      </c>
      <c r="AE46" s="168">
        <v>0</v>
      </c>
      <c r="AF46" s="168">
        <v>0</v>
      </c>
      <c r="AG46" s="168">
        <v>0</v>
      </c>
      <c r="AH46" s="168">
        <v>0</v>
      </c>
      <c r="AI46" s="168">
        <v>0</v>
      </c>
      <c r="AJ46" s="168">
        <v>0</v>
      </c>
      <c r="AK46" s="168">
        <v>0</v>
      </c>
      <c r="AL46" s="168">
        <v>0</v>
      </c>
      <c r="AM46" s="168">
        <v>0</v>
      </c>
      <c r="AN46" s="168">
        <v>0</v>
      </c>
      <c r="AO46" s="168">
        <v>0</v>
      </c>
    </row>
    <row r="47" spans="2:41">
      <c r="B47" s="169" t="s">
        <v>368</v>
      </c>
      <c r="C47" s="168">
        <v>0</v>
      </c>
      <c r="D47" s="168">
        <v>0</v>
      </c>
      <c r="E47" s="168">
        <v>0</v>
      </c>
      <c r="F47" s="168">
        <v>0</v>
      </c>
      <c r="G47" s="168">
        <v>0</v>
      </c>
      <c r="H47" s="168">
        <v>0</v>
      </c>
      <c r="I47" s="168">
        <v>6156.2958775798616</v>
      </c>
      <c r="J47" s="168">
        <v>6144.0322890368352</v>
      </c>
      <c r="K47" s="168">
        <v>6132.6869423704566</v>
      </c>
      <c r="L47" s="168">
        <v>6122.246592506428</v>
      </c>
      <c r="M47" s="168">
        <v>6112.6984300753738</v>
      </c>
      <c r="N47" s="168">
        <v>6104.0300691298326</v>
      </c>
      <c r="O47" s="168">
        <v>6096.229535312812</v>
      </c>
      <c r="P47" s="168">
        <v>6089.2852544595262</v>
      </c>
      <c r="Q47" s="168">
        <v>6083.1860416148693</v>
      </c>
      <c r="R47" s="168">
        <v>6077.9210904499014</v>
      </c>
      <c r="S47" s="168">
        <v>6073.4799630615071</v>
      </c>
      <c r="T47" s="168">
        <v>6069.852580139981</v>
      </c>
      <c r="U47" s="168">
        <v>6067.0292114901076</v>
      </c>
      <c r="V47" s="168">
        <v>6065.0004668918709</v>
      </c>
      <c r="W47" s="168">
        <v>6063.7572872876026</v>
      </c>
      <c r="X47" s="168">
        <v>6063.2909362829487</v>
      </c>
      <c r="Y47" s="168">
        <v>6063.5929919496102</v>
      </c>
      <c r="Z47" s="168">
        <v>6064.6553389183282</v>
      </c>
      <c r="AA47" s="168">
        <v>6066.4701607510988</v>
      </c>
      <c r="AB47" s="168">
        <v>6069.0299325821161</v>
      </c>
      <c r="AC47" s="168">
        <v>1237.1999999999998</v>
      </c>
      <c r="AD47" s="168">
        <v>1237.1999999999998</v>
      </c>
      <c r="AE47" s="168">
        <v>1237.1999999999998</v>
      </c>
      <c r="AF47" s="168">
        <v>1237.1999999999998</v>
      </c>
      <c r="AG47" s="168">
        <v>1237.1999999999998</v>
      </c>
      <c r="AH47" s="168">
        <v>0</v>
      </c>
      <c r="AI47" s="168">
        <v>0</v>
      </c>
      <c r="AJ47" s="168">
        <v>0</v>
      </c>
      <c r="AK47" s="168">
        <v>0</v>
      </c>
      <c r="AL47" s="168">
        <v>0</v>
      </c>
      <c r="AM47" s="168">
        <v>0</v>
      </c>
      <c r="AN47" s="168">
        <v>0</v>
      </c>
      <c r="AO47" s="168">
        <v>0</v>
      </c>
    </row>
    <row r="48" spans="2:41">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c r="AO48" s="132"/>
    </row>
    <row r="49" spans="2:41">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row>
    <row r="50" spans="2:41">
      <c r="B50" s="159" t="s">
        <v>369</v>
      </c>
      <c r="C50" s="158">
        <v>2012</v>
      </c>
      <c r="D50" s="158">
        <v>2013</v>
      </c>
      <c r="E50" s="158">
        <v>2014</v>
      </c>
      <c r="F50" s="158">
        <v>2015</v>
      </c>
      <c r="G50" s="158">
        <v>2016</v>
      </c>
      <c r="H50" s="158">
        <v>2017</v>
      </c>
      <c r="I50" s="158">
        <v>2018</v>
      </c>
      <c r="J50" s="158">
        <v>2019</v>
      </c>
      <c r="K50" s="158">
        <v>2020</v>
      </c>
      <c r="L50" s="158">
        <v>2021</v>
      </c>
      <c r="M50" s="158">
        <v>2022</v>
      </c>
      <c r="N50" s="158">
        <v>2023</v>
      </c>
      <c r="O50" s="158">
        <v>2024</v>
      </c>
      <c r="P50" s="158">
        <v>2025</v>
      </c>
      <c r="Q50" s="158">
        <v>2026</v>
      </c>
      <c r="R50" s="158">
        <v>2027</v>
      </c>
      <c r="S50" s="158">
        <v>2028</v>
      </c>
      <c r="T50" s="158">
        <v>2029</v>
      </c>
      <c r="U50" s="158">
        <v>2030</v>
      </c>
      <c r="V50" s="158">
        <v>2031</v>
      </c>
      <c r="W50" s="158">
        <v>2032</v>
      </c>
      <c r="X50" s="158">
        <v>2033</v>
      </c>
      <c r="Y50" s="158">
        <v>2034</v>
      </c>
      <c r="Z50" s="158">
        <v>2035</v>
      </c>
      <c r="AA50" s="158">
        <v>2036</v>
      </c>
      <c r="AB50" s="158">
        <v>2037</v>
      </c>
      <c r="AC50" s="158">
        <v>2038</v>
      </c>
      <c r="AD50" s="158">
        <v>2039</v>
      </c>
      <c r="AE50" s="158">
        <v>2040</v>
      </c>
      <c r="AF50" s="158">
        <v>2041</v>
      </c>
      <c r="AG50" s="158">
        <v>2042</v>
      </c>
      <c r="AH50" s="158">
        <v>2043</v>
      </c>
      <c r="AI50" s="158">
        <v>2044</v>
      </c>
      <c r="AJ50" s="158">
        <v>2045</v>
      </c>
      <c r="AK50" s="158">
        <v>2046</v>
      </c>
      <c r="AL50" s="158">
        <v>2047</v>
      </c>
      <c r="AM50" s="158">
        <v>2048</v>
      </c>
      <c r="AN50" s="158">
        <v>2049</v>
      </c>
      <c r="AO50" s="158">
        <v>2050</v>
      </c>
    </row>
    <row r="51" spans="2:41">
      <c r="B51" s="167" t="s">
        <v>159</v>
      </c>
      <c r="C51" s="168">
        <v>0</v>
      </c>
      <c r="D51" s="168">
        <v>0</v>
      </c>
      <c r="E51" s="168">
        <v>0</v>
      </c>
      <c r="F51" s="168">
        <v>0</v>
      </c>
      <c r="G51" s="168">
        <v>0</v>
      </c>
      <c r="H51" s="168">
        <v>0</v>
      </c>
      <c r="I51" s="168">
        <v>0.10417633961820365</v>
      </c>
      <c r="J51" s="168">
        <v>0</v>
      </c>
      <c r="K51" s="168">
        <v>0</v>
      </c>
      <c r="L51" s="168">
        <v>0</v>
      </c>
      <c r="M51" s="168">
        <v>0</v>
      </c>
      <c r="N51" s="168">
        <v>0</v>
      </c>
      <c r="O51" s="168">
        <v>0</v>
      </c>
      <c r="P51" s="168">
        <v>0</v>
      </c>
      <c r="Q51" s="168">
        <v>0</v>
      </c>
      <c r="R51" s="168">
        <v>0</v>
      </c>
      <c r="S51" s="168">
        <v>0</v>
      </c>
      <c r="T51" s="168">
        <v>0</v>
      </c>
      <c r="U51" s="168">
        <v>0</v>
      </c>
      <c r="V51" s="168">
        <v>0</v>
      </c>
      <c r="W51" s="168">
        <v>0</v>
      </c>
      <c r="X51" s="168">
        <v>0</v>
      </c>
      <c r="Y51" s="168">
        <v>0</v>
      </c>
      <c r="Z51" s="168">
        <v>0</v>
      </c>
      <c r="AA51" s="168">
        <v>0</v>
      </c>
      <c r="AB51" s="168">
        <v>0</v>
      </c>
      <c r="AC51" s="168">
        <v>0</v>
      </c>
      <c r="AD51" s="168">
        <v>0</v>
      </c>
      <c r="AE51" s="168">
        <v>0</v>
      </c>
      <c r="AF51" s="168">
        <v>0</v>
      </c>
      <c r="AG51" s="168">
        <v>0</v>
      </c>
      <c r="AH51" s="168">
        <v>0</v>
      </c>
      <c r="AI51" s="168">
        <v>0</v>
      </c>
      <c r="AJ51" s="168">
        <v>0</v>
      </c>
      <c r="AK51" s="168">
        <v>0</v>
      </c>
      <c r="AL51" s="168">
        <v>0</v>
      </c>
      <c r="AM51" s="168">
        <v>0</v>
      </c>
      <c r="AN51" s="168">
        <v>0</v>
      </c>
      <c r="AO51" s="168">
        <v>0</v>
      </c>
    </row>
    <row r="52" spans="2:41">
      <c r="B52" s="169" t="s">
        <v>368</v>
      </c>
      <c r="C52" s="168">
        <v>0</v>
      </c>
      <c r="D52" s="168">
        <v>0</v>
      </c>
      <c r="E52" s="168">
        <v>0</v>
      </c>
      <c r="F52" s="168">
        <v>0</v>
      </c>
      <c r="G52" s="168">
        <v>0</v>
      </c>
      <c r="H52" s="168">
        <v>0</v>
      </c>
      <c r="I52" s="168">
        <v>6.1562958775798612E-3</v>
      </c>
      <c r="J52" s="168">
        <v>6.1440322890368351E-3</v>
      </c>
      <c r="K52" s="168">
        <v>6.1326869423704569E-3</v>
      </c>
      <c r="L52" s="168">
        <v>6.1222465925064281E-3</v>
      </c>
      <c r="M52" s="168">
        <v>6.1126984300753735E-3</v>
      </c>
      <c r="N52" s="168">
        <v>6.1040300691298328E-3</v>
      </c>
      <c r="O52" s="168">
        <v>6.0962295353128122E-3</v>
      </c>
      <c r="P52" s="168">
        <v>6.0892852544595262E-3</v>
      </c>
      <c r="Q52" s="168">
        <v>6.0831860416148695E-3</v>
      </c>
      <c r="R52" s="168">
        <v>6.0779210904499011E-3</v>
      </c>
      <c r="S52" s="168">
        <v>6.073479963061507E-3</v>
      </c>
      <c r="T52" s="168">
        <v>6.0698525801399809E-3</v>
      </c>
      <c r="U52" s="168">
        <v>6.0670292114901074E-3</v>
      </c>
      <c r="V52" s="168">
        <v>6.0650004668918707E-3</v>
      </c>
      <c r="W52" s="168">
        <v>6.0637572872876029E-3</v>
      </c>
      <c r="X52" s="168">
        <v>6.0632909362829486E-3</v>
      </c>
      <c r="Y52" s="168">
        <v>6.0635929919496106E-3</v>
      </c>
      <c r="Z52" s="168">
        <v>6.0646553389183278E-3</v>
      </c>
      <c r="AA52" s="168">
        <v>6.0664701607510991E-3</v>
      </c>
      <c r="AB52" s="168">
        <v>6.0690299325821158E-3</v>
      </c>
      <c r="AC52" s="168">
        <v>1.2371999999999997E-3</v>
      </c>
      <c r="AD52" s="168">
        <v>1.2371999999999997E-3</v>
      </c>
      <c r="AE52" s="168">
        <v>1.2371999999999997E-3</v>
      </c>
      <c r="AF52" s="168">
        <v>1.2371999999999997E-3</v>
      </c>
      <c r="AG52" s="168">
        <v>1.2371999999999997E-3</v>
      </c>
      <c r="AH52" s="168">
        <v>0</v>
      </c>
      <c r="AI52" s="168">
        <v>0</v>
      </c>
      <c r="AJ52" s="168">
        <v>0</v>
      </c>
      <c r="AK52" s="168">
        <v>0</v>
      </c>
      <c r="AL52" s="168">
        <v>0</v>
      </c>
      <c r="AM52" s="168">
        <v>0</v>
      </c>
      <c r="AN52" s="168">
        <v>0</v>
      </c>
      <c r="AO52" s="168">
        <v>0</v>
      </c>
    </row>
    <row r="53" spans="2:41">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c r="AN53" s="132"/>
      <c r="AO53" s="132"/>
    </row>
    <row r="54" spans="2:41">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2"/>
      <c r="AL54" s="132"/>
      <c r="AM54" s="132"/>
      <c r="AN54" s="132"/>
      <c r="AO54" s="132"/>
    </row>
    <row r="55" spans="2:41">
      <c r="B55" s="159" t="s">
        <v>370</v>
      </c>
      <c r="C55" s="158">
        <v>2012</v>
      </c>
      <c r="D55" s="158">
        <v>2013</v>
      </c>
      <c r="E55" s="158">
        <v>2014</v>
      </c>
      <c r="F55" s="158">
        <v>2015</v>
      </c>
      <c r="G55" s="158">
        <v>2016</v>
      </c>
      <c r="H55" s="158">
        <v>2017</v>
      </c>
      <c r="I55" s="158">
        <v>2018</v>
      </c>
      <c r="J55" s="158">
        <v>2019</v>
      </c>
      <c r="K55" s="158">
        <v>2020</v>
      </c>
      <c r="L55" s="158">
        <v>2021</v>
      </c>
      <c r="M55" s="158">
        <v>2022</v>
      </c>
      <c r="N55" s="158">
        <v>2023</v>
      </c>
      <c r="O55" s="158">
        <v>2024</v>
      </c>
      <c r="P55" s="158">
        <v>2025</v>
      </c>
      <c r="Q55" s="158">
        <v>2026</v>
      </c>
      <c r="R55" s="158">
        <v>2027</v>
      </c>
      <c r="S55" s="158">
        <v>2028</v>
      </c>
      <c r="T55" s="158">
        <v>2029</v>
      </c>
      <c r="U55" s="158">
        <v>2030</v>
      </c>
      <c r="V55" s="158">
        <v>2031</v>
      </c>
      <c r="W55" s="158">
        <v>2032</v>
      </c>
      <c r="X55" s="158">
        <v>2033</v>
      </c>
      <c r="Y55" s="158">
        <v>2034</v>
      </c>
      <c r="Z55" s="158">
        <v>2035</v>
      </c>
      <c r="AA55" s="158">
        <v>2036</v>
      </c>
      <c r="AB55" s="158">
        <v>2037</v>
      </c>
      <c r="AC55" s="158">
        <v>2038</v>
      </c>
      <c r="AD55" s="158">
        <v>2039</v>
      </c>
      <c r="AE55" s="158">
        <v>2040</v>
      </c>
      <c r="AF55" s="158">
        <v>2041</v>
      </c>
      <c r="AG55" s="158">
        <v>2042</v>
      </c>
      <c r="AH55" s="158">
        <v>2043</v>
      </c>
      <c r="AI55" s="158">
        <v>2044</v>
      </c>
      <c r="AJ55" s="158">
        <v>2045</v>
      </c>
      <c r="AK55" s="158">
        <v>2046</v>
      </c>
      <c r="AL55" s="158">
        <v>2047</v>
      </c>
      <c r="AM55" s="158">
        <v>2048</v>
      </c>
      <c r="AN55" s="158">
        <v>2049</v>
      </c>
      <c r="AO55" s="158">
        <v>2050</v>
      </c>
    </row>
    <row r="56" spans="2:41" s="153" customFormat="1">
      <c r="B56" s="170" t="s">
        <v>159</v>
      </c>
      <c r="C56" s="171">
        <v>0</v>
      </c>
      <c r="D56" s="171">
        <v>0</v>
      </c>
      <c r="E56" s="171">
        <v>0</v>
      </c>
      <c r="F56" s="171">
        <v>0</v>
      </c>
      <c r="G56" s="171">
        <v>0</v>
      </c>
      <c r="H56" s="171">
        <v>0</v>
      </c>
      <c r="I56" s="171">
        <v>-0.10417633961820365</v>
      </c>
      <c r="J56" s="171">
        <v>0</v>
      </c>
      <c r="K56" s="171">
        <v>0</v>
      </c>
      <c r="L56" s="171">
        <v>0</v>
      </c>
      <c r="M56" s="171">
        <v>0</v>
      </c>
      <c r="N56" s="171">
        <v>0</v>
      </c>
      <c r="O56" s="171">
        <v>0</v>
      </c>
      <c r="P56" s="171">
        <v>0</v>
      </c>
      <c r="Q56" s="171">
        <v>0</v>
      </c>
      <c r="R56" s="171">
        <v>0</v>
      </c>
      <c r="S56" s="171">
        <v>0</v>
      </c>
      <c r="T56" s="171">
        <v>0</v>
      </c>
      <c r="U56" s="171">
        <v>0</v>
      </c>
      <c r="V56" s="171">
        <v>0</v>
      </c>
      <c r="W56" s="171">
        <v>0</v>
      </c>
      <c r="X56" s="171">
        <v>0</v>
      </c>
      <c r="Y56" s="171">
        <v>0</v>
      </c>
      <c r="Z56" s="171">
        <v>0</v>
      </c>
      <c r="AA56" s="171">
        <v>0</v>
      </c>
      <c r="AB56" s="171">
        <v>0</v>
      </c>
      <c r="AC56" s="171">
        <v>0</v>
      </c>
      <c r="AD56" s="171">
        <v>0</v>
      </c>
      <c r="AE56" s="171">
        <v>0</v>
      </c>
      <c r="AF56" s="171">
        <v>0</v>
      </c>
      <c r="AG56" s="171">
        <v>0</v>
      </c>
      <c r="AH56" s="171">
        <v>0</v>
      </c>
      <c r="AI56" s="171">
        <v>0</v>
      </c>
      <c r="AJ56" s="171">
        <v>0</v>
      </c>
      <c r="AK56" s="171">
        <v>0</v>
      </c>
      <c r="AL56" s="171">
        <v>0</v>
      </c>
      <c r="AM56" s="171">
        <v>0</v>
      </c>
      <c r="AN56" s="171">
        <v>0</v>
      </c>
      <c r="AO56" s="171">
        <v>0</v>
      </c>
    </row>
    <row r="57" spans="2:41" s="153" customFormat="1">
      <c r="B57" s="172" t="s">
        <v>368</v>
      </c>
      <c r="C57" s="171">
        <v>0</v>
      </c>
      <c r="D57" s="171">
        <v>0</v>
      </c>
      <c r="E57" s="171">
        <v>0</v>
      </c>
      <c r="F57" s="171">
        <v>0</v>
      </c>
      <c r="G57" s="171">
        <v>0</v>
      </c>
      <c r="H57" s="171">
        <v>0</v>
      </c>
      <c r="I57" s="171">
        <v>-6.1562958775798612E-3</v>
      </c>
      <c r="J57" s="171">
        <v>-6.1440322890368351E-3</v>
      </c>
      <c r="K57" s="171">
        <v>-6.1326869423704569E-3</v>
      </c>
      <c r="L57" s="171">
        <v>-6.1222465925064281E-3</v>
      </c>
      <c r="M57" s="171">
        <v>-6.1126984300753735E-3</v>
      </c>
      <c r="N57" s="171">
        <v>-6.1040300691298328E-3</v>
      </c>
      <c r="O57" s="171">
        <v>-6.0962295353128122E-3</v>
      </c>
      <c r="P57" s="171">
        <v>-6.0892852544595262E-3</v>
      </c>
      <c r="Q57" s="171">
        <v>-6.0831860416148695E-3</v>
      </c>
      <c r="R57" s="171">
        <v>-6.0779210904499011E-3</v>
      </c>
      <c r="S57" s="171">
        <v>-6.073479963061507E-3</v>
      </c>
      <c r="T57" s="171">
        <v>-6.0698525801399809E-3</v>
      </c>
      <c r="U57" s="171">
        <v>-6.0670292114901074E-3</v>
      </c>
      <c r="V57" s="171">
        <v>-6.0650004668918707E-3</v>
      </c>
      <c r="W57" s="171">
        <v>-6.0637572872876029E-3</v>
      </c>
      <c r="X57" s="171">
        <v>-6.0632909362829486E-3</v>
      </c>
      <c r="Y57" s="171">
        <v>-6.0635929919496106E-3</v>
      </c>
      <c r="Z57" s="171">
        <v>-6.0646553389183278E-3</v>
      </c>
      <c r="AA57" s="171">
        <v>-6.0664701607510991E-3</v>
      </c>
      <c r="AB57" s="171">
        <v>-6.0690299325821158E-3</v>
      </c>
      <c r="AC57" s="171">
        <v>-1.2371999999999997E-3</v>
      </c>
      <c r="AD57" s="171">
        <v>-1.2371999999999997E-3</v>
      </c>
      <c r="AE57" s="171">
        <v>-1.2371999999999997E-3</v>
      </c>
      <c r="AF57" s="171">
        <v>-1.2371999999999997E-3</v>
      </c>
      <c r="AG57" s="171">
        <v>-1.2371999999999997E-3</v>
      </c>
      <c r="AH57" s="171">
        <v>0</v>
      </c>
      <c r="AI57" s="171">
        <v>0</v>
      </c>
      <c r="AJ57" s="171">
        <v>0</v>
      </c>
      <c r="AK57" s="171">
        <v>0</v>
      </c>
      <c r="AL57" s="171">
        <v>0</v>
      </c>
      <c r="AM57" s="171">
        <v>0</v>
      </c>
      <c r="AN57" s="171">
        <v>0</v>
      </c>
      <c r="AO57" s="171">
        <v>0</v>
      </c>
    </row>
    <row r="58" spans="2:41">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c r="AN58" s="132"/>
      <c r="AO58" s="132"/>
    </row>
    <row r="59" spans="2:41">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c r="AO59" s="132"/>
    </row>
    <row r="60" spans="2:41">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2"/>
      <c r="AL60" s="132"/>
      <c r="AM60" s="132"/>
      <c r="AN60" s="132"/>
      <c r="AO60" s="132"/>
    </row>
    <row r="61" spans="2:41">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32"/>
      <c r="AD61" s="132"/>
      <c r="AE61" s="132"/>
      <c r="AF61" s="132"/>
      <c r="AG61" s="132"/>
      <c r="AH61" s="132"/>
      <c r="AI61" s="132"/>
      <c r="AJ61" s="132"/>
      <c r="AK61" s="132"/>
      <c r="AL61" s="132"/>
      <c r="AM61" s="132"/>
      <c r="AN61" s="132"/>
      <c r="AO61" s="13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341</v>
      </c>
      <c r="C1" s="3" t="s">
        <v>381</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-0.1192989074169426</v>
      </c>
      <c r="D4" s="9"/>
      <c r="E4" s="9"/>
      <c r="F4" s="86"/>
      <c r="G4" s="9"/>
      <c r="I4" s="40"/>
      <c r="AQ4" s="22"/>
      <c r="AR4" s="22"/>
      <c r="AS4" s="22"/>
      <c r="AT4" s="22"/>
      <c r="AU4" s="22"/>
      <c r="AV4" s="22"/>
      <c r="AW4" s="22"/>
      <c r="AX4" s="22"/>
      <c r="AY4" s="22"/>
      <c r="AZ4" s="22"/>
      <c r="BA4" s="22"/>
      <c r="BB4" s="22"/>
      <c r="BC4" s="22"/>
      <c r="BD4" s="22"/>
    </row>
    <row r="5" spans="1:56">
      <c r="B5" s="48">
        <v>24</v>
      </c>
      <c r="C5" s="44">
        <f>INDEX($E$81:$BD$81,1,$C$9+$B5-1)</f>
        <v>-0.1369756993398418</v>
      </c>
      <c r="D5" s="18"/>
      <c r="E5" s="63"/>
      <c r="F5" s="9"/>
      <c r="G5" s="9"/>
      <c r="AQ5" s="22"/>
      <c r="AR5" s="22"/>
      <c r="AS5" s="22"/>
      <c r="AT5" s="22"/>
      <c r="AU5" s="22"/>
      <c r="AV5" s="22"/>
      <c r="AW5" s="22"/>
      <c r="AX5" s="22"/>
      <c r="AY5" s="22"/>
      <c r="AZ5" s="22"/>
      <c r="BA5" s="22"/>
      <c r="BB5" s="22"/>
      <c r="BC5" s="22"/>
      <c r="BD5" s="22"/>
    </row>
    <row r="6" spans="1:56">
      <c r="B6" s="48">
        <v>32</v>
      </c>
      <c r="C6" s="44">
        <f>INDEX($E$81:$BD$81,1,$C$9+$B6-1)</f>
        <v>-0.15254596577084475</v>
      </c>
      <c r="D6" s="9"/>
      <c r="E6" s="9"/>
      <c r="F6" s="9"/>
      <c r="G6" s="9"/>
      <c r="AQ6" s="22"/>
      <c r="AR6" s="22"/>
      <c r="AS6" s="22"/>
      <c r="AT6" s="22"/>
      <c r="AU6" s="22"/>
      <c r="AV6" s="22"/>
      <c r="AW6" s="22"/>
      <c r="AX6" s="22"/>
      <c r="AY6" s="22"/>
      <c r="AZ6" s="22"/>
      <c r="BA6" s="22"/>
      <c r="BB6" s="22"/>
      <c r="BC6" s="22"/>
      <c r="BD6" s="22"/>
    </row>
    <row r="7" spans="1:56">
      <c r="B7" s="48">
        <v>45</v>
      </c>
      <c r="C7" s="44">
        <f>INDEX($E$81:$BD$81,1,$C$9+$B7-1)</f>
        <v>-0.16808595149066019</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211" t="s">
        <v>11</v>
      </c>
      <c r="B13" s="61" t="s">
        <v>159</v>
      </c>
      <c r="C13" s="60"/>
      <c r="D13" s="61" t="s">
        <v>40</v>
      </c>
      <c r="E13" s="62">
        <v>0</v>
      </c>
      <c r="F13" s="62">
        <v>0</v>
      </c>
      <c r="G13" s="62">
        <v>-0.29851382948611949</v>
      </c>
      <c r="H13" s="62">
        <v>0</v>
      </c>
      <c r="I13" s="62">
        <v>0</v>
      </c>
      <c r="J13" s="62">
        <v>0</v>
      </c>
      <c r="K13" s="62">
        <v>0</v>
      </c>
      <c r="L13" s="62">
        <v>0</v>
      </c>
      <c r="M13" s="62">
        <v>0</v>
      </c>
      <c r="N13" s="62">
        <v>0</v>
      </c>
      <c r="O13" s="62">
        <v>0</v>
      </c>
      <c r="P13" s="62">
        <v>0</v>
      </c>
      <c r="Q13" s="62">
        <v>0</v>
      </c>
      <c r="R13" s="62">
        <v>0</v>
      </c>
      <c r="S13" s="62">
        <v>0</v>
      </c>
      <c r="T13" s="62">
        <v>0</v>
      </c>
      <c r="U13" s="62">
        <v>0</v>
      </c>
      <c r="V13" s="62">
        <v>0</v>
      </c>
      <c r="W13" s="62">
        <v>0</v>
      </c>
      <c r="X13" s="62">
        <v>0</v>
      </c>
      <c r="Y13" s="62">
        <v>0</v>
      </c>
      <c r="Z13" s="62">
        <v>0</v>
      </c>
      <c r="AA13" s="62">
        <v>0</v>
      </c>
      <c r="AB13" s="62">
        <v>0</v>
      </c>
      <c r="AC13" s="62">
        <v>0</v>
      </c>
      <c r="AD13" s="62">
        <v>0</v>
      </c>
      <c r="AE13" s="62">
        <v>0</v>
      </c>
      <c r="AF13" s="62">
        <v>0</v>
      </c>
      <c r="AG13" s="62">
        <v>0</v>
      </c>
      <c r="AH13" s="62">
        <v>0</v>
      </c>
      <c r="AI13" s="62">
        <v>0</v>
      </c>
      <c r="AJ13" s="62">
        <v>0</v>
      </c>
      <c r="AK13" s="62">
        <v>0</v>
      </c>
      <c r="AL13" s="62">
        <v>0</v>
      </c>
      <c r="AM13" s="62">
        <v>0</v>
      </c>
      <c r="AN13" s="62"/>
      <c r="AO13" s="62"/>
      <c r="AP13" s="62"/>
      <c r="AQ13" s="62"/>
      <c r="AR13" s="62"/>
      <c r="AS13" s="62"/>
      <c r="AT13" s="62"/>
      <c r="AU13" s="62"/>
      <c r="AV13" s="62"/>
      <c r="AW13" s="62"/>
      <c r="AX13" s="61"/>
      <c r="AY13" s="61"/>
      <c r="AZ13" s="61"/>
      <c r="BA13" s="61"/>
      <c r="BB13" s="61"/>
      <c r="BC13" s="61"/>
      <c r="BD13" s="61"/>
    </row>
    <row r="14" spans="1:56">
      <c r="A14" s="212"/>
      <c r="B14" s="61" t="s">
        <v>176</v>
      </c>
      <c r="C14" s="60"/>
      <c r="D14" s="61" t="s">
        <v>40</v>
      </c>
      <c r="E14" s="62">
        <v>0</v>
      </c>
      <c r="F14" s="62">
        <v>0</v>
      </c>
      <c r="G14" s="62">
        <v>-2.83797184E-3</v>
      </c>
      <c r="H14" s="62">
        <v>-2.83797184E-3</v>
      </c>
      <c r="I14" s="62">
        <v>-2.83797184E-3</v>
      </c>
      <c r="J14" s="62">
        <v>-2.83797184E-3</v>
      </c>
      <c r="K14" s="62">
        <v>-2.83797184E-3</v>
      </c>
      <c r="L14" s="62">
        <v>-2.83797184E-3</v>
      </c>
      <c r="M14" s="62">
        <v>-2.83797184E-3</v>
      </c>
      <c r="N14" s="62">
        <v>-2.83797184E-3</v>
      </c>
      <c r="O14" s="62">
        <v>-2.83797184E-3</v>
      </c>
      <c r="P14" s="62">
        <v>-2.83797184E-3</v>
      </c>
      <c r="Q14" s="62">
        <v>-2.83797184E-3</v>
      </c>
      <c r="R14" s="62">
        <v>-2.83797184E-3</v>
      </c>
      <c r="S14" s="62">
        <v>-2.83797184E-3</v>
      </c>
      <c r="T14" s="62">
        <v>-2.83797184E-3</v>
      </c>
      <c r="U14" s="62">
        <v>-2.83797184E-3</v>
      </c>
      <c r="V14" s="62">
        <v>-2.83797184E-3</v>
      </c>
      <c r="W14" s="62">
        <v>-2.83797184E-3</v>
      </c>
      <c r="X14" s="62">
        <v>-2.83797184E-3</v>
      </c>
      <c r="Y14" s="62">
        <v>-2.83797184E-3</v>
      </c>
      <c r="Z14" s="62">
        <v>-2.83797184E-3</v>
      </c>
      <c r="AA14" s="62">
        <v>-2.83797184E-3</v>
      </c>
      <c r="AB14" s="62">
        <v>-2.83797184E-3</v>
      </c>
      <c r="AC14" s="62">
        <v>-2.83797184E-3</v>
      </c>
      <c r="AD14" s="62">
        <v>-2.83797184E-3</v>
      </c>
      <c r="AE14" s="62">
        <v>-2.83797184E-3</v>
      </c>
      <c r="AF14" s="62">
        <v>-2.83797184E-3</v>
      </c>
      <c r="AG14" s="62">
        <v>-2.83797184E-3</v>
      </c>
      <c r="AH14" s="62">
        <v>-2.83797184E-3</v>
      </c>
      <c r="AI14" s="62">
        <v>-2.83797184E-3</v>
      </c>
      <c r="AJ14" s="62">
        <v>-2.83797184E-3</v>
      </c>
      <c r="AK14" s="62">
        <v>-2.83797184E-3</v>
      </c>
      <c r="AL14" s="62">
        <v>-2.83797184E-3</v>
      </c>
      <c r="AM14" s="62">
        <v>-2.83797184E-3</v>
      </c>
      <c r="AN14" s="62"/>
      <c r="AO14" s="62"/>
      <c r="AP14" s="62"/>
      <c r="AQ14" s="62"/>
      <c r="AR14" s="62"/>
      <c r="AS14" s="62"/>
      <c r="AT14" s="62"/>
      <c r="AU14" s="62"/>
      <c r="AV14" s="62"/>
      <c r="AW14" s="62"/>
      <c r="AX14" s="61"/>
      <c r="AY14" s="61"/>
      <c r="AZ14" s="61"/>
      <c r="BA14" s="61"/>
      <c r="BB14" s="61"/>
      <c r="BC14" s="61"/>
      <c r="BD14" s="61"/>
    </row>
    <row r="15" spans="1:56">
      <c r="A15" s="212"/>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212"/>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212"/>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213"/>
      <c r="B18" s="124" t="s">
        <v>197</v>
      </c>
      <c r="C18" s="130"/>
      <c r="D18" s="125" t="s">
        <v>40</v>
      </c>
      <c r="E18" s="59">
        <f>SUM(E13:E17)</f>
        <v>0</v>
      </c>
      <c r="F18" s="59">
        <f t="shared" ref="F18:AW18" si="0">SUM(F13:F17)</f>
        <v>0</v>
      </c>
      <c r="G18" s="59">
        <f t="shared" si="0"/>
        <v>-0.30135180132611949</v>
      </c>
      <c r="H18" s="59">
        <f t="shared" si="0"/>
        <v>-2.83797184E-3</v>
      </c>
      <c r="I18" s="59">
        <f t="shared" si="0"/>
        <v>-2.83797184E-3</v>
      </c>
      <c r="J18" s="59">
        <f t="shared" si="0"/>
        <v>-2.83797184E-3</v>
      </c>
      <c r="K18" s="59">
        <f t="shared" si="0"/>
        <v>-2.83797184E-3</v>
      </c>
      <c r="L18" s="59">
        <f t="shared" si="0"/>
        <v>-2.83797184E-3</v>
      </c>
      <c r="M18" s="59">
        <f t="shared" si="0"/>
        <v>-2.83797184E-3</v>
      </c>
      <c r="N18" s="59">
        <f t="shared" si="0"/>
        <v>-2.83797184E-3</v>
      </c>
      <c r="O18" s="59">
        <f t="shared" si="0"/>
        <v>-2.83797184E-3</v>
      </c>
      <c r="P18" s="59">
        <f t="shared" si="0"/>
        <v>-2.83797184E-3</v>
      </c>
      <c r="Q18" s="59">
        <f t="shared" si="0"/>
        <v>-2.83797184E-3</v>
      </c>
      <c r="R18" s="59">
        <f t="shared" si="0"/>
        <v>-2.83797184E-3</v>
      </c>
      <c r="S18" s="59">
        <f t="shared" si="0"/>
        <v>-2.83797184E-3</v>
      </c>
      <c r="T18" s="59">
        <f t="shared" si="0"/>
        <v>-2.83797184E-3</v>
      </c>
      <c r="U18" s="59">
        <f t="shared" si="0"/>
        <v>-2.83797184E-3</v>
      </c>
      <c r="V18" s="59">
        <f t="shared" si="0"/>
        <v>-2.83797184E-3</v>
      </c>
      <c r="W18" s="59">
        <f t="shared" si="0"/>
        <v>-2.83797184E-3</v>
      </c>
      <c r="X18" s="59">
        <f t="shared" si="0"/>
        <v>-2.83797184E-3</v>
      </c>
      <c r="Y18" s="59">
        <f t="shared" si="0"/>
        <v>-2.83797184E-3</v>
      </c>
      <c r="Z18" s="59">
        <f t="shared" si="0"/>
        <v>-2.83797184E-3</v>
      </c>
      <c r="AA18" s="59">
        <f t="shared" si="0"/>
        <v>-2.83797184E-3</v>
      </c>
      <c r="AB18" s="59">
        <f t="shared" si="0"/>
        <v>-2.83797184E-3</v>
      </c>
      <c r="AC18" s="59">
        <f t="shared" si="0"/>
        <v>-2.83797184E-3</v>
      </c>
      <c r="AD18" s="59">
        <f t="shared" si="0"/>
        <v>-2.83797184E-3</v>
      </c>
      <c r="AE18" s="59">
        <f t="shared" si="0"/>
        <v>-2.83797184E-3</v>
      </c>
      <c r="AF18" s="59">
        <f t="shared" si="0"/>
        <v>-2.83797184E-3</v>
      </c>
      <c r="AG18" s="59">
        <f t="shared" si="0"/>
        <v>-2.83797184E-3</v>
      </c>
      <c r="AH18" s="59">
        <f t="shared" si="0"/>
        <v>-2.83797184E-3</v>
      </c>
      <c r="AI18" s="59">
        <f t="shared" si="0"/>
        <v>-2.83797184E-3</v>
      </c>
      <c r="AJ18" s="59">
        <f t="shared" si="0"/>
        <v>-2.83797184E-3</v>
      </c>
      <c r="AK18" s="59">
        <f t="shared" si="0"/>
        <v>-2.83797184E-3</v>
      </c>
      <c r="AL18" s="59">
        <f t="shared" si="0"/>
        <v>-2.83797184E-3</v>
      </c>
      <c r="AM18" s="59">
        <f t="shared" si="0"/>
        <v>-2.83797184E-3</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214" t="s">
        <v>301</v>
      </c>
      <c r="B19" s="61" t="s">
        <v>159</v>
      </c>
      <c r="C19" s="8"/>
      <c r="D19" s="9" t="s">
        <v>40</v>
      </c>
      <c r="E19" s="33">
        <v>0</v>
      </c>
      <c r="F19" s="33">
        <v>0</v>
      </c>
      <c r="G19" s="33">
        <f>'Baseline scenario'!G7*-1</f>
        <v>0.10417633961820365</v>
      </c>
      <c r="H19" s="33">
        <f>'Baseline scenario'!H7*-1</f>
        <v>0</v>
      </c>
      <c r="I19" s="33">
        <f>'Baseline scenario'!I7*-1</f>
        <v>0</v>
      </c>
      <c r="J19" s="33">
        <f>'Baseline scenario'!J7*-1</f>
        <v>0</v>
      </c>
      <c r="K19" s="33">
        <f>'Baseline scenario'!K7*-1</f>
        <v>0</v>
      </c>
      <c r="L19" s="33">
        <f>'Baseline scenario'!L7*-1</f>
        <v>0</v>
      </c>
      <c r="M19" s="33">
        <f>'Baseline scenario'!M7*-1</f>
        <v>0</v>
      </c>
      <c r="N19" s="33">
        <f>'Baseline scenario'!N7*-1</f>
        <v>0</v>
      </c>
      <c r="O19" s="33">
        <f>'Baseline scenario'!O7*-1</f>
        <v>0</v>
      </c>
      <c r="P19" s="33">
        <f>'Baseline scenario'!P7*-1</f>
        <v>0</v>
      </c>
      <c r="Q19" s="33">
        <f>'Baseline scenario'!Q7*-1</f>
        <v>0</v>
      </c>
      <c r="R19" s="33">
        <f>'Baseline scenario'!R7*-1</f>
        <v>0</v>
      </c>
      <c r="S19" s="33">
        <f>'Baseline scenario'!S7*-1</f>
        <v>0</v>
      </c>
      <c r="T19" s="33">
        <f>'Baseline scenario'!T7*-1</f>
        <v>0</v>
      </c>
      <c r="U19" s="33">
        <f>'Baseline scenario'!U7*-1</f>
        <v>0</v>
      </c>
      <c r="V19" s="33">
        <f>'Baseline scenario'!V7*-1</f>
        <v>0</v>
      </c>
      <c r="W19" s="33">
        <f>'Baseline scenario'!W7*-1</f>
        <v>0</v>
      </c>
      <c r="X19" s="33">
        <f>'Baseline scenario'!X7*-1</f>
        <v>0</v>
      </c>
      <c r="Y19" s="33">
        <v>0</v>
      </c>
      <c r="Z19" s="33">
        <v>0</v>
      </c>
      <c r="AA19" s="33">
        <v>0</v>
      </c>
      <c r="AB19" s="33">
        <v>0</v>
      </c>
      <c r="AC19" s="33">
        <v>0</v>
      </c>
      <c r="AD19" s="33">
        <v>0</v>
      </c>
      <c r="AE19" s="33">
        <v>0</v>
      </c>
      <c r="AF19" s="33">
        <v>0</v>
      </c>
      <c r="AG19" s="33">
        <v>0</v>
      </c>
      <c r="AH19" s="33">
        <v>0</v>
      </c>
      <c r="AI19" s="33">
        <v>0</v>
      </c>
      <c r="AJ19" s="33">
        <v>0</v>
      </c>
      <c r="AK19" s="33">
        <v>0</v>
      </c>
      <c r="AL19" s="33">
        <v>0</v>
      </c>
      <c r="AM19" s="33">
        <v>0</v>
      </c>
      <c r="AN19" s="33"/>
      <c r="AO19" s="33"/>
      <c r="AP19" s="33"/>
      <c r="AQ19" s="33"/>
      <c r="AR19" s="33"/>
      <c r="AS19" s="33"/>
      <c r="AT19" s="33"/>
      <c r="AU19" s="33"/>
      <c r="AV19" s="33"/>
      <c r="AW19" s="33"/>
      <c r="AX19" s="33"/>
      <c r="AY19" s="33"/>
      <c r="AZ19" s="33"/>
      <c r="BA19" s="33"/>
      <c r="BB19" s="33"/>
      <c r="BC19" s="33"/>
      <c r="BD19" s="33"/>
    </row>
    <row r="20" spans="1:56">
      <c r="A20" s="214"/>
      <c r="B20" s="61" t="s">
        <v>176</v>
      </c>
      <c r="C20" s="8"/>
      <c r="D20" s="9" t="s">
        <v>40</v>
      </c>
      <c r="E20" s="33">
        <v>0</v>
      </c>
      <c r="F20" s="33">
        <v>0</v>
      </c>
      <c r="G20" s="33">
        <f>'Baseline scenario'!G8*-1</f>
        <v>6.1562958775798612E-3</v>
      </c>
      <c r="H20" s="33">
        <f>'Baseline scenario'!H8*-1</f>
        <v>6.1440322890368351E-3</v>
      </c>
      <c r="I20" s="33">
        <f>'Baseline scenario'!I8*-1</f>
        <v>6.1326869423704569E-3</v>
      </c>
      <c r="J20" s="33">
        <f>'Baseline scenario'!J8*-1</f>
        <v>6.1222465925064281E-3</v>
      </c>
      <c r="K20" s="33">
        <f>'Baseline scenario'!K8*-1</f>
        <v>6.1126984300753735E-3</v>
      </c>
      <c r="L20" s="33">
        <f>'Baseline scenario'!L8*-1</f>
        <v>6.1040300691298328E-3</v>
      </c>
      <c r="M20" s="33">
        <f>'Baseline scenario'!M8*-1</f>
        <v>6.0962295353128122E-3</v>
      </c>
      <c r="N20" s="33">
        <f>'Baseline scenario'!N8*-1</f>
        <v>6.0892852544595262E-3</v>
      </c>
      <c r="O20" s="33">
        <f>'Baseline scenario'!O8*-1</f>
        <v>6.0831860416148695E-3</v>
      </c>
      <c r="P20" s="33">
        <f>'Baseline scenario'!P8*-1</f>
        <v>6.0779210904499011E-3</v>
      </c>
      <c r="Q20" s="33">
        <f>'Baseline scenario'!Q8*-1</f>
        <v>6.073479963061507E-3</v>
      </c>
      <c r="R20" s="33">
        <f>'Baseline scenario'!R8*-1</f>
        <v>6.0698525801399809E-3</v>
      </c>
      <c r="S20" s="33">
        <f>'Baseline scenario'!S8*-1</f>
        <v>6.0670292114901074E-3</v>
      </c>
      <c r="T20" s="33">
        <f>'Baseline scenario'!T8*-1</f>
        <v>6.0650004668918707E-3</v>
      </c>
      <c r="U20" s="33">
        <f>'Baseline scenario'!U8*-1</f>
        <v>6.0637572872876029E-3</v>
      </c>
      <c r="V20" s="33">
        <f>'Baseline scenario'!V8*-1</f>
        <v>6.0632909362829486E-3</v>
      </c>
      <c r="W20" s="33">
        <f>'Baseline scenario'!W8*-1</f>
        <v>6.0635929919496106E-3</v>
      </c>
      <c r="X20" s="33">
        <f>'Baseline scenario'!X8*-1</f>
        <v>6.0646553389183278E-3</v>
      </c>
      <c r="Y20" s="33">
        <f>'Baseline scenario'!Y8*-1</f>
        <v>6.0664701607510991E-3</v>
      </c>
      <c r="Z20" s="33">
        <f>'Baseline scenario'!Z8*-1</f>
        <v>6.0690299325821158E-3</v>
      </c>
      <c r="AA20" s="33">
        <f>'Baseline scenario'!AA8*-1</f>
        <v>1.2371999999999997E-3</v>
      </c>
      <c r="AB20" s="33">
        <f>'Baseline scenario'!AB8*-1</f>
        <v>1.2371999999999997E-3</v>
      </c>
      <c r="AC20" s="33">
        <f>'Baseline scenario'!AC8*-1</f>
        <v>1.2371999999999997E-3</v>
      </c>
      <c r="AD20" s="33">
        <f>'Baseline scenario'!AD8*-1</f>
        <v>1.2371999999999997E-3</v>
      </c>
      <c r="AE20" s="33">
        <f>'Baseline scenario'!AE8*-1</f>
        <v>1.2371999999999997E-3</v>
      </c>
      <c r="AF20" s="33">
        <v>0</v>
      </c>
      <c r="AG20" s="33">
        <v>0</v>
      </c>
      <c r="AH20" s="33">
        <v>0</v>
      </c>
      <c r="AI20" s="33">
        <v>0</v>
      </c>
      <c r="AJ20" s="33">
        <v>0</v>
      </c>
      <c r="AK20" s="33">
        <v>0</v>
      </c>
      <c r="AL20" s="33">
        <v>0</v>
      </c>
      <c r="AM20" s="33">
        <v>0</v>
      </c>
      <c r="AN20" s="33"/>
      <c r="AO20" s="33"/>
      <c r="AP20" s="33"/>
      <c r="AQ20" s="33"/>
      <c r="AR20" s="33"/>
      <c r="AS20" s="33"/>
      <c r="AT20" s="33"/>
      <c r="AU20" s="33"/>
      <c r="AV20" s="33"/>
      <c r="AW20" s="33"/>
      <c r="AX20" s="33"/>
      <c r="AY20" s="33"/>
      <c r="AZ20" s="33"/>
      <c r="BA20" s="33"/>
      <c r="BB20" s="33"/>
      <c r="BC20" s="33"/>
      <c r="BD20" s="33"/>
    </row>
    <row r="21" spans="1:56">
      <c r="A21" s="214"/>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214"/>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214"/>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214"/>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215"/>
      <c r="B25" s="61" t="s">
        <v>320</v>
      </c>
      <c r="C25" s="8"/>
      <c r="D25" s="9" t="s">
        <v>40</v>
      </c>
      <c r="E25" s="67">
        <f>SUM(E19:E24)</f>
        <v>0</v>
      </c>
      <c r="F25" s="67">
        <f t="shared" ref="F25:BD25" si="1">SUM(F19:F24)</f>
        <v>0</v>
      </c>
      <c r="G25" s="67">
        <f t="shared" si="1"/>
        <v>0.11033263549578351</v>
      </c>
      <c r="H25" s="67">
        <f t="shared" si="1"/>
        <v>6.1440322890368351E-3</v>
      </c>
      <c r="I25" s="67">
        <f t="shared" si="1"/>
        <v>6.1326869423704569E-3</v>
      </c>
      <c r="J25" s="67">
        <f t="shared" si="1"/>
        <v>6.1222465925064281E-3</v>
      </c>
      <c r="K25" s="67">
        <f t="shared" si="1"/>
        <v>6.1126984300753735E-3</v>
      </c>
      <c r="L25" s="67">
        <f t="shared" si="1"/>
        <v>6.1040300691298328E-3</v>
      </c>
      <c r="M25" s="67">
        <f t="shared" si="1"/>
        <v>6.0962295353128122E-3</v>
      </c>
      <c r="N25" s="67">
        <f t="shared" si="1"/>
        <v>6.0892852544595262E-3</v>
      </c>
      <c r="O25" s="67">
        <f t="shared" si="1"/>
        <v>6.0831860416148695E-3</v>
      </c>
      <c r="P25" s="67">
        <f t="shared" si="1"/>
        <v>6.0779210904499011E-3</v>
      </c>
      <c r="Q25" s="67">
        <f t="shared" si="1"/>
        <v>6.073479963061507E-3</v>
      </c>
      <c r="R25" s="67">
        <f t="shared" si="1"/>
        <v>6.0698525801399809E-3</v>
      </c>
      <c r="S25" s="67">
        <f t="shared" si="1"/>
        <v>6.0670292114901074E-3</v>
      </c>
      <c r="T25" s="67">
        <f t="shared" si="1"/>
        <v>6.0650004668918707E-3</v>
      </c>
      <c r="U25" s="67">
        <f t="shared" si="1"/>
        <v>6.0637572872876029E-3</v>
      </c>
      <c r="V25" s="67">
        <f t="shared" si="1"/>
        <v>6.0632909362829486E-3</v>
      </c>
      <c r="W25" s="67">
        <f t="shared" si="1"/>
        <v>6.0635929919496106E-3</v>
      </c>
      <c r="X25" s="67">
        <f t="shared" si="1"/>
        <v>6.0646553389183278E-3</v>
      </c>
      <c r="Y25" s="67">
        <f t="shared" si="1"/>
        <v>6.0664701607510991E-3</v>
      </c>
      <c r="Z25" s="67">
        <f t="shared" si="1"/>
        <v>6.0690299325821158E-3</v>
      </c>
      <c r="AA25" s="67">
        <f t="shared" si="1"/>
        <v>1.2371999999999997E-3</v>
      </c>
      <c r="AB25" s="67">
        <f t="shared" si="1"/>
        <v>1.2371999999999997E-3</v>
      </c>
      <c r="AC25" s="67">
        <f t="shared" si="1"/>
        <v>1.2371999999999997E-3</v>
      </c>
      <c r="AD25" s="67">
        <f t="shared" si="1"/>
        <v>1.2371999999999997E-3</v>
      </c>
      <c r="AE25" s="67">
        <f t="shared" si="1"/>
        <v>1.2371999999999997E-3</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-0.19101916583033599</v>
      </c>
      <c r="H26" s="59">
        <f t="shared" si="2"/>
        <v>3.306060449036835E-3</v>
      </c>
      <c r="I26" s="59">
        <f t="shared" si="2"/>
        <v>3.2947151023704569E-3</v>
      </c>
      <c r="J26" s="59">
        <f t="shared" si="2"/>
        <v>3.2842747525064281E-3</v>
      </c>
      <c r="K26" s="59">
        <f t="shared" si="2"/>
        <v>3.2747265900753735E-3</v>
      </c>
      <c r="L26" s="59">
        <f t="shared" si="2"/>
        <v>3.2660582291298328E-3</v>
      </c>
      <c r="M26" s="59">
        <f t="shared" si="2"/>
        <v>3.2582576953128122E-3</v>
      </c>
      <c r="N26" s="59">
        <f t="shared" si="2"/>
        <v>3.2513134144595262E-3</v>
      </c>
      <c r="O26" s="59">
        <f t="shared" si="2"/>
        <v>3.2452142016148695E-3</v>
      </c>
      <c r="P26" s="59">
        <f t="shared" si="2"/>
        <v>3.239949250449901E-3</v>
      </c>
      <c r="Q26" s="59">
        <f t="shared" si="2"/>
        <v>3.235508123061507E-3</v>
      </c>
      <c r="R26" s="59">
        <f t="shared" si="2"/>
        <v>3.2318807401399809E-3</v>
      </c>
      <c r="S26" s="59">
        <f t="shared" si="2"/>
        <v>3.2290573714901074E-3</v>
      </c>
      <c r="T26" s="59">
        <f t="shared" si="2"/>
        <v>3.2270286268918707E-3</v>
      </c>
      <c r="U26" s="59">
        <f t="shared" si="2"/>
        <v>3.2257854472876029E-3</v>
      </c>
      <c r="V26" s="59">
        <f t="shared" si="2"/>
        <v>3.2253190962829486E-3</v>
      </c>
      <c r="W26" s="59">
        <f t="shared" si="2"/>
        <v>3.2256211519496106E-3</v>
      </c>
      <c r="X26" s="59">
        <f t="shared" si="2"/>
        <v>3.2266834989183278E-3</v>
      </c>
      <c r="Y26" s="59">
        <f t="shared" si="2"/>
        <v>3.2284983207510991E-3</v>
      </c>
      <c r="Z26" s="59">
        <f t="shared" si="2"/>
        <v>3.2310580925821158E-3</v>
      </c>
      <c r="AA26" s="59">
        <f t="shared" si="2"/>
        <v>-1.6007718400000003E-3</v>
      </c>
      <c r="AB26" s="59">
        <f t="shared" si="2"/>
        <v>-1.6007718400000003E-3</v>
      </c>
      <c r="AC26" s="59">
        <f t="shared" si="2"/>
        <v>-1.6007718400000003E-3</v>
      </c>
      <c r="AD26" s="59">
        <f t="shared" si="2"/>
        <v>-1.6007718400000003E-3</v>
      </c>
      <c r="AE26" s="59">
        <f t="shared" si="2"/>
        <v>-1.6007718400000003E-3</v>
      </c>
      <c r="AF26" s="59">
        <f t="shared" si="2"/>
        <v>-2.83797184E-3</v>
      </c>
      <c r="AG26" s="59">
        <f t="shared" si="2"/>
        <v>-2.83797184E-3</v>
      </c>
      <c r="AH26" s="59">
        <f t="shared" si="2"/>
        <v>-2.83797184E-3</v>
      </c>
      <c r="AI26" s="59">
        <f t="shared" si="2"/>
        <v>-2.83797184E-3</v>
      </c>
      <c r="AJ26" s="59">
        <f t="shared" si="2"/>
        <v>-2.83797184E-3</v>
      </c>
      <c r="AK26" s="59">
        <f t="shared" si="2"/>
        <v>-2.83797184E-3</v>
      </c>
      <c r="AL26" s="59">
        <f t="shared" si="2"/>
        <v>-2.83797184E-3</v>
      </c>
      <c r="AM26" s="59">
        <f t="shared" si="2"/>
        <v>-2.83797184E-3</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-0.1528153326642688</v>
      </c>
      <c r="H28" s="34">
        <f t="shared" si="3"/>
        <v>2.6448483592294682E-3</v>
      </c>
      <c r="I28" s="34">
        <f t="shared" si="3"/>
        <v>2.6357720818963658E-3</v>
      </c>
      <c r="J28" s="34">
        <f t="shared" si="3"/>
        <v>2.6274198020051426E-3</v>
      </c>
      <c r="K28" s="34">
        <f t="shared" si="3"/>
        <v>2.619781272060299E-3</v>
      </c>
      <c r="L28" s="34">
        <f t="shared" si="3"/>
        <v>2.6128465833038664E-3</v>
      </c>
      <c r="M28" s="34">
        <f t="shared" si="3"/>
        <v>2.6066061562502497E-3</v>
      </c>
      <c r="N28" s="34">
        <f t="shared" si="3"/>
        <v>2.6010507315676213E-3</v>
      </c>
      <c r="O28" s="34">
        <f t="shared" si="3"/>
        <v>2.5961713612918957E-3</v>
      </c>
      <c r="P28" s="34">
        <f t="shared" si="3"/>
        <v>2.591959400359921E-3</v>
      </c>
      <c r="Q28" s="34">
        <f t="shared" si="3"/>
        <v>2.5884064984492056E-3</v>
      </c>
      <c r="R28" s="34">
        <f t="shared" si="3"/>
        <v>2.5855045921119851E-3</v>
      </c>
      <c r="S28" s="34">
        <f t="shared" si="3"/>
        <v>2.5832458971920859E-3</v>
      </c>
      <c r="T28" s="34">
        <f t="shared" si="3"/>
        <v>2.5816229015134967E-3</v>
      </c>
      <c r="U28" s="34">
        <f t="shared" si="3"/>
        <v>2.5806283578300826E-3</v>
      </c>
      <c r="V28" s="34">
        <f t="shared" si="3"/>
        <v>2.5802552770263589E-3</v>
      </c>
      <c r="W28" s="34">
        <f t="shared" si="3"/>
        <v>2.5804969215596886E-3</v>
      </c>
      <c r="X28" s="34">
        <f t="shared" si="3"/>
        <v>2.5813467991346625E-3</v>
      </c>
      <c r="Y28" s="34">
        <f t="shared" si="3"/>
        <v>2.5827986566008794E-3</v>
      </c>
      <c r="Z28" s="34">
        <f t="shared" si="3"/>
        <v>2.584846474065693E-3</v>
      </c>
      <c r="AA28" s="34">
        <f t="shared" si="3"/>
        <v>-1.2806174720000002E-3</v>
      </c>
      <c r="AB28" s="34">
        <f t="shared" si="3"/>
        <v>-1.2806174720000002E-3</v>
      </c>
      <c r="AC28" s="34">
        <f t="shared" si="3"/>
        <v>-1.2806174720000002E-3</v>
      </c>
      <c r="AD28" s="34">
        <f t="shared" si="3"/>
        <v>-1.2806174720000002E-3</v>
      </c>
      <c r="AE28" s="34">
        <f t="shared" si="3"/>
        <v>-1.2806174720000002E-3</v>
      </c>
      <c r="AF28" s="34">
        <f t="shared" si="3"/>
        <v>-2.2703774719999999E-3</v>
      </c>
      <c r="AG28" s="34">
        <f t="shared" si="3"/>
        <v>-2.2703774719999999E-3</v>
      </c>
      <c r="AH28" s="34">
        <f t="shared" si="3"/>
        <v>-2.2703774719999999E-3</v>
      </c>
      <c r="AI28" s="34">
        <f t="shared" si="3"/>
        <v>-2.2703774719999999E-3</v>
      </c>
      <c r="AJ28" s="34">
        <f t="shared" si="3"/>
        <v>-2.2703774719999999E-3</v>
      </c>
      <c r="AK28" s="34">
        <f t="shared" si="3"/>
        <v>-2.2703774719999999E-3</v>
      </c>
      <c r="AL28" s="34">
        <f t="shared" si="3"/>
        <v>-2.2703774719999999E-3</v>
      </c>
      <c r="AM28" s="34">
        <f t="shared" si="3"/>
        <v>-2.2703774719999999E-3</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-3.820383316606718E-2</v>
      </c>
      <c r="H29" s="34">
        <f t="shared" si="4"/>
        <v>6.6121208980736684E-4</v>
      </c>
      <c r="I29" s="34">
        <f t="shared" si="4"/>
        <v>6.5894302047409111E-4</v>
      </c>
      <c r="J29" s="34">
        <f t="shared" si="4"/>
        <v>6.5685495050128544E-4</v>
      </c>
      <c r="K29" s="34">
        <f t="shared" si="4"/>
        <v>6.5494531801507444E-4</v>
      </c>
      <c r="L29" s="34">
        <f t="shared" si="4"/>
        <v>6.5321164582596639E-4</v>
      </c>
      <c r="M29" s="34">
        <f t="shared" si="4"/>
        <v>6.5165153906256244E-4</v>
      </c>
      <c r="N29" s="34">
        <f t="shared" si="4"/>
        <v>6.5026268289190489E-4</v>
      </c>
      <c r="O29" s="34">
        <f t="shared" si="4"/>
        <v>6.4904284032297381E-4</v>
      </c>
      <c r="P29" s="34">
        <f t="shared" si="4"/>
        <v>6.4798985008998004E-4</v>
      </c>
      <c r="Q29" s="34">
        <f t="shared" si="4"/>
        <v>6.471016246123013E-4</v>
      </c>
      <c r="R29" s="34">
        <f t="shared" si="4"/>
        <v>6.4637614802799583E-4</v>
      </c>
      <c r="S29" s="34">
        <f t="shared" si="4"/>
        <v>6.4581147429802147E-4</v>
      </c>
      <c r="T29" s="34">
        <f t="shared" si="4"/>
        <v>6.4540572537837406E-4</v>
      </c>
      <c r="U29" s="34">
        <f t="shared" si="4"/>
        <v>6.4515708945752032E-4</v>
      </c>
      <c r="V29" s="34">
        <f t="shared" si="4"/>
        <v>6.4506381925658962E-4</v>
      </c>
      <c r="W29" s="34">
        <f t="shared" si="4"/>
        <v>6.4512423038992194E-4</v>
      </c>
      <c r="X29" s="34">
        <f t="shared" si="4"/>
        <v>6.453366997836653E-4</v>
      </c>
      <c r="Y29" s="34">
        <f t="shared" si="4"/>
        <v>6.4569966415021964E-4</v>
      </c>
      <c r="Z29" s="34">
        <f t="shared" si="4"/>
        <v>6.4621161851642281E-4</v>
      </c>
      <c r="AA29" s="34">
        <f t="shared" si="4"/>
        <v>-3.2015436800000006E-4</v>
      </c>
      <c r="AB29" s="34">
        <f t="shared" si="4"/>
        <v>-3.2015436800000006E-4</v>
      </c>
      <c r="AC29" s="34">
        <f t="shared" si="4"/>
        <v>-3.2015436800000006E-4</v>
      </c>
      <c r="AD29" s="34">
        <f t="shared" si="4"/>
        <v>-3.2015436800000006E-4</v>
      </c>
      <c r="AE29" s="34">
        <f t="shared" si="4"/>
        <v>-3.2015436800000006E-4</v>
      </c>
      <c r="AF29" s="34">
        <f t="shared" si="4"/>
        <v>-5.6759436800000009E-4</v>
      </c>
      <c r="AG29" s="34">
        <f t="shared" si="4"/>
        <v>-5.6759436800000009E-4</v>
      </c>
      <c r="AH29" s="34">
        <f t="shared" si="4"/>
        <v>-5.6759436800000009E-4</v>
      </c>
      <c r="AI29" s="34">
        <f t="shared" si="4"/>
        <v>-5.6759436800000009E-4</v>
      </c>
      <c r="AJ29" s="34">
        <f t="shared" si="4"/>
        <v>-5.6759436800000009E-4</v>
      </c>
      <c r="AK29" s="34">
        <f t="shared" si="4"/>
        <v>-5.6759436800000009E-4</v>
      </c>
      <c r="AL29" s="34">
        <f t="shared" si="4"/>
        <v>-5.6759436800000009E-4</v>
      </c>
      <c r="AM29" s="34">
        <f t="shared" si="4"/>
        <v>-5.6759436800000009E-4</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-3.3958962814281957E-3</v>
      </c>
      <c r="I32" s="34">
        <f>$G$28/'Fixed data'!$C$7</f>
        <v>-3.3958962814281957E-3</v>
      </c>
      <c r="J32" s="34">
        <f>$G$28/'Fixed data'!$C$7</f>
        <v>-3.3958962814281957E-3</v>
      </c>
      <c r="K32" s="34">
        <f>$G$28/'Fixed data'!$C$7</f>
        <v>-3.3958962814281957E-3</v>
      </c>
      <c r="L32" s="34">
        <f>$G$28/'Fixed data'!$C$7</f>
        <v>-3.3958962814281957E-3</v>
      </c>
      <c r="M32" s="34">
        <f>$G$28/'Fixed data'!$C$7</f>
        <v>-3.3958962814281957E-3</v>
      </c>
      <c r="N32" s="34">
        <f>$G$28/'Fixed data'!$C$7</f>
        <v>-3.3958962814281957E-3</v>
      </c>
      <c r="O32" s="34">
        <f>$G$28/'Fixed data'!$C$7</f>
        <v>-3.3958962814281957E-3</v>
      </c>
      <c r="P32" s="34">
        <f>$G$28/'Fixed data'!$C$7</f>
        <v>-3.3958962814281957E-3</v>
      </c>
      <c r="Q32" s="34">
        <f>$G$28/'Fixed data'!$C$7</f>
        <v>-3.3958962814281957E-3</v>
      </c>
      <c r="R32" s="34">
        <f>$G$28/'Fixed data'!$C$7</f>
        <v>-3.3958962814281957E-3</v>
      </c>
      <c r="S32" s="34">
        <f>$G$28/'Fixed data'!$C$7</f>
        <v>-3.3958962814281957E-3</v>
      </c>
      <c r="T32" s="34">
        <f>$G$28/'Fixed data'!$C$7</f>
        <v>-3.3958962814281957E-3</v>
      </c>
      <c r="U32" s="34">
        <f>$G$28/'Fixed data'!$C$7</f>
        <v>-3.3958962814281957E-3</v>
      </c>
      <c r="V32" s="34">
        <f>$G$28/'Fixed data'!$C$7</f>
        <v>-3.3958962814281957E-3</v>
      </c>
      <c r="W32" s="34">
        <f>$G$28/'Fixed data'!$C$7</f>
        <v>-3.3958962814281957E-3</v>
      </c>
      <c r="X32" s="34">
        <f>$G$28/'Fixed data'!$C$7</f>
        <v>-3.3958962814281957E-3</v>
      </c>
      <c r="Y32" s="34">
        <f>$G$28/'Fixed data'!$C$7</f>
        <v>-3.3958962814281957E-3</v>
      </c>
      <c r="Z32" s="34">
        <f>$G$28/'Fixed data'!$C$7</f>
        <v>-3.3958962814281957E-3</v>
      </c>
      <c r="AA32" s="34">
        <f>$G$28/'Fixed data'!$C$7</f>
        <v>-3.3958962814281957E-3</v>
      </c>
      <c r="AB32" s="34">
        <f>$G$28/'Fixed data'!$C$7</f>
        <v>-3.3958962814281957E-3</v>
      </c>
      <c r="AC32" s="34">
        <f>$G$28/'Fixed data'!$C$7</f>
        <v>-3.3958962814281957E-3</v>
      </c>
      <c r="AD32" s="34">
        <f>$G$28/'Fixed data'!$C$7</f>
        <v>-3.3958962814281957E-3</v>
      </c>
      <c r="AE32" s="34">
        <f>$G$28/'Fixed data'!$C$7</f>
        <v>-3.3958962814281957E-3</v>
      </c>
      <c r="AF32" s="34">
        <f>$G$28/'Fixed data'!$C$7</f>
        <v>-3.3958962814281957E-3</v>
      </c>
      <c r="AG32" s="34">
        <f>$G$28/'Fixed data'!$C$7</f>
        <v>-3.3958962814281957E-3</v>
      </c>
      <c r="AH32" s="34">
        <f>$G$28/'Fixed data'!$C$7</f>
        <v>-3.3958962814281957E-3</v>
      </c>
      <c r="AI32" s="34">
        <f>$G$28/'Fixed data'!$C$7</f>
        <v>-3.3958962814281957E-3</v>
      </c>
      <c r="AJ32" s="34">
        <f>$G$28/'Fixed data'!$C$7</f>
        <v>-3.3958962814281957E-3</v>
      </c>
      <c r="AK32" s="34">
        <f>$G$28/'Fixed data'!$C$7</f>
        <v>-3.3958962814281957E-3</v>
      </c>
      <c r="AL32" s="34">
        <f>$G$28/'Fixed data'!$C$7</f>
        <v>-3.3958962814281957E-3</v>
      </c>
      <c r="AM32" s="34">
        <f>$G$28/'Fixed data'!$C$7</f>
        <v>-3.3958962814281957E-3</v>
      </c>
      <c r="AN32" s="34">
        <f>$G$28/'Fixed data'!$C$7</f>
        <v>-3.3958962814281957E-3</v>
      </c>
      <c r="AO32" s="34">
        <f>$G$28/'Fixed data'!$C$7</f>
        <v>-3.3958962814281957E-3</v>
      </c>
      <c r="AP32" s="34">
        <f>$G$28/'Fixed data'!$C$7</f>
        <v>-3.3958962814281957E-3</v>
      </c>
      <c r="AQ32" s="34">
        <f>$G$28/'Fixed data'!$C$7</f>
        <v>-3.3958962814281957E-3</v>
      </c>
      <c r="AR32" s="34">
        <f>$G$28/'Fixed data'!$C$7</f>
        <v>-3.3958962814281957E-3</v>
      </c>
      <c r="AS32" s="34">
        <f>$G$28/'Fixed data'!$C$7</f>
        <v>-3.3958962814281957E-3</v>
      </c>
      <c r="AT32" s="34">
        <f>$G$28/'Fixed data'!$C$7</f>
        <v>-3.3958962814281957E-3</v>
      </c>
      <c r="AU32" s="34">
        <f>$G$28/'Fixed data'!$C$7</f>
        <v>-3.3958962814281957E-3</v>
      </c>
      <c r="AV32" s="34">
        <f>$G$28/'Fixed data'!$C$7</f>
        <v>-3.3958962814281957E-3</v>
      </c>
      <c r="AW32" s="34">
        <f>$G$28/'Fixed data'!$C$7</f>
        <v>-3.3958962814281957E-3</v>
      </c>
      <c r="AX32" s="34">
        <f>$G$28/'Fixed data'!$C$7</f>
        <v>-3.3958962814281957E-3</v>
      </c>
      <c r="AY32" s="34">
        <f>$G$28/'Fixed data'!$C$7</f>
        <v>-3.3958962814281957E-3</v>
      </c>
      <c r="AZ32" s="34">
        <f>$G$28/'Fixed data'!$C$7</f>
        <v>-3.3958962814281957E-3</v>
      </c>
      <c r="BA32" s="34"/>
      <c r="BB32" s="34"/>
      <c r="BC32" s="34"/>
      <c r="BD32" s="34"/>
    </row>
    <row r="33" spans="1:57" ht="16.5" hidden="1" customHeight="1" outlineLevel="1">
      <c r="A33" s="115"/>
      <c r="B33" s="9" t="s">
        <v>4</v>
      </c>
      <c r="C33" s="11" t="s">
        <v>56</v>
      </c>
      <c r="D33" s="9" t="s">
        <v>40</v>
      </c>
      <c r="F33" s="34"/>
      <c r="G33" s="34"/>
      <c r="H33" s="34"/>
      <c r="I33" s="34">
        <f>$H$28/'Fixed data'!$C$7</f>
        <v>5.8774407982877073E-5</v>
      </c>
      <c r="J33" s="34">
        <f>$H$28/'Fixed data'!$C$7</f>
        <v>5.8774407982877073E-5</v>
      </c>
      <c r="K33" s="34">
        <f>$H$28/'Fixed data'!$C$7</f>
        <v>5.8774407982877073E-5</v>
      </c>
      <c r="L33" s="34">
        <f>$H$28/'Fixed data'!$C$7</f>
        <v>5.8774407982877073E-5</v>
      </c>
      <c r="M33" s="34">
        <f>$H$28/'Fixed data'!$C$7</f>
        <v>5.8774407982877073E-5</v>
      </c>
      <c r="N33" s="34">
        <f>$H$28/'Fixed data'!$C$7</f>
        <v>5.8774407982877073E-5</v>
      </c>
      <c r="O33" s="34">
        <f>$H$28/'Fixed data'!$C$7</f>
        <v>5.8774407982877073E-5</v>
      </c>
      <c r="P33" s="34">
        <f>$H$28/'Fixed data'!$C$7</f>
        <v>5.8774407982877073E-5</v>
      </c>
      <c r="Q33" s="34">
        <f>$H$28/'Fixed data'!$C$7</f>
        <v>5.8774407982877073E-5</v>
      </c>
      <c r="R33" s="34">
        <f>$H$28/'Fixed data'!$C$7</f>
        <v>5.8774407982877073E-5</v>
      </c>
      <c r="S33" s="34">
        <f>$H$28/'Fixed data'!$C$7</f>
        <v>5.8774407982877073E-5</v>
      </c>
      <c r="T33" s="34">
        <f>$H$28/'Fixed data'!$C$7</f>
        <v>5.8774407982877073E-5</v>
      </c>
      <c r="U33" s="34">
        <f>$H$28/'Fixed data'!$C$7</f>
        <v>5.8774407982877073E-5</v>
      </c>
      <c r="V33" s="34">
        <f>$H$28/'Fixed data'!$C$7</f>
        <v>5.8774407982877073E-5</v>
      </c>
      <c r="W33" s="34">
        <f>$H$28/'Fixed data'!$C$7</f>
        <v>5.8774407982877073E-5</v>
      </c>
      <c r="X33" s="34">
        <f>$H$28/'Fixed data'!$C$7</f>
        <v>5.8774407982877073E-5</v>
      </c>
      <c r="Y33" s="34">
        <f>$H$28/'Fixed data'!$C$7</f>
        <v>5.8774407982877073E-5</v>
      </c>
      <c r="Z33" s="34">
        <f>$H$28/'Fixed data'!$C$7</f>
        <v>5.8774407982877073E-5</v>
      </c>
      <c r="AA33" s="34">
        <f>$H$28/'Fixed data'!$C$7</f>
        <v>5.8774407982877073E-5</v>
      </c>
      <c r="AB33" s="34">
        <f>$H$28/'Fixed data'!$C$7</f>
        <v>5.8774407982877073E-5</v>
      </c>
      <c r="AC33" s="34">
        <f>$H$28/'Fixed data'!$C$7</f>
        <v>5.8774407982877073E-5</v>
      </c>
      <c r="AD33" s="34">
        <f>$H$28/'Fixed data'!$C$7</f>
        <v>5.8774407982877073E-5</v>
      </c>
      <c r="AE33" s="34">
        <f>$H$28/'Fixed data'!$C$7</f>
        <v>5.8774407982877073E-5</v>
      </c>
      <c r="AF33" s="34">
        <f>$H$28/'Fixed data'!$C$7</f>
        <v>5.8774407982877073E-5</v>
      </c>
      <c r="AG33" s="34">
        <f>$H$28/'Fixed data'!$C$7</f>
        <v>5.8774407982877073E-5</v>
      </c>
      <c r="AH33" s="34">
        <f>$H$28/'Fixed data'!$C$7</f>
        <v>5.8774407982877073E-5</v>
      </c>
      <c r="AI33" s="34">
        <f>$H$28/'Fixed data'!$C$7</f>
        <v>5.8774407982877073E-5</v>
      </c>
      <c r="AJ33" s="34">
        <f>$H$28/'Fixed data'!$C$7</f>
        <v>5.8774407982877073E-5</v>
      </c>
      <c r="AK33" s="34">
        <f>$H$28/'Fixed data'!$C$7</f>
        <v>5.8774407982877073E-5</v>
      </c>
      <c r="AL33" s="34">
        <f>$H$28/'Fixed data'!$C$7</f>
        <v>5.8774407982877073E-5</v>
      </c>
      <c r="AM33" s="34">
        <f>$H$28/'Fixed data'!$C$7</f>
        <v>5.8774407982877073E-5</v>
      </c>
      <c r="AN33" s="34">
        <f>$H$28/'Fixed data'!$C$7</f>
        <v>5.8774407982877073E-5</v>
      </c>
      <c r="AO33" s="34">
        <f>$H$28/'Fixed data'!$C$7</f>
        <v>5.8774407982877073E-5</v>
      </c>
      <c r="AP33" s="34">
        <f>$H$28/'Fixed data'!$C$7</f>
        <v>5.8774407982877073E-5</v>
      </c>
      <c r="AQ33" s="34">
        <f>$H$28/'Fixed data'!$C$7</f>
        <v>5.8774407982877073E-5</v>
      </c>
      <c r="AR33" s="34">
        <f>$H$28/'Fixed data'!$C$7</f>
        <v>5.8774407982877073E-5</v>
      </c>
      <c r="AS33" s="34">
        <f>$H$28/'Fixed data'!$C$7</f>
        <v>5.8774407982877073E-5</v>
      </c>
      <c r="AT33" s="34">
        <f>$H$28/'Fixed data'!$C$7</f>
        <v>5.8774407982877073E-5</v>
      </c>
      <c r="AU33" s="34">
        <f>$H$28/'Fixed data'!$C$7</f>
        <v>5.8774407982877073E-5</v>
      </c>
      <c r="AV33" s="34">
        <f>$H$28/'Fixed data'!$C$7</f>
        <v>5.8774407982877073E-5</v>
      </c>
      <c r="AW33" s="34">
        <f>$H$28/'Fixed data'!$C$7</f>
        <v>5.8774407982877073E-5</v>
      </c>
      <c r="AX33" s="34">
        <f>$H$28/'Fixed data'!$C$7</f>
        <v>5.8774407982877073E-5</v>
      </c>
      <c r="AY33" s="34">
        <f>$H$28/'Fixed data'!$C$7</f>
        <v>5.8774407982877073E-5</v>
      </c>
      <c r="AZ33" s="34">
        <f>$H$28/'Fixed data'!$C$7</f>
        <v>5.8774407982877073E-5</v>
      </c>
      <c r="BA33" s="34">
        <f>$H$28/'Fixed data'!$C$7</f>
        <v>5.8774407982877073E-5</v>
      </c>
      <c r="BB33" s="34"/>
      <c r="BC33" s="34"/>
      <c r="BD33" s="34"/>
    </row>
    <row r="34" spans="1:57" ht="16.5" hidden="1" customHeight="1" outlineLevel="1">
      <c r="A34" s="115"/>
      <c r="B34" s="9" t="s">
        <v>5</v>
      </c>
      <c r="C34" s="11" t="s">
        <v>57</v>
      </c>
      <c r="D34" s="9" t="s">
        <v>40</v>
      </c>
      <c r="F34" s="34"/>
      <c r="G34" s="34"/>
      <c r="H34" s="34"/>
      <c r="I34" s="34"/>
      <c r="J34" s="34">
        <f>$I$28/'Fixed data'!$C$7</f>
        <v>5.8572712931030347E-5</v>
      </c>
      <c r="K34" s="34">
        <f>$I$28/'Fixed data'!$C$7</f>
        <v>5.8572712931030347E-5</v>
      </c>
      <c r="L34" s="34">
        <f>$I$28/'Fixed data'!$C$7</f>
        <v>5.8572712931030347E-5</v>
      </c>
      <c r="M34" s="34">
        <f>$I$28/'Fixed data'!$C$7</f>
        <v>5.8572712931030347E-5</v>
      </c>
      <c r="N34" s="34">
        <f>$I$28/'Fixed data'!$C$7</f>
        <v>5.8572712931030347E-5</v>
      </c>
      <c r="O34" s="34">
        <f>$I$28/'Fixed data'!$C$7</f>
        <v>5.8572712931030347E-5</v>
      </c>
      <c r="P34" s="34">
        <f>$I$28/'Fixed data'!$C$7</f>
        <v>5.8572712931030347E-5</v>
      </c>
      <c r="Q34" s="34">
        <f>$I$28/'Fixed data'!$C$7</f>
        <v>5.8572712931030347E-5</v>
      </c>
      <c r="R34" s="34">
        <f>$I$28/'Fixed data'!$C$7</f>
        <v>5.8572712931030347E-5</v>
      </c>
      <c r="S34" s="34">
        <f>$I$28/'Fixed data'!$C$7</f>
        <v>5.8572712931030347E-5</v>
      </c>
      <c r="T34" s="34">
        <f>$I$28/'Fixed data'!$C$7</f>
        <v>5.8572712931030347E-5</v>
      </c>
      <c r="U34" s="34">
        <f>$I$28/'Fixed data'!$C$7</f>
        <v>5.8572712931030347E-5</v>
      </c>
      <c r="V34" s="34">
        <f>$I$28/'Fixed data'!$C$7</f>
        <v>5.8572712931030347E-5</v>
      </c>
      <c r="W34" s="34">
        <f>$I$28/'Fixed data'!$C$7</f>
        <v>5.8572712931030347E-5</v>
      </c>
      <c r="X34" s="34">
        <f>$I$28/'Fixed data'!$C$7</f>
        <v>5.8572712931030347E-5</v>
      </c>
      <c r="Y34" s="34">
        <f>$I$28/'Fixed data'!$C$7</f>
        <v>5.8572712931030347E-5</v>
      </c>
      <c r="Z34" s="34">
        <f>$I$28/'Fixed data'!$C$7</f>
        <v>5.8572712931030347E-5</v>
      </c>
      <c r="AA34" s="34">
        <f>$I$28/'Fixed data'!$C$7</f>
        <v>5.8572712931030347E-5</v>
      </c>
      <c r="AB34" s="34">
        <f>$I$28/'Fixed data'!$C$7</f>
        <v>5.8572712931030347E-5</v>
      </c>
      <c r="AC34" s="34">
        <f>$I$28/'Fixed data'!$C$7</f>
        <v>5.8572712931030347E-5</v>
      </c>
      <c r="AD34" s="34">
        <f>$I$28/'Fixed data'!$C$7</f>
        <v>5.8572712931030347E-5</v>
      </c>
      <c r="AE34" s="34">
        <f>$I$28/'Fixed data'!$C$7</f>
        <v>5.8572712931030347E-5</v>
      </c>
      <c r="AF34" s="34">
        <f>$I$28/'Fixed data'!$C$7</f>
        <v>5.8572712931030347E-5</v>
      </c>
      <c r="AG34" s="34">
        <f>$I$28/'Fixed data'!$C$7</f>
        <v>5.8572712931030347E-5</v>
      </c>
      <c r="AH34" s="34">
        <f>$I$28/'Fixed data'!$C$7</f>
        <v>5.8572712931030347E-5</v>
      </c>
      <c r="AI34" s="34">
        <f>$I$28/'Fixed data'!$C$7</f>
        <v>5.8572712931030347E-5</v>
      </c>
      <c r="AJ34" s="34">
        <f>$I$28/'Fixed data'!$C$7</f>
        <v>5.8572712931030347E-5</v>
      </c>
      <c r="AK34" s="34">
        <f>$I$28/'Fixed data'!$C$7</f>
        <v>5.8572712931030347E-5</v>
      </c>
      <c r="AL34" s="34">
        <f>$I$28/'Fixed data'!$C$7</f>
        <v>5.8572712931030347E-5</v>
      </c>
      <c r="AM34" s="34">
        <f>$I$28/'Fixed data'!$C$7</f>
        <v>5.8572712931030347E-5</v>
      </c>
      <c r="AN34" s="34">
        <f>$I$28/'Fixed data'!$C$7</f>
        <v>5.8572712931030347E-5</v>
      </c>
      <c r="AO34" s="34">
        <f>$I$28/'Fixed data'!$C$7</f>
        <v>5.8572712931030347E-5</v>
      </c>
      <c r="AP34" s="34">
        <f>$I$28/'Fixed data'!$C$7</f>
        <v>5.8572712931030347E-5</v>
      </c>
      <c r="AQ34" s="34">
        <f>$I$28/'Fixed data'!$C$7</f>
        <v>5.8572712931030347E-5</v>
      </c>
      <c r="AR34" s="34">
        <f>$I$28/'Fixed data'!$C$7</f>
        <v>5.8572712931030347E-5</v>
      </c>
      <c r="AS34" s="34">
        <f>$I$28/'Fixed data'!$C$7</f>
        <v>5.8572712931030347E-5</v>
      </c>
      <c r="AT34" s="34">
        <f>$I$28/'Fixed data'!$C$7</f>
        <v>5.8572712931030347E-5</v>
      </c>
      <c r="AU34" s="34">
        <f>$I$28/'Fixed data'!$C$7</f>
        <v>5.8572712931030347E-5</v>
      </c>
      <c r="AV34" s="34">
        <f>$I$28/'Fixed data'!$C$7</f>
        <v>5.8572712931030347E-5</v>
      </c>
      <c r="AW34" s="34">
        <f>$I$28/'Fixed data'!$C$7</f>
        <v>5.8572712931030347E-5</v>
      </c>
      <c r="AX34" s="34">
        <f>$I$28/'Fixed data'!$C$7</f>
        <v>5.8572712931030347E-5</v>
      </c>
      <c r="AY34" s="34">
        <f>$I$28/'Fixed data'!$C$7</f>
        <v>5.8572712931030347E-5</v>
      </c>
      <c r="AZ34" s="34">
        <f>$I$28/'Fixed data'!$C$7</f>
        <v>5.8572712931030347E-5</v>
      </c>
      <c r="BA34" s="34">
        <f>$I$28/'Fixed data'!$C$7</f>
        <v>5.8572712931030347E-5</v>
      </c>
      <c r="BB34" s="34">
        <f>$I$28/'Fixed data'!$C$7</f>
        <v>5.8572712931030347E-5</v>
      </c>
      <c r="BC34" s="34"/>
      <c r="BD34" s="34"/>
    </row>
    <row r="35" spans="1:57" ht="16.5" hidden="1" customHeight="1" outlineLevel="1">
      <c r="A35" s="115"/>
      <c r="B35" s="9" t="s">
        <v>6</v>
      </c>
      <c r="C35" s="11" t="s">
        <v>58</v>
      </c>
      <c r="D35" s="9" t="s">
        <v>40</v>
      </c>
      <c r="F35" s="34"/>
      <c r="G35" s="34"/>
      <c r="H35" s="34"/>
      <c r="I35" s="34"/>
      <c r="J35" s="34"/>
      <c r="K35" s="34">
        <f>$J$28/'Fixed data'!$C$7</f>
        <v>5.8387106711225389E-5</v>
      </c>
      <c r="L35" s="34">
        <f>$J$28/'Fixed data'!$C$7</f>
        <v>5.8387106711225389E-5</v>
      </c>
      <c r="M35" s="34">
        <f>$J$28/'Fixed data'!$C$7</f>
        <v>5.8387106711225389E-5</v>
      </c>
      <c r="N35" s="34">
        <f>$J$28/'Fixed data'!$C$7</f>
        <v>5.8387106711225389E-5</v>
      </c>
      <c r="O35" s="34">
        <f>$J$28/'Fixed data'!$C$7</f>
        <v>5.8387106711225389E-5</v>
      </c>
      <c r="P35" s="34">
        <f>$J$28/'Fixed data'!$C$7</f>
        <v>5.8387106711225389E-5</v>
      </c>
      <c r="Q35" s="34">
        <f>$J$28/'Fixed data'!$C$7</f>
        <v>5.8387106711225389E-5</v>
      </c>
      <c r="R35" s="34">
        <f>$J$28/'Fixed data'!$C$7</f>
        <v>5.8387106711225389E-5</v>
      </c>
      <c r="S35" s="34">
        <f>$J$28/'Fixed data'!$C$7</f>
        <v>5.8387106711225389E-5</v>
      </c>
      <c r="T35" s="34">
        <f>$J$28/'Fixed data'!$C$7</f>
        <v>5.8387106711225389E-5</v>
      </c>
      <c r="U35" s="34">
        <f>$J$28/'Fixed data'!$C$7</f>
        <v>5.8387106711225389E-5</v>
      </c>
      <c r="V35" s="34">
        <f>$J$28/'Fixed data'!$C$7</f>
        <v>5.8387106711225389E-5</v>
      </c>
      <c r="W35" s="34">
        <f>$J$28/'Fixed data'!$C$7</f>
        <v>5.8387106711225389E-5</v>
      </c>
      <c r="X35" s="34">
        <f>$J$28/'Fixed data'!$C$7</f>
        <v>5.8387106711225389E-5</v>
      </c>
      <c r="Y35" s="34">
        <f>$J$28/'Fixed data'!$C$7</f>
        <v>5.8387106711225389E-5</v>
      </c>
      <c r="Z35" s="34">
        <f>$J$28/'Fixed data'!$C$7</f>
        <v>5.8387106711225389E-5</v>
      </c>
      <c r="AA35" s="34">
        <f>$J$28/'Fixed data'!$C$7</f>
        <v>5.8387106711225389E-5</v>
      </c>
      <c r="AB35" s="34">
        <f>$J$28/'Fixed data'!$C$7</f>
        <v>5.8387106711225389E-5</v>
      </c>
      <c r="AC35" s="34">
        <f>$J$28/'Fixed data'!$C$7</f>
        <v>5.8387106711225389E-5</v>
      </c>
      <c r="AD35" s="34">
        <f>$J$28/'Fixed data'!$C$7</f>
        <v>5.8387106711225389E-5</v>
      </c>
      <c r="AE35" s="34">
        <f>$J$28/'Fixed data'!$C$7</f>
        <v>5.8387106711225389E-5</v>
      </c>
      <c r="AF35" s="34">
        <f>$J$28/'Fixed data'!$C$7</f>
        <v>5.8387106711225389E-5</v>
      </c>
      <c r="AG35" s="34">
        <f>$J$28/'Fixed data'!$C$7</f>
        <v>5.8387106711225389E-5</v>
      </c>
      <c r="AH35" s="34">
        <f>$J$28/'Fixed data'!$C$7</f>
        <v>5.8387106711225389E-5</v>
      </c>
      <c r="AI35" s="34">
        <f>$J$28/'Fixed data'!$C$7</f>
        <v>5.8387106711225389E-5</v>
      </c>
      <c r="AJ35" s="34">
        <f>$J$28/'Fixed data'!$C$7</f>
        <v>5.8387106711225389E-5</v>
      </c>
      <c r="AK35" s="34">
        <f>$J$28/'Fixed data'!$C$7</f>
        <v>5.8387106711225389E-5</v>
      </c>
      <c r="AL35" s="34">
        <f>$J$28/'Fixed data'!$C$7</f>
        <v>5.8387106711225389E-5</v>
      </c>
      <c r="AM35" s="34">
        <f>$J$28/'Fixed data'!$C$7</f>
        <v>5.8387106711225389E-5</v>
      </c>
      <c r="AN35" s="34">
        <f>$J$28/'Fixed data'!$C$7</f>
        <v>5.8387106711225389E-5</v>
      </c>
      <c r="AO35" s="34">
        <f>$J$28/'Fixed data'!$C$7</f>
        <v>5.8387106711225389E-5</v>
      </c>
      <c r="AP35" s="34">
        <f>$J$28/'Fixed data'!$C$7</f>
        <v>5.8387106711225389E-5</v>
      </c>
      <c r="AQ35" s="34">
        <f>$J$28/'Fixed data'!$C$7</f>
        <v>5.8387106711225389E-5</v>
      </c>
      <c r="AR35" s="34">
        <f>$J$28/'Fixed data'!$C$7</f>
        <v>5.8387106711225389E-5</v>
      </c>
      <c r="AS35" s="34">
        <f>$J$28/'Fixed data'!$C$7</f>
        <v>5.8387106711225389E-5</v>
      </c>
      <c r="AT35" s="34">
        <f>$J$28/'Fixed data'!$C$7</f>
        <v>5.8387106711225389E-5</v>
      </c>
      <c r="AU35" s="34">
        <f>$J$28/'Fixed data'!$C$7</f>
        <v>5.8387106711225389E-5</v>
      </c>
      <c r="AV35" s="34">
        <f>$J$28/'Fixed data'!$C$7</f>
        <v>5.8387106711225389E-5</v>
      </c>
      <c r="AW35" s="34">
        <f>$J$28/'Fixed data'!$C$7</f>
        <v>5.8387106711225389E-5</v>
      </c>
      <c r="AX35" s="34">
        <f>$J$28/'Fixed data'!$C$7</f>
        <v>5.8387106711225389E-5</v>
      </c>
      <c r="AY35" s="34">
        <f>$J$28/'Fixed data'!$C$7</f>
        <v>5.8387106711225389E-5</v>
      </c>
      <c r="AZ35" s="34">
        <f>$J$28/'Fixed data'!$C$7</f>
        <v>5.8387106711225389E-5</v>
      </c>
      <c r="BA35" s="34">
        <f>$J$28/'Fixed data'!$C$7</f>
        <v>5.8387106711225389E-5</v>
      </c>
      <c r="BB35" s="34">
        <f>$J$28/'Fixed data'!$C$7</f>
        <v>5.8387106711225389E-5</v>
      </c>
      <c r="BC35" s="34">
        <f>$J$28/'Fixed data'!$C$7</f>
        <v>5.8387106711225389E-5</v>
      </c>
      <c r="BD35" s="34"/>
    </row>
    <row r="36" spans="1:57" ht="16.5" hidden="1" customHeight="1" outlineLevel="1">
      <c r="A36" s="115"/>
      <c r="B36" s="9" t="s">
        <v>32</v>
      </c>
      <c r="C36" s="11" t="s">
        <v>59</v>
      </c>
      <c r="D36" s="9" t="s">
        <v>40</v>
      </c>
      <c r="F36" s="34"/>
      <c r="G36" s="34"/>
      <c r="H36" s="34"/>
      <c r="I36" s="34"/>
      <c r="J36" s="34"/>
      <c r="K36" s="34"/>
      <c r="L36" s="34">
        <f>$K$28/'Fixed data'!$C$7</f>
        <v>5.8217361601339978E-5</v>
      </c>
      <c r="M36" s="34">
        <f>$K$28/'Fixed data'!$C$7</f>
        <v>5.8217361601339978E-5</v>
      </c>
      <c r="N36" s="34">
        <f>$K$28/'Fixed data'!$C$7</f>
        <v>5.8217361601339978E-5</v>
      </c>
      <c r="O36" s="34">
        <f>$K$28/'Fixed data'!$C$7</f>
        <v>5.8217361601339978E-5</v>
      </c>
      <c r="P36" s="34">
        <f>$K$28/'Fixed data'!$C$7</f>
        <v>5.8217361601339978E-5</v>
      </c>
      <c r="Q36" s="34">
        <f>$K$28/'Fixed data'!$C$7</f>
        <v>5.8217361601339978E-5</v>
      </c>
      <c r="R36" s="34">
        <f>$K$28/'Fixed data'!$C$7</f>
        <v>5.8217361601339978E-5</v>
      </c>
      <c r="S36" s="34">
        <f>$K$28/'Fixed data'!$C$7</f>
        <v>5.8217361601339978E-5</v>
      </c>
      <c r="T36" s="34">
        <f>$K$28/'Fixed data'!$C$7</f>
        <v>5.8217361601339978E-5</v>
      </c>
      <c r="U36" s="34">
        <f>$K$28/'Fixed data'!$C$7</f>
        <v>5.8217361601339978E-5</v>
      </c>
      <c r="V36" s="34">
        <f>$K$28/'Fixed data'!$C$7</f>
        <v>5.8217361601339978E-5</v>
      </c>
      <c r="W36" s="34">
        <f>$K$28/'Fixed data'!$C$7</f>
        <v>5.8217361601339978E-5</v>
      </c>
      <c r="X36" s="34">
        <f>$K$28/'Fixed data'!$C$7</f>
        <v>5.8217361601339978E-5</v>
      </c>
      <c r="Y36" s="34">
        <f>$K$28/'Fixed data'!$C$7</f>
        <v>5.8217361601339978E-5</v>
      </c>
      <c r="Z36" s="34">
        <f>$K$28/'Fixed data'!$C$7</f>
        <v>5.8217361601339978E-5</v>
      </c>
      <c r="AA36" s="34">
        <f>$K$28/'Fixed data'!$C$7</f>
        <v>5.8217361601339978E-5</v>
      </c>
      <c r="AB36" s="34">
        <f>$K$28/'Fixed data'!$C$7</f>
        <v>5.8217361601339978E-5</v>
      </c>
      <c r="AC36" s="34">
        <f>$K$28/'Fixed data'!$C$7</f>
        <v>5.8217361601339978E-5</v>
      </c>
      <c r="AD36" s="34">
        <f>$K$28/'Fixed data'!$C$7</f>
        <v>5.8217361601339978E-5</v>
      </c>
      <c r="AE36" s="34">
        <f>$K$28/'Fixed data'!$C$7</f>
        <v>5.8217361601339978E-5</v>
      </c>
      <c r="AF36" s="34">
        <f>$K$28/'Fixed data'!$C$7</f>
        <v>5.8217361601339978E-5</v>
      </c>
      <c r="AG36" s="34">
        <f>$K$28/'Fixed data'!$C$7</f>
        <v>5.8217361601339978E-5</v>
      </c>
      <c r="AH36" s="34">
        <f>$K$28/'Fixed data'!$C$7</f>
        <v>5.8217361601339978E-5</v>
      </c>
      <c r="AI36" s="34">
        <f>$K$28/'Fixed data'!$C$7</f>
        <v>5.8217361601339978E-5</v>
      </c>
      <c r="AJ36" s="34">
        <f>$K$28/'Fixed data'!$C$7</f>
        <v>5.8217361601339978E-5</v>
      </c>
      <c r="AK36" s="34">
        <f>$K$28/'Fixed data'!$C$7</f>
        <v>5.8217361601339978E-5</v>
      </c>
      <c r="AL36" s="34">
        <f>$K$28/'Fixed data'!$C$7</f>
        <v>5.8217361601339978E-5</v>
      </c>
      <c r="AM36" s="34">
        <f>$K$28/'Fixed data'!$C$7</f>
        <v>5.8217361601339978E-5</v>
      </c>
      <c r="AN36" s="34">
        <f>$K$28/'Fixed data'!$C$7</f>
        <v>5.8217361601339978E-5</v>
      </c>
      <c r="AO36" s="34">
        <f>$K$28/'Fixed data'!$C$7</f>
        <v>5.8217361601339978E-5</v>
      </c>
      <c r="AP36" s="34">
        <f>$K$28/'Fixed data'!$C$7</f>
        <v>5.8217361601339978E-5</v>
      </c>
      <c r="AQ36" s="34">
        <f>$K$28/'Fixed data'!$C$7</f>
        <v>5.8217361601339978E-5</v>
      </c>
      <c r="AR36" s="34">
        <f>$K$28/'Fixed data'!$C$7</f>
        <v>5.8217361601339978E-5</v>
      </c>
      <c r="AS36" s="34">
        <f>$K$28/'Fixed data'!$C$7</f>
        <v>5.8217361601339978E-5</v>
      </c>
      <c r="AT36" s="34">
        <f>$K$28/'Fixed data'!$C$7</f>
        <v>5.8217361601339978E-5</v>
      </c>
      <c r="AU36" s="34">
        <f>$K$28/'Fixed data'!$C$7</f>
        <v>5.8217361601339978E-5</v>
      </c>
      <c r="AV36" s="34">
        <f>$K$28/'Fixed data'!$C$7</f>
        <v>5.8217361601339978E-5</v>
      </c>
      <c r="AW36" s="34">
        <f>$K$28/'Fixed data'!$C$7</f>
        <v>5.8217361601339978E-5</v>
      </c>
      <c r="AX36" s="34">
        <f>$K$28/'Fixed data'!$C$7</f>
        <v>5.8217361601339978E-5</v>
      </c>
      <c r="AY36" s="34">
        <f>$K$28/'Fixed data'!$C$7</f>
        <v>5.8217361601339978E-5</v>
      </c>
      <c r="AZ36" s="34">
        <f>$K$28/'Fixed data'!$C$7</f>
        <v>5.8217361601339978E-5</v>
      </c>
      <c r="BA36" s="34">
        <f>$K$28/'Fixed data'!$C$7</f>
        <v>5.8217361601339978E-5</v>
      </c>
      <c r="BB36" s="34">
        <f>$K$28/'Fixed data'!$C$7</f>
        <v>5.8217361601339978E-5</v>
      </c>
      <c r="BC36" s="34">
        <f>$K$28/'Fixed data'!$C$7</f>
        <v>5.8217361601339978E-5</v>
      </c>
      <c r="BD36" s="34">
        <f>$K$28/'Fixed data'!$C$7</f>
        <v>5.8217361601339978E-5</v>
      </c>
    </row>
    <row r="37" spans="1:57" ht="16.5" hidden="1" customHeight="1" outlineLevel="1">
      <c r="A37" s="115"/>
      <c r="B37" s="9" t="s">
        <v>33</v>
      </c>
      <c r="C37" s="11" t="s">
        <v>60</v>
      </c>
      <c r="D37" s="9" t="s">
        <v>40</v>
      </c>
      <c r="F37" s="34"/>
      <c r="G37" s="34"/>
      <c r="H37" s="34"/>
      <c r="I37" s="34"/>
      <c r="J37" s="34"/>
      <c r="K37" s="34"/>
      <c r="L37" s="34"/>
      <c r="M37" s="34">
        <f>$L$28/'Fixed data'!$C$7</f>
        <v>5.8063257406752586E-5</v>
      </c>
      <c r="N37" s="34">
        <f>$L$28/'Fixed data'!$C$7</f>
        <v>5.8063257406752586E-5</v>
      </c>
      <c r="O37" s="34">
        <f>$L$28/'Fixed data'!$C$7</f>
        <v>5.8063257406752586E-5</v>
      </c>
      <c r="P37" s="34">
        <f>$L$28/'Fixed data'!$C$7</f>
        <v>5.8063257406752586E-5</v>
      </c>
      <c r="Q37" s="34">
        <f>$L$28/'Fixed data'!$C$7</f>
        <v>5.8063257406752586E-5</v>
      </c>
      <c r="R37" s="34">
        <f>$L$28/'Fixed data'!$C$7</f>
        <v>5.8063257406752586E-5</v>
      </c>
      <c r="S37" s="34">
        <f>$L$28/'Fixed data'!$C$7</f>
        <v>5.8063257406752586E-5</v>
      </c>
      <c r="T37" s="34">
        <f>$L$28/'Fixed data'!$C$7</f>
        <v>5.8063257406752586E-5</v>
      </c>
      <c r="U37" s="34">
        <f>$L$28/'Fixed data'!$C$7</f>
        <v>5.8063257406752586E-5</v>
      </c>
      <c r="V37" s="34">
        <f>$L$28/'Fixed data'!$C$7</f>
        <v>5.8063257406752586E-5</v>
      </c>
      <c r="W37" s="34">
        <f>$L$28/'Fixed data'!$C$7</f>
        <v>5.8063257406752586E-5</v>
      </c>
      <c r="X37" s="34">
        <f>$L$28/'Fixed data'!$C$7</f>
        <v>5.8063257406752586E-5</v>
      </c>
      <c r="Y37" s="34">
        <f>$L$28/'Fixed data'!$C$7</f>
        <v>5.8063257406752586E-5</v>
      </c>
      <c r="Z37" s="34">
        <f>$L$28/'Fixed data'!$C$7</f>
        <v>5.8063257406752586E-5</v>
      </c>
      <c r="AA37" s="34">
        <f>$L$28/'Fixed data'!$C$7</f>
        <v>5.8063257406752586E-5</v>
      </c>
      <c r="AB37" s="34">
        <f>$L$28/'Fixed data'!$C$7</f>
        <v>5.8063257406752586E-5</v>
      </c>
      <c r="AC37" s="34">
        <f>$L$28/'Fixed data'!$C$7</f>
        <v>5.8063257406752586E-5</v>
      </c>
      <c r="AD37" s="34">
        <f>$L$28/'Fixed data'!$C$7</f>
        <v>5.8063257406752586E-5</v>
      </c>
      <c r="AE37" s="34">
        <f>$L$28/'Fixed data'!$C$7</f>
        <v>5.8063257406752586E-5</v>
      </c>
      <c r="AF37" s="34">
        <f>$L$28/'Fixed data'!$C$7</f>
        <v>5.8063257406752586E-5</v>
      </c>
      <c r="AG37" s="34">
        <f>$L$28/'Fixed data'!$C$7</f>
        <v>5.8063257406752586E-5</v>
      </c>
      <c r="AH37" s="34">
        <f>$L$28/'Fixed data'!$C$7</f>
        <v>5.8063257406752586E-5</v>
      </c>
      <c r="AI37" s="34">
        <f>$L$28/'Fixed data'!$C$7</f>
        <v>5.8063257406752586E-5</v>
      </c>
      <c r="AJ37" s="34">
        <f>$L$28/'Fixed data'!$C$7</f>
        <v>5.8063257406752586E-5</v>
      </c>
      <c r="AK37" s="34">
        <f>$L$28/'Fixed data'!$C$7</f>
        <v>5.8063257406752586E-5</v>
      </c>
      <c r="AL37" s="34">
        <f>$L$28/'Fixed data'!$C$7</f>
        <v>5.8063257406752586E-5</v>
      </c>
      <c r="AM37" s="34">
        <f>$L$28/'Fixed data'!$C$7</f>
        <v>5.8063257406752586E-5</v>
      </c>
      <c r="AN37" s="34">
        <f>$L$28/'Fixed data'!$C$7</f>
        <v>5.8063257406752586E-5</v>
      </c>
      <c r="AO37" s="34">
        <f>$L$28/'Fixed data'!$C$7</f>
        <v>5.8063257406752586E-5</v>
      </c>
      <c r="AP37" s="34">
        <f>$L$28/'Fixed data'!$C$7</f>
        <v>5.8063257406752586E-5</v>
      </c>
      <c r="AQ37" s="34">
        <f>$L$28/'Fixed data'!$C$7</f>
        <v>5.8063257406752586E-5</v>
      </c>
      <c r="AR37" s="34">
        <f>$L$28/'Fixed data'!$C$7</f>
        <v>5.8063257406752586E-5</v>
      </c>
      <c r="AS37" s="34">
        <f>$L$28/'Fixed data'!$C$7</f>
        <v>5.8063257406752586E-5</v>
      </c>
      <c r="AT37" s="34">
        <f>$L$28/'Fixed data'!$C$7</f>
        <v>5.8063257406752586E-5</v>
      </c>
      <c r="AU37" s="34">
        <f>$L$28/'Fixed data'!$C$7</f>
        <v>5.8063257406752586E-5</v>
      </c>
      <c r="AV37" s="34">
        <f>$L$28/'Fixed data'!$C$7</f>
        <v>5.8063257406752586E-5</v>
      </c>
      <c r="AW37" s="34">
        <f>$L$28/'Fixed data'!$C$7</f>
        <v>5.8063257406752586E-5</v>
      </c>
      <c r="AX37" s="34">
        <f>$L$28/'Fixed data'!$C$7</f>
        <v>5.8063257406752586E-5</v>
      </c>
      <c r="AY37" s="34">
        <f>$L$28/'Fixed data'!$C$7</f>
        <v>5.8063257406752586E-5</v>
      </c>
      <c r="AZ37" s="34">
        <f>$L$28/'Fixed data'!$C$7</f>
        <v>5.8063257406752586E-5</v>
      </c>
      <c r="BA37" s="34">
        <f>$L$28/'Fixed data'!$C$7</f>
        <v>5.8063257406752586E-5</v>
      </c>
      <c r="BB37" s="34">
        <f>$L$28/'Fixed data'!$C$7</f>
        <v>5.8063257406752586E-5</v>
      </c>
      <c r="BC37" s="34">
        <f>$L$28/'Fixed data'!$C$7</f>
        <v>5.8063257406752586E-5</v>
      </c>
      <c r="BD37" s="34">
        <f>$L$28/'Fixed data'!$C$7</f>
        <v>5.8063257406752586E-5</v>
      </c>
    </row>
    <row r="38" spans="1:57" ht="16.5" hidden="1" customHeight="1" outlineLevel="1">
      <c r="A38" s="115"/>
      <c r="B38" s="9" t="s">
        <v>110</v>
      </c>
      <c r="C38" s="11" t="s">
        <v>132</v>
      </c>
      <c r="D38" s="9" t="s">
        <v>40</v>
      </c>
      <c r="F38" s="34"/>
      <c r="G38" s="34"/>
      <c r="H38" s="34"/>
      <c r="I38" s="34"/>
      <c r="J38" s="34"/>
      <c r="K38" s="34"/>
      <c r="L38" s="34"/>
      <c r="M38" s="34"/>
      <c r="N38" s="34">
        <f>$M$28/'Fixed data'!$C$7</f>
        <v>5.7924581250005548E-5</v>
      </c>
      <c r="O38" s="34">
        <f>$M$28/'Fixed data'!$C$7</f>
        <v>5.7924581250005548E-5</v>
      </c>
      <c r="P38" s="34">
        <f>$M$28/'Fixed data'!$C$7</f>
        <v>5.7924581250005548E-5</v>
      </c>
      <c r="Q38" s="34">
        <f>$M$28/'Fixed data'!$C$7</f>
        <v>5.7924581250005548E-5</v>
      </c>
      <c r="R38" s="34">
        <f>$M$28/'Fixed data'!$C$7</f>
        <v>5.7924581250005548E-5</v>
      </c>
      <c r="S38" s="34">
        <f>$M$28/'Fixed data'!$C$7</f>
        <v>5.7924581250005548E-5</v>
      </c>
      <c r="T38" s="34">
        <f>$M$28/'Fixed data'!$C$7</f>
        <v>5.7924581250005548E-5</v>
      </c>
      <c r="U38" s="34">
        <f>$M$28/'Fixed data'!$C$7</f>
        <v>5.7924581250005548E-5</v>
      </c>
      <c r="V38" s="34">
        <f>$M$28/'Fixed data'!$C$7</f>
        <v>5.7924581250005548E-5</v>
      </c>
      <c r="W38" s="34">
        <f>$M$28/'Fixed data'!$C$7</f>
        <v>5.7924581250005548E-5</v>
      </c>
      <c r="X38" s="34">
        <f>$M$28/'Fixed data'!$C$7</f>
        <v>5.7924581250005548E-5</v>
      </c>
      <c r="Y38" s="34">
        <f>$M$28/'Fixed data'!$C$7</f>
        <v>5.7924581250005548E-5</v>
      </c>
      <c r="Z38" s="34">
        <f>$M$28/'Fixed data'!$C$7</f>
        <v>5.7924581250005548E-5</v>
      </c>
      <c r="AA38" s="34">
        <f>$M$28/'Fixed data'!$C$7</f>
        <v>5.7924581250005548E-5</v>
      </c>
      <c r="AB38" s="34">
        <f>$M$28/'Fixed data'!$C$7</f>
        <v>5.7924581250005548E-5</v>
      </c>
      <c r="AC38" s="34">
        <f>$M$28/'Fixed data'!$C$7</f>
        <v>5.7924581250005548E-5</v>
      </c>
      <c r="AD38" s="34">
        <f>$M$28/'Fixed data'!$C$7</f>
        <v>5.7924581250005548E-5</v>
      </c>
      <c r="AE38" s="34">
        <f>$M$28/'Fixed data'!$C$7</f>
        <v>5.7924581250005548E-5</v>
      </c>
      <c r="AF38" s="34">
        <f>$M$28/'Fixed data'!$C$7</f>
        <v>5.7924581250005548E-5</v>
      </c>
      <c r="AG38" s="34">
        <f>$M$28/'Fixed data'!$C$7</f>
        <v>5.7924581250005548E-5</v>
      </c>
      <c r="AH38" s="34">
        <f>$M$28/'Fixed data'!$C$7</f>
        <v>5.7924581250005548E-5</v>
      </c>
      <c r="AI38" s="34">
        <f>$M$28/'Fixed data'!$C$7</f>
        <v>5.7924581250005548E-5</v>
      </c>
      <c r="AJ38" s="34">
        <f>$M$28/'Fixed data'!$C$7</f>
        <v>5.7924581250005548E-5</v>
      </c>
      <c r="AK38" s="34">
        <f>$M$28/'Fixed data'!$C$7</f>
        <v>5.7924581250005548E-5</v>
      </c>
      <c r="AL38" s="34">
        <f>$M$28/'Fixed data'!$C$7</f>
        <v>5.7924581250005548E-5</v>
      </c>
      <c r="AM38" s="34">
        <f>$M$28/'Fixed data'!$C$7</f>
        <v>5.7924581250005548E-5</v>
      </c>
      <c r="AN38" s="34">
        <f>$M$28/'Fixed data'!$C$7</f>
        <v>5.7924581250005548E-5</v>
      </c>
      <c r="AO38" s="34">
        <f>$M$28/'Fixed data'!$C$7</f>
        <v>5.7924581250005548E-5</v>
      </c>
      <c r="AP38" s="34">
        <f>$M$28/'Fixed data'!$C$7</f>
        <v>5.7924581250005548E-5</v>
      </c>
      <c r="AQ38" s="34">
        <f>$M$28/'Fixed data'!$C$7</f>
        <v>5.7924581250005548E-5</v>
      </c>
      <c r="AR38" s="34">
        <f>$M$28/'Fixed data'!$C$7</f>
        <v>5.7924581250005548E-5</v>
      </c>
      <c r="AS38" s="34">
        <f>$M$28/'Fixed data'!$C$7</f>
        <v>5.7924581250005548E-5</v>
      </c>
      <c r="AT38" s="34">
        <f>$M$28/'Fixed data'!$C$7</f>
        <v>5.7924581250005548E-5</v>
      </c>
      <c r="AU38" s="34">
        <f>$M$28/'Fixed data'!$C$7</f>
        <v>5.7924581250005548E-5</v>
      </c>
      <c r="AV38" s="34">
        <f>$M$28/'Fixed data'!$C$7</f>
        <v>5.7924581250005548E-5</v>
      </c>
      <c r="AW38" s="34">
        <f>$M$28/'Fixed data'!$C$7</f>
        <v>5.7924581250005548E-5</v>
      </c>
      <c r="AX38" s="34">
        <f>$M$28/'Fixed data'!$C$7</f>
        <v>5.7924581250005548E-5</v>
      </c>
      <c r="AY38" s="34">
        <f>$M$28/'Fixed data'!$C$7</f>
        <v>5.7924581250005548E-5</v>
      </c>
      <c r="AZ38" s="34">
        <f>$M$28/'Fixed data'!$C$7</f>
        <v>5.7924581250005548E-5</v>
      </c>
      <c r="BA38" s="34">
        <f>$M$28/'Fixed data'!$C$7</f>
        <v>5.7924581250005548E-5</v>
      </c>
      <c r="BB38" s="34">
        <f>$M$28/'Fixed data'!$C$7</f>
        <v>5.7924581250005548E-5</v>
      </c>
      <c r="BC38" s="34">
        <f>$M$28/'Fixed data'!$C$7</f>
        <v>5.7924581250005548E-5</v>
      </c>
      <c r="BD38" s="34">
        <f>$M$28/'Fixed data'!$C$7</f>
        <v>5.7924581250005548E-5</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5.7801127368169361E-5</v>
      </c>
      <c r="P39" s="34">
        <f>$N$28/'Fixed data'!$C$7</f>
        <v>5.7801127368169361E-5</v>
      </c>
      <c r="Q39" s="34">
        <f>$N$28/'Fixed data'!$C$7</f>
        <v>5.7801127368169361E-5</v>
      </c>
      <c r="R39" s="34">
        <f>$N$28/'Fixed data'!$C$7</f>
        <v>5.7801127368169361E-5</v>
      </c>
      <c r="S39" s="34">
        <f>$N$28/'Fixed data'!$C$7</f>
        <v>5.7801127368169361E-5</v>
      </c>
      <c r="T39" s="34">
        <f>$N$28/'Fixed data'!$C$7</f>
        <v>5.7801127368169361E-5</v>
      </c>
      <c r="U39" s="34">
        <f>$N$28/'Fixed data'!$C$7</f>
        <v>5.7801127368169361E-5</v>
      </c>
      <c r="V39" s="34">
        <f>$N$28/'Fixed data'!$C$7</f>
        <v>5.7801127368169361E-5</v>
      </c>
      <c r="W39" s="34">
        <f>$N$28/'Fixed data'!$C$7</f>
        <v>5.7801127368169361E-5</v>
      </c>
      <c r="X39" s="34">
        <f>$N$28/'Fixed data'!$C$7</f>
        <v>5.7801127368169361E-5</v>
      </c>
      <c r="Y39" s="34">
        <f>$N$28/'Fixed data'!$C$7</f>
        <v>5.7801127368169361E-5</v>
      </c>
      <c r="Z39" s="34">
        <f>$N$28/'Fixed data'!$C$7</f>
        <v>5.7801127368169361E-5</v>
      </c>
      <c r="AA39" s="34">
        <f>$N$28/'Fixed data'!$C$7</f>
        <v>5.7801127368169361E-5</v>
      </c>
      <c r="AB39" s="34">
        <f>$N$28/'Fixed data'!$C$7</f>
        <v>5.7801127368169361E-5</v>
      </c>
      <c r="AC39" s="34">
        <f>$N$28/'Fixed data'!$C$7</f>
        <v>5.7801127368169361E-5</v>
      </c>
      <c r="AD39" s="34">
        <f>$N$28/'Fixed data'!$C$7</f>
        <v>5.7801127368169361E-5</v>
      </c>
      <c r="AE39" s="34">
        <f>$N$28/'Fixed data'!$C$7</f>
        <v>5.7801127368169361E-5</v>
      </c>
      <c r="AF39" s="34">
        <f>$N$28/'Fixed data'!$C$7</f>
        <v>5.7801127368169361E-5</v>
      </c>
      <c r="AG39" s="34">
        <f>$N$28/'Fixed data'!$C$7</f>
        <v>5.7801127368169361E-5</v>
      </c>
      <c r="AH39" s="34">
        <f>$N$28/'Fixed data'!$C$7</f>
        <v>5.7801127368169361E-5</v>
      </c>
      <c r="AI39" s="34">
        <f>$N$28/'Fixed data'!$C$7</f>
        <v>5.7801127368169361E-5</v>
      </c>
      <c r="AJ39" s="34">
        <f>$N$28/'Fixed data'!$C$7</f>
        <v>5.7801127368169361E-5</v>
      </c>
      <c r="AK39" s="34">
        <f>$N$28/'Fixed data'!$C$7</f>
        <v>5.7801127368169361E-5</v>
      </c>
      <c r="AL39" s="34">
        <f>$N$28/'Fixed data'!$C$7</f>
        <v>5.7801127368169361E-5</v>
      </c>
      <c r="AM39" s="34">
        <f>$N$28/'Fixed data'!$C$7</f>
        <v>5.7801127368169361E-5</v>
      </c>
      <c r="AN39" s="34">
        <f>$N$28/'Fixed data'!$C$7</f>
        <v>5.7801127368169361E-5</v>
      </c>
      <c r="AO39" s="34">
        <f>$N$28/'Fixed data'!$C$7</f>
        <v>5.7801127368169361E-5</v>
      </c>
      <c r="AP39" s="34">
        <f>$N$28/'Fixed data'!$C$7</f>
        <v>5.7801127368169361E-5</v>
      </c>
      <c r="AQ39" s="34">
        <f>$N$28/'Fixed data'!$C$7</f>
        <v>5.7801127368169361E-5</v>
      </c>
      <c r="AR39" s="34">
        <f>$N$28/'Fixed data'!$C$7</f>
        <v>5.7801127368169361E-5</v>
      </c>
      <c r="AS39" s="34">
        <f>$N$28/'Fixed data'!$C$7</f>
        <v>5.7801127368169361E-5</v>
      </c>
      <c r="AT39" s="34">
        <f>$N$28/'Fixed data'!$C$7</f>
        <v>5.7801127368169361E-5</v>
      </c>
      <c r="AU39" s="34">
        <f>$N$28/'Fixed data'!$C$7</f>
        <v>5.7801127368169361E-5</v>
      </c>
      <c r="AV39" s="34">
        <f>$N$28/'Fixed data'!$C$7</f>
        <v>5.7801127368169361E-5</v>
      </c>
      <c r="AW39" s="34">
        <f>$N$28/'Fixed data'!$C$7</f>
        <v>5.7801127368169361E-5</v>
      </c>
      <c r="AX39" s="34">
        <f>$N$28/'Fixed data'!$C$7</f>
        <v>5.7801127368169361E-5</v>
      </c>
      <c r="AY39" s="34">
        <f>$N$28/'Fixed data'!$C$7</f>
        <v>5.7801127368169361E-5</v>
      </c>
      <c r="AZ39" s="34">
        <f>$N$28/'Fixed data'!$C$7</f>
        <v>5.7801127368169361E-5</v>
      </c>
      <c r="BA39" s="34">
        <f>$N$28/'Fixed data'!$C$7</f>
        <v>5.7801127368169361E-5</v>
      </c>
      <c r="BB39" s="34">
        <f>$N$28/'Fixed data'!$C$7</f>
        <v>5.7801127368169361E-5</v>
      </c>
      <c r="BC39" s="34">
        <f>$N$28/'Fixed data'!$C$7</f>
        <v>5.7801127368169361E-5</v>
      </c>
      <c r="BD39" s="34">
        <f>$N$28/'Fixed data'!$C$7</f>
        <v>5.7801127368169361E-5</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5.7692696917597683E-5</v>
      </c>
      <c r="Q40" s="34">
        <f>$O$28/'Fixed data'!$C$7</f>
        <v>5.7692696917597683E-5</v>
      </c>
      <c r="R40" s="34">
        <f>$O$28/'Fixed data'!$C$7</f>
        <v>5.7692696917597683E-5</v>
      </c>
      <c r="S40" s="34">
        <f>$O$28/'Fixed data'!$C$7</f>
        <v>5.7692696917597683E-5</v>
      </c>
      <c r="T40" s="34">
        <f>$O$28/'Fixed data'!$C$7</f>
        <v>5.7692696917597683E-5</v>
      </c>
      <c r="U40" s="34">
        <f>$O$28/'Fixed data'!$C$7</f>
        <v>5.7692696917597683E-5</v>
      </c>
      <c r="V40" s="34">
        <f>$O$28/'Fixed data'!$C$7</f>
        <v>5.7692696917597683E-5</v>
      </c>
      <c r="W40" s="34">
        <f>$O$28/'Fixed data'!$C$7</f>
        <v>5.7692696917597683E-5</v>
      </c>
      <c r="X40" s="34">
        <f>$O$28/'Fixed data'!$C$7</f>
        <v>5.7692696917597683E-5</v>
      </c>
      <c r="Y40" s="34">
        <f>$O$28/'Fixed data'!$C$7</f>
        <v>5.7692696917597683E-5</v>
      </c>
      <c r="Z40" s="34">
        <f>$O$28/'Fixed data'!$C$7</f>
        <v>5.7692696917597683E-5</v>
      </c>
      <c r="AA40" s="34">
        <f>$O$28/'Fixed data'!$C$7</f>
        <v>5.7692696917597683E-5</v>
      </c>
      <c r="AB40" s="34">
        <f>$O$28/'Fixed data'!$C$7</f>
        <v>5.7692696917597683E-5</v>
      </c>
      <c r="AC40" s="34">
        <f>$O$28/'Fixed data'!$C$7</f>
        <v>5.7692696917597683E-5</v>
      </c>
      <c r="AD40" s="34">
        <f>$O$28/'Fixed data'!$C$7</f>
        <v>5.7692696917597683E-5</v>
      </c>
      <c r="AE40" s="34">
        <f>$O$28/'Fixed data'!$C$7</f>
        <v>5.7692696917597683E-5</v>
      </c>
      <c r="AF40" s="34">
        <f>$O$28/'Fixed data'!$C$7</f>
        <v>5.7692696917597683E-5</v>
      </c>
      <c r="AG40" s="34">
        <f>$O$28/'Fixed data'!$C$7</f>
        <v>5.7692696917597683E-5</v>
      </c>
      <c r="AH40" s="34">
        <f>$O$28/'Fixed data'!$C$7</f>
        <v>5.7692696917597683E-5</v>
      </c>
      <c r="AI40" s="34">
        <f>$O$28/'Fixed data'!$C$7</f>
        <v>5.7692696917597683E-5</v>
      </c>
      <c r="AJ40" s="34">
        <f>$O$28/'Fixed data'!$C$7</f>
        <v>5.7692696917597683E-5</v>
      </c>
      <c r="AK40" s="34">
        <f>$O$28/'Fixed data'!$C$7</f>
        <v>5.7692696917597683E-5</v>
      </c>
      <c r="AL40" s="34">
        <f>$O$28/'Fixed data'!$C$7</f>
        <v>5.7692696917597683E-5</v>
      </c>
      <c r="AM40" s="34">
        <f>$O$28/'Fixed data'!$C$7</f>
        <v>5.7692696917597683E-5</v>
      </c>
      <c r="AN40" s="34">
        <f>$O$28/'Fixed data'!$C$7</f>
        <v>5.7692696917597683E-5</v>
      </c>
      <c r="AO40" s="34">
        <f>$O$28/'Fixed data'!$C$7</f>
        <v>5.7692696917597683E-5</v>
      </c>
      <c r="AP40" s="34">
        <f>$O$28/'Fixed data'!$C$7</f>
        <v>5.7692696917597683E-5</v>
      </c>
      <c r="AQ40" s="34">
        <f>$O$28/'Fixed data'!$C$7</f>
        <v>5.7692696917597683E-5</v>
      </c>
      <c r="AR40" s="34">
        <f>$O$28/'Fixed data'!$C$7</f>
        <v>5.7692696917597683E-5</v>
      </c>
      <c r="AS40" s="34">
        <f>$O$28/'Fixed data'!$C$7</f>
        <v>5.7692696917597683E-5</v>
      </c>
      <c r="AT40" s="34">
        <f>$O$28/'Fixed data'!$C$7</f>
        <v>5.7692696917597683E-5</v>
      </c>
      <c r="AU40" s="34">
        <f>$O$28/'Fixed data'!$C$7</f>
        <v>5.7692696917597683E-5</v>
      </c>
      <c r="AV40" s="34">
        <f>$O$28/'Fixed data'!$C$7</f>
        <v>5.7692696917597683E-5</v>
      </c>
      <c r="AW40" s="34">
        <f>$O$28/'Fixed data'!$C$7</f>
        <v>5.7692696917597683E-5</v>
      </c>
      <c r="AX40" s="34">
        <f>$O$28/'Fixed data'!$C$7</f>
        <v>5.7692696917597683E-5</v>
      </c>
      <c r="AY40" s="34">
        <f>$O$28/'Fixed data'!$C$7</f>
        <v>5.7692696917597683E-5</v>
      </c>
      <c r="AZ40" s="34">
        <f>$O$28/'Fixed data'!$C$7</f>
        <v>5.7692696917597683E-5</v>
      </c>
      <c r="BA40" s="34">
        <f>$O$28/'Fixed data'!$C$7</f>
        <v>5.7692696917597683E-5</v>
      </c>
      <c r="BB40" s="34">
        <f>$O$28/'Fixed data'!$C$7</f>
        <v>5.7692696917597683E-5</v>
      </c>
      <c r="BC40" s="34">
        <f>$O$28/'Fixed data'!$C$7</f>
        <v>5.7692696917597683E-5</v>
      </c>
      <c r="BD40" s="34">
        <f>$O$28/'Fixed data'!$C$7</f>
        <v>5.7692696917597683E-5</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5.759909778577602E-5</v>
      </c>
      <c r="R41" s="34">
        <f>$P$28/'Fixed data'!$C$7</f>
        <v>5.759909778577602E-5</v>
      </c>
      <c r="S41" s="34">
        <f>$P$28/'Fixed data'!$C$7</f>
        <v>5.759909778577602E-5</v>
      </c>
      <c r="T41" s="34">
        <f>$P$28/'Fixed data'!$C$7</f>
        <v>5.759909778577602E-5</v>
      </c>
      <c r="U41" s="34">
        <f>$P$28/'Fixed data'!$C$7</f>
        <v>5.759909778577602E-5</v>
      </c>
      <c r="V41" s="34">
        <f>$P$28/'Fixed data'!$C$7</f>
        <v>5.759909778577602E-5</v>
      </c>
      <c r="W41" s="34">
        <f>$P$28/'Fixed data'!$C$7</f>
        <v>5.759909778577602E-5</v>
      </c>
      <c r="X41" s="34">
        <f>$P$28/'Fixed data'!$C$7</f>
        <v>5.759909778577602E-5</v>
      </c>
      <c r="Y41" s="34">
        <f>$P$28/'Fixed data'!$C$7</f>
        <v>5.759909778577602E-5</v>
      </c>
      <c r="Z41" s="34">
        <f>$P$28/'Fixed data'!$C$7</f>
        <v>5.759909778577602E-5</v>
      </c>
      <c r="AA41" s="34">
        <f>$P$28/'Fixed data'!$C$7</f>
        <v>5.759909778577602E-5</v>
      </c>
      <c r="AB41" s="34">
        <f>$P$28/'Fixed data'!$C$7</f>
        <v>5.759909778577602E-5</v>
      </c>
      <c r="AC41" s="34">
        <f>$P$28/'Fixed data'!$C$7</f>
        <v>5.759909778577602E-5</v>
      </c>
      <c r="AD41" s="34">
        <f>$P$28/'Fixed data'!$C$7</f>
        <v>5.759909778577602E-5</v>
      </c>
      <c r="AE41" s="34">
        <f>$P$28/'Fixed data'!$C$7</f>
        <v>5.759909778577602E-5</v>
      </c>
      <c r="AF41" s="34">
        <f>$P$28/'Fixed data'!$C$7</f>
        <v>5.759909778577602E-5</v>
      </c>
      <c r="AG41" s="34">
        <f>$P$28/'Fixed data'!$C$7</f>
        <v>5.759909778577602E-5</v>
      </c>
      <c r="AH41" s="34">
        <f>$P$28/'Fixed data'!$C$7</f>
        <v>5.759909778577602E-5</v>
      </c>
      <c r="AI41" s="34">
        <f>$P$28/'Fixed data'!$C$7</f>
        <v>5.759909778577602E-5</v>
      </c>
      <c r="AJ41" s="34">
        <f>$P$28/'Fixed data'!$C$7</f>
        <v>5.759909778577602E-5</v>
      </c>
      <c r="AK41" s="34">
        <f>$P$28/'Fixed data'!$C$7</f>
        <v>5.759909778577602E-5</v>
      </c>
      <c r="AL41" s="34">
        <f>$P$28/'Fixed data'!$C$7</f>
        <v>5.759909778577602E-5</v>
      </c>
      <c r="AM41" s="34">
        <f>$P$28/'Fixed data'!$C$7</f>
        <v>5.759909778577602E-5</v>
      </c>
      <c r="AN41" s="34">
        <f>$P$28/'Fixed data'!$C$7</f>
        <v>5.759909778577602E-5</v>
      </c>
      <c r="AO41" s="34">
        <f>$P$28/'Fixed data'!$C$7</f>
        <v>5.759909778577602E-5</v>
      </c>
      <c r="AP41" s="34">
        <f>$P$28/'Fixed data'!$C$7</f>
        <v>5.759909778577602E-5</v>
      </c>
      <c r="AQ41" s="34">
        <f>$P$28/'Fixed data'!$C$7</f>
        <v>5.759909778577602E-5</v>
      </c>
      <c r="AR41" s="34">
        <f>$P$28/'Fixed data'!$C$7</f>
        <v>5.759909778577602E-5</v>
      </c>
      <c r="AS41" s="34">
        <f>$P$28/'Fixed data'!$C$7</f>
        <v>5.759909778577602E-5</v>
      </c>
      <c r="AT41" s="34">
        <f>$P$28/'Fixed data'!$C$7</f>
        <v>5.759909778577602E-5</v>
      </c>
      <c r="AU41" s="34">
        <f>$P$28/'Fixed data'!$C$7</f>
        <v>5.759909778577602E-5</v>
      </c>
      <c r="AV41" s="34">
        <f>$P$28/'Fixed data'!$C$7</f>
        <v>5.759909778577602E-5</v>
      </c>
      <c r="AW41" s="34">
        <f>$P$28/'Fixed data'!$C$7</f>
        <v>5.759909778577602E-5</v>
      </c>
      <c r="AX41" s="34">
        <f>$P$28/'Fixed data'!$C$7</f>
        <v>5.759909778577602E-5</v>
      </c>
      <c r="AY41" s="34">
        <f>$P$28/'Fixed data'!$C$7</f>
        <v>5.759909778577602E-5</v>
      </c>
      <c r="AZ41" s="34">
        <f>$P$28/'Fixed data'!$C$7</f>
        <v>5.759909778577602E-5</v>
      </c>
      <c r="BA41" s="34">
        <f>$P$28/'Fixed data'!$C$7</f>
        <v>5.759909778577602E-5</v>
      </c>
      <c r="BB41" s="34">
        <f>$P$28/'Fixed data'!$C$7</f>
        <v>5.759909778577602E-5</v>
      </c>
      <c r="BC41" s="34">
        <f>$P$28/'Fixed data'!$C$7</f>
        <v>5.759909778577602E-5</v>
      </c>
      <c r="BD41" s="34">
        <f>$P$28/'Fixed data'!$C$7</f>
        <v>5.759909778577602E-5</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5.752014440998235E-5</v>
      </c>
      <c r="S42" s="34">
        <f>$Q$28/'Fixed data'!$C$7</f>
        <v>5.752014440998235E-5</v>
      </c>
      <c r="T42" s="34">
        <f>$Q$28/'Fixed data'!$C$7</f>
        <v>5.752014440998235E-5</v>
      </c>
      <c r="U42" s="34">
        <f>$Q$28/'Fixed data'!$C$7</f>
        <v>5.752014440998235E-5</v>
      </c>
      <c r="V42" s="34">
        <f>$Q$28/'Fixed data'!$C$7</f>
        <v>5.752014440998235E-5</v>
      </c>
      <c r="W42" s="34">
        <f>$Q$28/'Fixed data'!$C$7</f>
        <v>5.752014440998235E-5</v>
      </c>
      <c r="X42" s="34">
        <f>$Q$28/'Fixed data'!$C$7</f>
        <v>5.752014440998235E-5</v>
      </c>
      <c r="Y42" s="34">
        <f>$Q$28/'Fixed data'!$C$7</f>
        <v>5.752014440998235E-5</v>
      </c>
      <c r="Z42" s="34">
        <f>$Q$28/'Fixed data'!$C$7</f>
        <v>5.752014440998235E-5</v>
      </c>
      <c r="AA42" s="34">
        <f>$Q$28/'Fixed data'!$C$7</f>
        <v>5.752014440998235E-5</v>
      </c>
      <c r="AB42" s="34">
        <f>$Q$28/'Fixed data'!$C$7</f>
        <v>5.752014440998235E-5</v>
      </c>
      <c r="AC42" s="34">
        <f>$Q$28/'Fixed data'!$C$7</f>
        <v>5.752014440998235E-5</v>
      </c>
      <c r="AD42" s="34">
        <f>$Q$28/'Fixed data'!$C$7</f>
        <v>5.752014440998235E-5</v>
      </c>
      <c r="AE42" s="34">
        <f>$Q$28/'Fixed data'!$C$7</f>
        <v>5.752014440998235E-5</v>
      </c>
      <c r="AF42" s="34">
        <f>$Q$28/'Fixed data'!$C$7</f>
        <v>5.752014440998235E-5</v>
      </c>
      <c r="AG42" s="34">
        <f>$Q$28/'Fixed data'!$C$7</f>
        <v>5.752014440998235E-5</v>
      </c>
      <c r="AH42" s="34">
        <f>$Q$28/'Fixed data'!$C$7</f>
        <v>5.752014440998235E-5</v>
      </c>
      <c r="AI42" s="34">
        <f>$Q$28/'Fixed data'!$C$7</f>
        <v>5.752014440998235E-5</v>
      </c>
      <c r="AJ42" s="34">
        <f>$Q$28/'Fixed data'!$C$7</f>
        <v>5.752014440998235E-5</v>
      </c>
      <c r="AK42" s="34">
        <f>$Q$28/'Fixed data'!$C$7</f>
        <v>5.752014440998235E-5</v>
      </c>
      <c r="AL42" s="34">
        <f>$Q$28/'Fixed data'!$C$7</f>
        <v>5.752014440998235E-5</v>
      </c>
      <c r="AM42" s="34">
        <f>$Q$28/'Fixed data'!$C$7</f>
        <v>5.752014440998235E-5</v>
      </c>
      <c r="AN42" s="34">
        <f>$Q$28/'Fixed data'!$C$7</f>
        <v>5.752014440998235E-5</v>
      </c>
      <c r="AO42" s="34">
        <f>$Q$28/'Fixed data'!$C$7</f>
        <v>5.752014440998235E-5</v>
      </c>
      <c r="AP42" s="34">
        <f>$Q$28/'Fixed data'!$C$7</f>
        <v>5.752014440998235E-5</v>
      </c>
      <c r="AQ42" s="34">
        <f>$Q$28/'Fixed data'!$C$7</f>
        <v>5.752014440998235E-5</v>
      </c>
      <c r="AR42" s="34">
        <f>$Q$28/'Fixed data'!$C$7</f>
        <v>5.752014440998235E-5</v>
      </c>
      <c r="AS42" s="34">
        <f>$Q$28/'Fixed data'!$C$7</f>
        <v>5.752014440998235E-5</v>
      </c>
      <c r="AT42" s="34">
        <f>$Q$28/'Fixed data'!$C$7</f>
        <v>5.752014440998235E-5</v>
      </c>
      <c r="AU42" s="34">
        <f>$Q$28/'Fixed data'!$C$7</f>
        <v>5.752014440998235E-5</v>
      </c>
      <c r="AV42" s="34">
        <f>$Q$28/'Fixed data'!$C$7</f>
        <v>5.752014440998235E-5</v>
      </c>
      <c r="AW42" s="34">
        <f>$Q$28/'Fixed data'!$C$7</f>
        <v>5.752014440998235E-5</v>
      </c>
      <c r="AX42" s="34">
        <f>$Q$28/'Fixed data'!$C$7</f>
        <v>5.752014440998235E-5</v>
      </c>
      <c r="AY42" s="34">
        <f>$Q$28/'Fixed data'!$C$7</f>
        <v>5.752014440998235E-5</v>
      </c>
      <c r="AZ42" s="34">
        <f>$Q$28/'Fixed data'!$C$7</f>
        <v>5.752014440998235E-5</v>
      </c>
      <c r="BA42" s="34">
        <f>$Q$28/'Fixed data'!$C$7</f>
        <v>5.752014440998235E-5</v>
      </c>
      <c r="BB42" s="34">
        <f>$Q$28/'Fixed data'!$C$7</f>
        <v>5.752014440998235E-5</v>
      </c>
      <c r="BC42" s="34">
        <f>$Q$28/'Fixed data'!$C$7</f>
        <v>5.752014440998235E-5</v>
      </c>
      <c r="BD42" s="34">
        <f>$Q$28/'Fixed data'!$C$7</f>
        <v>5.752014440998235E-5</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5.7455657602488554E-5</v>
      </c>
      <c r="T43" s="34">
        <f>$R$28/'Fixed data'!$C$7</f>
        <v>5.7455657602488554E-5</v>
      </c>
      <c r="U43" s="34">
        <f>$R$28/'Fixed data'!$C$7</f>
        <v>5.7455657602488554E-5</v>
      </c>
      <c r="V43" s="34">
        <f>$R$28/'Fixed data'!$C$7</f>
        <v>5.7455657602488554E-5</v>
      </c>
      <c r="W43" s="34">
        <f>$R$28/'Fixed data'!$C$7</f>
        <v>5.7455657602488554E-5</v>
      </c>
      <c r="X43" s="34">
        <f>$R$28/'Fixed data'!$C$7</f>
        <v>5.7455657602488554E-5</v>
      </c>
      <c r="Y43" s="34">
        <f>$R$28/'Fixed data'!$C$7</f>
        <v>5.7455657602488554E-5</v>
      </c>
      <c r="Z43" s="34">
        <f>$R$28/'Fixed data'!$C$7</f>
        <v>5.7455657602488554E-5</v>
      </c>
      <c r="AA43" s="34">
        <f>$R$28/'Fixed data'!$C$7</f>
        <v>5.7455657602488554E-5</v>
      </c>
      <c r="AB43" s="34">
        <f>$R$28/'Fixed data'!$C$7</f>
        <v>5.7455657602488554E-5</v>
      </c>
      <c r="AC43" s="34">
        <f>$R$28/'Fixed data'!$C$7</f>
        <v>5.7455657602488554E-5</v>
      </c>
      <c r="AD43" s="34">
        <f>$R$28/'Fixed data'!$C$7</f>
        <v>5.7455657602488554E-5</v>
      </c>
      <c r="AE43" s="34">
        <f>$R$28/'Fixed data'!$C$7</f>
        <v>5.7455657602488554E-5</v>
      </c>
      <c r="AF43" s="34">
        <f>$R$28/'Fixed data'!$C$7</f>
        <v>5.7455657602488554E-5</v>
      </c>
      <c r="AG43" s="34">
        <f>$R$28/'Fixed data'!$C$7</f>
        <v>5.7455657602488554E-5</v>
      </c>
      <c r="AH43" s="34">
        <f>$R$28/'Fixed data'!$C$7</f>
        <v>5.7455657602488554E-5</v>
      </c>
      <c r="AI43" s="34">
        <f>$R$28/'Fixed data'!$C$7</f>
        <v>5.7455657602488554E-5</v>
      </c>
      <c r="AJ43" s="34">
        <f>$R$28/'Fixed data'!$C$7</f>
        <v>5.7455657602488554E-5</v>
      </c>
      <c r="AK43" s="34">
        <f>$R$28/'Fixed data'!$C$7</f>
        <v>5.7455657602488554E-5</v>
      </c>
      <c r="AL43" s="34">
        <f>$R$28/'Fixed data'!$C$7</f>
        <v>5.7455657602488554E-5</v>
      </c>
      <c r="AM43" s="34">
        <f>$R$28/'Fixed data'!$C$7</f>
        <v>5.7455657602488554E-5</v>
      </c>
      <c r="AN43" s="34">
        <f>$R$28/'Fixed data'!$C$7</f>
        <v>5.7455657602488554E-5</v>
      </c>
      <c r="AO43" s="34">
        <f>$R$28/'Fixed data'!$C$7</f>
        <v>5.7455657602488554E-5</v>
      </c>
      <c r="AP43" s="34">
        <f>$R$28/'Fixed data'!$C$7</f>
        <v>5.7455657602488554E-5</v>
      </c>
      <c r="AQ43" s="34">
        <f>$R$28/'Fixed data'!$C$7</f>
        <v>5.7455657602488554E-5</v>
      </c>
      <c r="AR43" s="34">
        <f>$R$28/'Fixed data'!$C$7</f>
        <v>5.7455657602488554E-5</v>
      </c>
      <c r="AS43" s="34">
        <f>$R$28/'Fixed data'!$C$7</f>
        <v>5.7455657602488554E-5</v>
      </c>
      <c r="AT43" s="34">
        <f>$R$28/'Fixed data'!$C$7</f>
        <v>5.7455657602488554E-5</v>
      </c>
      <c r="AU43" s="34">
        <f>$R$28/'Fixed data'!$C$7</f>
        <v>5.7455657602488554E-5</v>
      </c>
      <c r="AV43" s="34">
        <f>$R$28/'Fixed data'!$C$7</f>
        <v>5.7455657602488554E-5</v>
      </c>
      <c r="AW43" s="34">
        <f>$R$28/'Fixed data'!$C$7</f>
        <v>5.7455657602488554E-5</v>
      </c>
      <c r="AX43" s="34">
        <f>$R$28/'Fixed data'!$C$7</f>
        <v>5.7455657602488554E-5</v>
      </c>
      <c r="AY43" s="34">
        <f>$R$28/'Fixed data'!$C$7</f>
        <v>5.7455657602488554E-5</v>
      </c>
      <c r="AZ43" s="34">
        <f>$R$28/'Fixed data'!$C$7</f>
        <v>5.7455657602488554E-5</v>
      </c>
      <c r="BA43" s="34">
        <f>$R$28/'Fixed data'!$C$7</f>
        <v>5.7455657602488554E-5</v>
      </c>
      <c r="BB43" s="34">
        <f>$R$28/'Fixed data'!$C$7</f>
        <v>5.7455657602488554E-5</v>
      </c>
      <c r="BC43" s="34">
        <f>$R$28/'Fixed data'!$C$7</f>
        <v>5.7455657602488554E-5</v>
      </c>
      <c r="BD43" s="34">
        <f>$R$28/'Fixed data'!$C$7</f>
        <v>5.7455657602488554E-5</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5.740546438204635E-5</v>
      </c>
      <c r="U44" s="34">
        <f>$S$28/'Fixed data'!$C$7</f>
        <v>5.740546438204635E-5</v>
      </c>
      <c r="V44" s="34">
        <f>$S$28/'Fixed data'!$C$7</f>
        <v>5.740546438204635E-5</v>
      </c>
      <c r="W44" s="34">
        <f>$S$28/'Fixed data'!$C$7</f>
        <v>5.740546438204635E-5</v>
      </c>
      <c r="X44" s="34">
        <f>$S$28/'Fixed data'!$C$7</f>
        <v>5.740546438204635E-5</v>
      </c>
      <c r="Y44" s="34">
        <f>$S$28/'Fixed data'!$C$7</f>
        <v>5.740546438204635E-5</v>
      </c>
      <c r="Z44" s="34">
        <f>$S$28/'Fixed data'!$C$7</f>
        <v>5.740546438204635E-5</v>
      </c>
      <c r="AA44" s="34">
        <f>$S$28/'Fixed data'!$C$7</f>
        <v>5.740546438204635E-5</v>
      </c>
      <c r="AB44" s="34">
        <f>$S$28/'Fixed data'!$C$7</f>
        <v>5.740546438204635E-5</v>
      </c>
      <c r="AC44" s="34">
        <f>$S$28/'Fixed data'!$C$7</f>
        <v>5.740546438204635E-5</v>
      </c>
      <c r="AD44" s="34">
        <f>$S$28/'Fixed data'!$C$7</f>
        <v>5.740546438204635E-5</v>
      </c>
      <c r="AE44" s="34">
        <f>$S$28/'Fixed data'!$C$7</f>
        <v>5.740546438204635E-5</v>
      </c>
      <c r="AF44" s="34">
        <f>$S$28/'Fixed data'!$C$7</f>
        <v>5.740546438204635E-5</v>
      </c>
      <c r="AG44" s="34">
        <f>$S$28/'Fixed data'!$C$7</f>
        <v>5.740546438204635E-5</v>
      </c>
      <c r="AH44" s="34">
        <f>$S$28/'Fixed data'!$C$7</f>
        <v>5.740546438204635E-5</v>
      </c>
      <c r="AI44" s="34">
        <f>$S$28/'Fixed data'!$C$7</f>
        <v>5.740546438204635E-5</v>
      </c>
      <c r="AJ44" s="34">
        <f>$S$28/'Fixed data'!$C$7</f>
        <v>5.740546438204635E-5</v>
      </c>
      <c r="AK44" s="34">
        <f>$S$28/'Fixed data'!$C$7</f>
        <v>5.740546438204635E-5</v>
      </c>
      <c r="AL44" s="34">
        <f>$S$28/'Fixed data'!$C$7</f>
        <v>5.740546438204635E-5</v>
      </c>
      <c r="AM44" s="34">
        <f>$S$28/'Fixed data'!$C$7</f>
        <v>5.740546438204635E-5</v>
      </c>
      <c r="AN44" s="34">
        <f>$S$28/'Fixed data'!$C$7</f>
        <v>5.740546438204635E-5</v>
      </c>
      <c r="AO44" s="34">
        <f>$S$28/'Fixed data'!$C$7</f>
        <v>5.740546438204635E-5</v>
      </c>
      <c r="AP44" s="34">
        <f>$S$28/'Fixed data'!$C$7</f>
        <v>5.740546438204635E-5</v>
      </c>
      <c r="AQ44" s="34">
        <f>$S$28/'Fixed data'!$C$7</f>
        <v>5.740546438204635E-5</v>
      </c>
      <c r="AR44" s="34">
        <f>$S$28/'Fixed data'!$C$7</f>
        <v>5.740546438204635E-5</v>
      </c>
      <c r="AS44" s="34">
        <f>$S$28/'Fixed data'!$C$7</f>
        <v>5.740546438204635E-5</v>
      </c>
      <c r="AT44" s="34">
        <f>$S$28/'Fixed data'!$C$7</f>
        <v>5.740546438204635E-5</v>
      </c>
      <c r="AU44" s="34">
        <f>$S$28/'Fixed data'!$C$7</f>
        <v>5.740546438204635E-5</v>
      </c>
      <c r="AV44" s="34">
        <f>$S$28/'Fixed data'!$C$7</f>
        <v>5.740546438204635E-5</v>
      </c>
      <c r="AW44" s="34">
        <f>$S$28/'Fixed data'!$C$7</f>
        <v>5.740546438204635E-5</v>
      </c>
      <c r="AX44" s="34">
        <f>$S$28/'Fixed data'!$C$7</f>
        <v>5.740546438204635E-5</v>
      </c>
      <c r="AY44" s="34">
        <f>$S$28/'Fixed data'!$C$7</f>
        <v>5.740546438204635E-5</v>
      </c>
      <c r="AZ44" s="34">
        <f>$S$28/'Fixed data'!$C$7</f>
        <v>5.740546438204635E-5</v>
      </c>
      <c r="BA44" s="34">
        <f>$S$28/'Fixed data'!$C$7</f>
        <v>5.740546438204635E-5</v>
      </c>
      <c r="BB44" s="34">
        <f>$S$28/'Fixed data'!$C$7</f>
        <v>5.740546438204635E-5</v>
      </c>
      <c r="BC44" s="34">
        <f>$S$28/'Fixed data'!$C$7</f>
        <v>5.740546438204635E-5</v>
      </c>
      <c r="BD44" s="34">
        <f>$S$28/'Fixed data'!$C$7</f>
        <v>5.740546438204635E-5</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5.7369397811411036E-5</v>
      </c>
      <c r="V45" s="34">
        <f>$T$28/'Fixed data'!$C$7</f>
        <v>5.7369397811411036E-5</v>
      </c>
      <c r="W45" s="34">
        <f>$T$28/'Fixed data'!$C$7</f>
        <v>5.7369397811411036E-5</v>
      </c>
      <c r="X45" s="34">
        <f>$T$28/'Fixed data'!$C$7</f>
        <v>5.7369397811411036E-5</v>
      </c>
      <c r="Y45" s="34">
        <f>$T$28/'Fixed data'!$C$7</f>
        <v>5.7369397811411036E-5</v>
      </c>
      <c r="Z45" s="34">
        <f>$T$28/'Fixed data'!$C$7</f>
        <v>5.7369397811411036E-5</v>
      </c>
      <c r="AA45" s="34">
        <f>$T$28/'Fixed data'!$C$7</f>
        <v>5.7369397811411036E-5</v>
      </c>
      <c r="AB45" s="34">
        <f>$T$28/'Fixed data'!$C$7</f>
        <v>5.7369397811411036E-5</v>
      </c>
      <c r="AC45" s="34">
        <f>$T$28/'Fixed data'!$C$7</f>
        <v>5.7369397811411036E-5</v>
      </c>
      <c r="AD45" s="34">
        <f>$T$28/'Fixed data'!$C$7</f>
        <v>5.7369397811411036E-5</v>
      </c>
      <c r="AE45" s="34">
        <f>$T$28/'Fixed data'!$C$7</f>
        <v>5.7369397811411036E-5</v>
      </c>
      <c r="AF45" s="34">
        <f>$T$28/'Fixed data'!$C$7</f>
        <v>5.7369397811411036E-5</v>
      </c>
      <c r="AG45" s="34">
        <f>$T$28/'Fixed data'!$C$7</f>
        <v>5.7369397811411036E-5</v>
      </c>
      <c r="AH45" s="34">
        <f>$T$28/'Fixed data'!$C$7</f>
        <v>5.7369397811411036E-5</v>
      </c>
      <c r="AI45" s="34">
        <f>$T$28/'Fixed data'!$C$7</f>
        <v>5.7369397811411036E-5</v>
      </c>
      <c r="AJ45" s="34">
        <f>$T$28/'Fixed data'!$C$7</f>
        <v>5.7369397811411036E-5</v>
      </c>
      <c r="AK45" s="34">
        <f>$T$28/'Fixed data'!$C$7</f>
        <v>5.7369397811411036E-5</v>
      </c>
      <c r="AL45" s="34">
        <f>$T$28/'Fixed data'!$C$7</f>
        <v>5.7369397811411036E-5</v>
      </c>
      <c r="AM45" s="34">
        <f>$T$28/'Fixed data'!$C$7</f>
        <v>5.7369397811411036E-5</v>
      </c>
      <c r="AN45" s="34">
        <f>$T$28/'Fixed data'!$C$7</f>
        <v>5.7369397811411036E-5</v>
      </c>
      <c r="AO45" s="34">
        <f>$T$28/'Fixed data'!$C$7</f>
        <v>5.7369397811411036E-5</v>
      </c>
      <c r="AP45" s="34">
        <f>$T$28/'Fixed data'!$C$7</f>
        <v>5.7369397811411036E-5</v>
      </c>
      <c r="AQ45" s="34">
        <f>$T$28/'Fixed data'!$C$7</f>
        <v>5.7369397811411036E-5</v>
      </c>
      <c r="AR45" s="34">
        <f>$T$28/'Fixed data'!$C$7</f>
        <v>5.7369397811411036E-5</v>
      </c>
      <c r="AS45" s="34">
        <f>$T$28/'Fixed data'!$C$7</f>
        <v>5.7369397811411036E-5</v>
      </c>
      <c r="AT45" s="34">
        <f>$T$28/'Fixed data'!$C$7</f>
        <v>5.7369397811411036E-5</v>
      </c>
      <c r="AU45" s="34">
        <f>$T$28/'Fixed data'!$C$7</f>
        <v>5.7369397811411036E-5</v>
      </c>
      <c r="AV45" s="34">
        <f>$T$28/'Fixed data'!$C$7</f>
        <v>5.7369397811411036E-5</v>
      </c>
      <c r="AW45" s="34">
        <f>$T$28/'Fixed data'!$C$7</f>
        <v>5.7369397811411036E-5</v>
      </c>
      <c r="AX45" s="34">
        <f>$T$28/'Fixed data'!$C$7</f>
        <v>5.7369397811411036E-5</v>
      </c>
      <c r="AY45" s="34">
        <f>$T$28/'Fixed data'!$C$7</f>
        <v>5.7369397811411036E-5</v>
      </c>
      <c r="AZ45" s="34">
        <f>$T$28/'Fixed data'!$C$7</f>
        <v>5.7369397811411036E-5</v>
      </c>
      <c r="BA45" s="34">
        <f>$T$28/'Fixed data'!$C$7</f>
        <v>5.7369397811411036E-5</v>
      </c>
      <c r="BB45" s="34">
        <f>$T$28/'Fixed data'!$C$7</f>
        <v>5.7369397811411036E-5</v>
      </c>
      <c r="BC45" s="34">
        <f>$T$28/'Fixed data'!$C$7</f>
        <v>5.7369397811411036E-5</v>
      </c>
      <c r="BD45" s="34">
        <f>$T$28/'Fixed data'!$C$7</f>
        <v>5.7369397811411036E-5</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5.7347296840668499E-5</v>
      </c>
      <c r="W46" s="34">
        <f>$U$28/'Fixed data'!$C$7</f>
        <v>5.7347296840668499E-5</v>
      </c>
      <c r="X46" s="34">
        <f>$U$28/'Fixed data'!$C$7</f>
        <v>5.7347296840668499E-5</v>
      </c>
      <c r="Y46" s="34">
        <f>$U$28/'Fixed data'!$C$7</f>
        <v>5.7347296840668499E-5</v>
      </c>
      <c r="Z46" s="34">
        <f>$U$28/'Fixed data'!$C$7</f>
        <v>5.7347296840668499E-5</v>
      </c>
      <c r="AA46" s="34">
        <f>$U$28/'Fixed data'!$C$7</f>
        <v>5.7347296840668499E-5</v>
      </c>
      <c r="AB46" s="34">
        <f>$U$28/'Fixed data'!$C$7</f>
        <v>5.7347296840668499E-5</v>
      </c>
      <c r="AC46" s="34">
        <f>$U$28/'Fixed data'!$C$7</f>
        <v>5.7347296840668499E-5</v>
      </c>
      <c r="AD46" s="34">
        <f>$U$28/'Fixed data'!$C$7</f>
        <v>5.7347296840668499E-5</v>
      </c>
      <c r="AE46" s="34">
        <f>$U$28/'Fixed data'!$C$7</f>
        <v>5.7347296840668499E-5</v>
      </c>
      <c r="AF46" s="34">
        <f>$U$28/'Fixed data'!$C$7</f>
        <v>5.7347296840668499E-5</v>
      </c>
      <c r="AG46" s="34">
        <f>$U$28/'Fixed data'!$C$7</f>
        <v>5.7347296840668499E-5</v>
      </c>
      <c r="AH46" s="34">
        <f>$U$28/'Fixed data'!$C$7</f>
        <v>5.7347296840668499E-5</v>
      </c>
      <c r="AI46" s="34">
        <f>$U$28/'Fixed data'!$C$7</f>
        <v>5.7347296840668499E-5</v>
      </c>
      <c r="AJ46" s="34">
        <f>$U$28/'Fixed data'!$C$7</f>
        <v>5.7347296840668499E-5</v>
      </c>
      <c r="AK46" s="34">
        <f>$U$28/'Fixed data'!$C$7</f>
        <v>5.7347296840668499E-5</v>
      </c>
      <c r="AL46" s="34">
        <f>$U$28/'Fixed data'!$C$7</f>
        <v>5.7347296840668499E-5</v>
      </c>
      <c r="AM46" s="34">
        <f>$U$28/'Fixed data'!$C$7</f>
        <v>5.7347296840668499E-5</v>
      </c>
      <c r="AN46" s="34">
        <f>$U$28/'Fixed data'!$C$7</f>
        <v>5.7347296840668499E-5</v>
      </c>
      <c r="AO46" s="34">
        <f>$U$28/'Fixed data'!$C$7</f>
        <v>5.7347296840668499E-5</v>
      </c>
      <c r="AP46" s="34">
        <f>$U$28/'Fixed data'!$C$7</f>
        <v>5.7347296840668499E-5</v>
      </c>
      <c r="AQ46" s="34">
        <f>$U$28/'Fixed data'!$C$7</f>
        <v>5.7347296840668499E-5</v>
      </c>
      <c r="AR46" s="34">
        <f>$U$28/'Fixed data'!$C$7</f>
        <v>5.7347296840668499E-5</v>
      </c>
      <c r="AS46" s="34">
        <f>$U$28/'Fixed data'!$C$7</f>
        <v>5.7347296840668499E-5</v>
      </c>
      <c r="AT46" s="34">
        <f>$U$28/'Fixed data'!$C$7</f>
        <v>5.7347296840668499E-5</v>
      </c>
      <c r="AU46" s="34">
        <f>$U$28/'Fixed data'!$C$7</f>
        <v>5.7347296840668499E-5</v>
      </c>
      <c r="AV46" s="34">
        <f>$U$28/'Fixed data'!$C$7</f>
        <v>5.7347296840668499E-5</v>
      </c>
      <c r="AW46" s="34">
        <f>$U$28/'Fixed data'!$C$7</f>
        <v>5.7347296840668499E-5</v>
      </c>
      <c r="AX46" s="34">
        <f>$U$28/'Fixed data'!$C$7</f>
        <v>5.7347296840668499E-5</v>
      </c>
      <c r="AY46" s="34">
        <f>$U$28/'Fixed data'!$C$7</f>
        <v>5.7347296840668499E-5</v>
      </c>
      <c r="AZ46" s="34">
        <f>$U$28/'Fixed data'!$C$7</f>
        <v>5.7347296840668499E-5</v>
      </c>
      <c r="BA46" s="34">
        <f>$U$28/'Fixed data'!$C$7</f>
        <v>5.7347296840668499E-5</v>
      </c>
      <c r="BB46" s="34">
        <f>$U$28/'Fixed data'!$C$7</f>
        <v>5.7347296840668499E-5</v>
      </c>
      <c r="BC46" s="34">
        <f>$U$28/'Fixed data'!$C$7</f>
        <v>5.7347296840668499E-5</v>
      </c>
      <c r="BD46" s="34">
        <f>$U$28/'Fixed data'!$C$7</f>
        <v>5.7347296840668499E-5</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5.7339006156141312E-5</v>
      </c>
      <c r="X47" s="34">
        <f>$V$28/'Fixed data'!$C$7</f>
        <v>5.7339006156141312E-5</v>
      </c>
      <c r="Y47" s="34">
        <f>$V$28/'Fixed data'!$C$7</f>
        <v>5.7339006156141312E-5</v>
      </c>
      <c r="Z47" s="34">
        <f>$V$28/'Fixed data'!$C$7</f>
        <v>5.7339006156141312E-5</v>
      </c>
      <c r="AA47" s="34">
        <f>$V$28/'Fixed data'!$C$7</f>
        <v>5.7339006156141312E-5</v>
      </c>
      <c r="AB47" s="34">
        <f>$V$28/'Fixed data'!$C$7</f>
        <v>5.7339006156141312E-5</v>
      </c>
      <c r="AC47" s="34">
        <f>$V$28/'Fixed data'!$C$7</f>
        <v>5.7339006156141312E-5</v>
      </c>
      <c r="AD47" s="34">
        <f>$V$28/'Fixed data'!$C$7</f>
        <v>5.7339006156141312E-5</v>
      </c>
      <c r="AE47" s="34">
        <f>$V$28/'Fixed data'!$C$7</f>
        <v>5.7339006156141312E-5</v>
      </c>
      <c r="AF47" s="34">
        <f>$V$28/'Fixed data'!$C$7</f>
        <v>5.7339006156141312E-5</v>
      </c>
      <c r="AG47" s="34">
        <f>$V$28/'Fixed data'!$C$7</f>
        <v>5.7339006156141312E-5</v>
      </c>
      <c r="AH47" s="34">
        <f>$V$28/'Fixed data'!$C$7</f>
        <v>5.7339006156141312E-5</v>
      </c>
      <c r="AI47" s="34">
        <f>$V$28/'Fixed data'!$C$7</f>
        <v>5.7339006156141312E-5</v>
      </c>
      <c r="AJ47" s="34">
        <f>$V$28/'Fixed data'!$C$7</f>
        <v>5.7339006156141312E-5</v>
      </c>
      <c r="AK47" s="34">
        <f>$V$28/'Fixed data'!$C$7</f>
        <v>5.7339006156141312E-5</v>
      </c>
      <c r="AL47" s="34">
        <f>$V$28/'Fixed data'!$C$7</f>
        <v>5.7339006156141312E-5</v>
      </c>
      <c r="AM47" s="34">
        <f>$V$28/'Fixed data'!$C$7</f>
        <v>5.7339006156141312E-5</v>
      </c>
      <c r="AN47" s="34">
        <f>$V$28/'Fixed data'!$C$7</f>
        <v>5.7339006156141312E-5</v>
      </c>
      <c r="AO47" s="34">
        <f>$V$28/'Fixed data'!$C$7</f>
        <v>5.7339006156141312E-5</v>
      </c>
      <c r="AP47" s="34">
        <f>$V$28/'Fixed data'!$C$7</f>
        <v>5.7339006156141312E-5</v>
      </c>
      <c r="AQ47" s="34">
        <f>$V$28/'Fixed data'!$C$7</f>
        <v>5.7339006156141312E-5</v>
      </c>
      <c r="AR47" s="34">
        <f>$V$28/'Fixed data'!$C$7</f>
        <v>5.7339006156141312E-5</v>
      </c>
      <c r="AS47" s="34">
        <f>$V$28/'Fixed data'!$C$7</f>
        <v>5.7339006156141312E-5</v>
      </c>
      <c r="AT47" s="34">
        <f>$V$28/'Fixed data'!$C$7</f>
        <v>5.7339006156141312E-5</v>
      </c>
      <c r="AU47" s="34">
        <f>$V$28/'Fixed data'!$C$7</f>
        <v>5.7339006156141312E-5</v>
      </c>
      <c r="AV47" s="34">
        <f>$V$28/'Fixed data'!$C$7</f>
        <v>5.7339006156141312E-5</v>
      </c>
      <c r="AW47" s="34">
        <f>$V$28/'Fixed data'!$C$7</f>
        <v>5.7339006156141312E-5</v>
      </c>
      <c r="AX47" s="34">
        <f>$V$28/'Fixed data'!$C$7</f>
        <v>5.7339006156141312E-5</v>
      </c>
      <c r="AY47" s="34">
        <f>$V$28/'Fixed data'!$C$7</f>
        <v>5.7339006156141312E-5</v>
      </c>
      <c r="AZ47" s="34">
        <f>$V$28/'Fixed data'!$C$7</f>
        <v>5.7339006156141312E-5</v>
      </c>
      <c r="BA47" s="34">
        <f>$V$28/'Fixed data'!$C$7</f>
        <v>5.7339006156141312E-5</v>
      </c>
      <c r="BB47" s="34">
        <f>$V$28/'Fixed data'!$C$7</f>
        <v>5.7339006156141312E-5</v>
      </c>
      <c r="BC47" s="34">
        <f>$V$28/'Fixed data'!$C$7</f>
        <v>5.7339006156141312E-5</v>
      </c>
      <c r="BD47" s="34">
        <f>$V$28/'Fixed data'!$C$7</f>
        <v>5.7339006156141312E-5</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5.7344376034659748E-5</v>
      </c>
      <c r="Y48" s="34">
        <f>$W$28/'Fixed data'!$C$7</f>
        <v>5.7344376034659748E-5</v>
      </c>
      <c r="Z48" s="34">
        <f>$W$28/'Fixed data'!$C$7</f>
        <v>5.7344376034659748E-5</v>
      </c>
      <c r="AA48" s="34">
        <f>$W$28/'Fixed data'!$C$7</f>
        <v>5.7344376034659748E-5</v>
      </c>
      <c r="AB48" s="34">
        <f>$W$28/'Fixed data'!$C$7</f>
        <v>5.7344376034659748E-5</v>
      </c>
      <c r="AC48" s="34">
        <f>$W$28/'Fixed data'!$C$7</f>
        <v>5.7344376034659748E-5</v>
      </c>
      <c r="AD48" s="34">
        <f>$W$28/'Fixed data'!$C$7</f>
        <v>5.7344376034659748E-5</v>
      </c>
      <c r="AE48" s="34">
        <f>$W$28/'Fixed data'!$C$7</f>
        <v>5.7344376034659748E-5</v>
      </c>
      <c r="AF48" s="34">
        <f>$W$28/'Fixed data'!$C$7</f>
        <v>5.7344376034659748E-5</v>
      </c>
      <c r="AG48" s="34">
        <f>$W$28/'Fixed data'!$C$7</f>
        <v>5.7344376034659748E-5</v>
      </c>
      <c r="AH48" s="34">
        <f>$W$28/'Fixed data'!$C$7</f>
        <v>5.7344376034659748E-5</v>
      </c>
      <c r="AI48" s="34">
        <f>$W$28/'Fixed data'!$C$7</f>
        <v>5.7344376034659748E-5</v>
      </c>
      <c r="AJ48" s="34">
        <f>$W$28/'Fixed data'!$C$7</f>
        <v>5.7344376034659748E-5</v>
      </c>
      <c r="AK48" s="34">
        <f>$W$28/'Fixed data'!$C$7</f>
        <v>5.7344376034659748E-5</v>
      </c>
      <c r="AL48" s="34">
        <f>$W$28/'Fixed data'!$C$7</f>
        <v>5.7344376034659748E-5</v>
      </c>
      <c r="AM48" s="34">
        <f>$W$28/'Fixed data'!$C$7</f>
        <v>5.7344376034659748E-5</v>
      </c>
      <c r="AN48" s="34">
        <f>$W$28/'Fixed data'!$C$7</f>
        <v>5.7344376034659748E-5</v>
      </c>
      <c r="AO48" s="34">
        <f>$W$28/'Fixed data'!$C$7</f>
        <v>5.7344376034659748E-5</v>
      </c>
      <c r="AP48" s="34">
        <f>$W$28/'Fixed data'!$C$7</f>
        <v>5.7344376034659748E-5</v>
      </c>
      <c r="AQ48" s="34">
        <f>$W$28/'Fixed data'!$C$7</f>
        <v>5.7344376034659748E-5</v>
      </c>
      <c r="AR48" s="34">
        <f>$W$28/'Fixed data'!$C$7</f>
        <v>5.7344376034659748E-5</v>
      </c>
      <c r="AS48" s="34">
        <f>$W$28/'Fixed data'!$C$7</f>
        <v>5.7344376034659748E-5</v>
      </c>
      <c r="AT48" s="34">
        <f>$W$28/'Fixed data'!$C$7</f>
        <v>5.7344376034659748E-5</v>
      </c>
      <c r="AU48" s="34">
        <f>$W$28/'Fixed data'!$C$7</f>
        <v>5.7344376034659748E-5</v>
      </c>
      <c r="AV48" s="34">
        <f>$W$28/'Fixed data'!$C$7</f>
        <v>5.7344376034659748E-5</v>
      </c>
      <c r="AW48" s="34">
        <f>$W$28/'Fixed data'!$C$7</f>
        <v>5.7344376034659748E-5</v>
      </c>
      <c r="AX48" s="34">
        <f>$W$28/'Fixed data'!$C$7</f>
        <v>5.7344376034659748E-5</v>
      </c>
      <c r="AY48" s="34">
        <f>$W$28/'Fixed data'!$C$7</f>
        <v>5.7344376034659748E-5</v>
      </c>
      <c r="AZ48" s="34">
        <f>$W$28/'Fixed data'!$C$7</f>
        <v>5.7344376034659748E-5</v>
      </c>
      <c r="BA48" s="34">
        <f>$W$28/'Fixed data'!$C$7</f>
        <v>5.7344376034659748E-5</v>
      </c>
      <c r="BB48" s="34">
        <f>$W$28/'Fixed data'!$C$7</f>
        <v>5.7344376034659748E-5</v>
      </c>
      <c r="BC48" s="34">
        <f>$W$28/'Fixed data'!$C$7</f>
        <v>5.7344376034659748E-5</v>
      </c>
      <c r="BD48" s="34">
        <f>$W$28/'Fixed data'!$C$7</f>
        <v>5.7344376034659748E-5</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5.7363262202992499E-5</v>
      </c>
      <c r="Z49" s="34">
        <f>$X$28/'Fixed data'!$C$7</f>
        <v>5.7363262202992499E-5</v>
      </c>
      <c r="AA49" s="34">
        <f>$X$28/'Fixed data'!$C$7</f>
        <v>5.7363262202992499E-5</v>
      </c>
      <c r="AB49" s="34">
        <f>$X$28/'Fixed data'!$C$7</f>
        <v>5.7363262202992499E-5</v>
      </c>
      <c r="AC49" s="34">
        <f>$X$28/'Fixed data'!$C$7</f>
        <v>5.7363262202992499E-5</v>
      </c>
      <c r="AD49" s="34">
        <f>$X$28/'Fixed data'!$C$7</f>
        <v>5.7363262202992499E-5</v>
      </c>
      <c r="AE49" s="34">
        <f>$X$28/'Fixed data'!$C$7</f>
        <v>5.7363262202992499E-5</v>
      </c>
      <c r="AF49" s="34">
        <f>$X$28/'Fixed data'!$C$7</f>
        <v>5.7363262202992499E-5</v>
      </c>
      <c r="AG49" s="34">
        <f>$X$28/'Fixed data'!$C$7</f>
        <v>5.7363262202992499E-5</v>
      </c>
      <c r="AH49" s="34">
        <f>$X$28/'Fixed data'!$C$7</f>
        <v>5.7363262202992499E-5</v>
      </c>
      <c r="AI49" s="34">
        <f>$X$28/'Fixed data'!$C$7</f>
        <v>5.7363262202992499E-5</v>
      </c>
      <c r="AJ49" s="34">
        <f>$X$28/'Fixed data'!$C$7</f>
        <v>5.7363262202992499E-5</v>
      </c>
      <c r="AK49" s="34">
        <f>$X$28/'Fixed data'!$C$7</f>
        <v>5.7363262202992499E-5</v>
      </c>
      <c r="AL49" s="34">
        <f>$X$28/'Fixed data'!$C$7</f>
        <v>5.7363262202992499E-5</v>
      </c>
      <c r="AM49" s="34">
        <f>$X$28/'Fixed data'!$C$7</f>
        <v>5.7363262202992499E-5</v>
      </c>
      <c r="AN49" s="34">
        <f>$X$28/'Fixed data'!$C$7</f>
        <v>5.7363262202992499E-5</v>
      </c>
      <c r="AO49" s="34">
        <f>$X$28/'Fixed data'!$C$7</f>
        <v>5.7363262202992499E-5</v>
      </c>
      <c r="AP49" s="34">
        <f>$X$28/'Fixed data'!$C$7</f>
        <v>5.7363262202992499E-5</v>
      </c>
      <c r="AQ49" s="34">
        <f>$X$28/'Fixed data'!$C$7</f>
        <v>5.7363262202992499E-5</v>
      </c>
      <c r="AR49" s="34">
        <f>$X$28/'Fixed data'!$C$7</f>
        <v>5.7363262202992499E-5</v>
      </c>
      <c r="AS49" s="34">
        <f>$X$28/'Fixed data'!$C$7</f>
        <v>5.7363262202992499E-5</v>
      </c>
      <c r="AT49" s="34">
        <f>$X$28/'Fixed data'!$C$7</f>
        <v>5.7363262202992499E-5</v>
      </c>
      <c r="AU49" s="34">
        <f>$X$28/'Fixed data'!$C$7</f>
        <v>5.7363262202992499E-5</v>
      </c>
      <c r="AV49" s="34">
        <f>$X$28/'Fixed data'!$C$7</f>
        <v>5.7363262202992499E-5</v>
      </c>
      <c r="AW49" s="34">
        <f>$X$28/'Fixed data'!$C$7</f>
        <v>5.7363262202992499E-5</v>
      </c>
      <c r="AX49" s="34">
        <f>$X$28/'Fixed data'!$C$7</f>
        <v>5.7363262202992499E-5</v>
      </c>
      <c r="AY49" s="34">
        <f>$X$28/'Fixed data'!$C$7</f>
        <v>5.7363262202992499E-5</v>
      </c>
      <c r="AZ49" s="34">
        <f>$X$28/'Fixed data'!$C$7</f>
        <v>5.7363262202992499E-5</v>
      </c>
      <c r="BA49" s="34">
        <f>$X$28/'Fixed data'!$C$7</f>
        <v>5.7363262202992499E-5</v>
      </c>
      <c r="BB49" s="34">
        <f>$X$28/'Fixed data'!$C$7</f>
        <v>5.7363262202992499E-5</v>
      </c>
      <c r="BC49" s="34">
        <f>$X$28/'Fixed data'!$C$7</f>
        <v>5.7363262202992499E-5</v>
      </c>
      <c r="BD49" s="34">
        <f>$X$28/'Fixed data'!$C$7</f>
        <v>5.7363262202992499E-5</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5.7395525702241763E-5</v>
      </c>
      <c r="AA50" s="34">
        <f>$Y$28/'Fixed data'!$C$7</f>
        <v>5.7395525702241763E-5</v>
      </c>
      <c r="AB50" s="34">
        <f>$Y$28/'Fixed data'!$C$7</f>
        <v>5.7395525702241763E-5</v>
      </c>
      <c r="AC50" s="34">
        <f>$Y$28/'Fixed data'!$C$7</f>
        <v>5.7395525702241763E-5</v>
      </c>
      <c r="AD50" s="34">
        <f>$Y$28/'Fixed data'!$C$7</f>
        <v>5.7395525702241763E-5</v>
      </c>
      <c r="AE50" s="34">
        <f>$Y$28/'Fixed data'!$C$7</f>
        <v>5.7395525702241763E-5</v>
      </c>
      <c r="AF50" s="34">
        <f>$Y$28/'Fixed data'!$C$7</f>
        <v>5.7395525702241763E-5</v>
      </c>
      <c r="AG50" s="34">
        <f>$Y$28/'Fixed data'!$C$7</f>
        <v>5.7395525702241763E-5</v>
      </c>
      <c r="AH50" s="34">
        <f>$Y$28/'Fixed data'!$C$7</f>
        <v>5.7395525702241763E-5</v>
      </c>
      <c r="AI50" s="34">
        <f>$Y$28/'Fixed data'!$C$7</f>
        <v>5.7395525702241763E-5</v>
      </c>
      <c r="AJ50" s="34">
        <f>$Y$28/'Fixed data'!$C$7</f>
        <v>5.7395525702241763E-5</v>
      </c>
      <c r="AK50" s="34">
        <f>$Y$28/'Fixed data'!$C$7</f>
        <v>5.7395525702241763E-5</v>
      </c>
      <c r="AL50" s="34">
        <f>$Y$28/'Fixed data'!$C$7</f>
        <v>5.7395525702241763E-5</v>
      </c>
      <c r="AM50" s="34">
        <f>$Y$28/'Fixed data'!$C$7</f>
        <v>5.7395525702241763E-5</v>
      </c>
      <c r="AN50" s="34">
        <f>$Y$28/'Fixed data'!$C$7</f>
        <v>5.7395525702241763E-5</v>
      </c>
      <c r="AO50" s="34">
        <f>$Y$28/'Fixed data'!$C$7</f>
        <v>5.7395525702241763E-5</v>
      </c>
      <c r="AP50" s="34">
        <f>$Y$28/'Fixed data'!$C$7</f>
        <v>5.7395525702241763E-5</v>
      </c>
      <c r="AQ50" s="34">
        <f>$Y$28/'Fixed data'!$C$7</f>
        <v>5.7395525702241763E-5</v>
      </c>
      <c r="AR50" s="34">
        <f>$Y$28/'Fixed data'!$C$7</f>
        <v>5.7395525702241763E-5</v>
      </c>
      <c r="AS50" s="34">
        <f>$Y$28/'Fixed data'!$C$7</f>
        <v>5.7395525702241763E-5</v>
      </c>
      <c r="AT50" s="34">
        <f>$Y$28/'Fixed data'!$C$7</f>
        <v>5.7395525702241763E-5</v>
      </c>
      <c r="AU50" s="34">
        <f>$Y$28/'Fixed data'!$C$7</f>
        <v>5.7395525702241763E-5</v>
      </c>
      <c r="AV50" s="34">
        <f>$Y$28/'Fixed data'!$C$7</f>
        <v>5.7395525702241763E-5</v>
      </c>
      <c r="AW50" s="34">
        <f>$Y$28/'Fixed data'!$C$7</f>
        <v>5.7395525702241763E-5</v>
      </c>
      <c r="AX50" s="34">
        <f>$Y$28/'Fixed data'!$C$7</f>
        <v>5.7395525702241763E-5</v>
      </c>
      <c r="AY50" s="34">
        <f>$Y$28/'Fixed data'!$C$7</f>
        <v>5.7395525702241763E-5</v>
      </c>
      <c r="AZ50" s="34">
        <f>$Y$28/'Fixed data'!$C$7</f>
        <v>5.7395525702241763E-5</v>
      </c>
      <c r="BA50" s="34">
        <f>$Y$28/'Fixed data'!$C$7</f>
        <v>5.7395525702241763E-5</v>
      </c>
      <c r="BB50" s="34">
        <f>$Y$28/'Fixed data'!$C$7</f>
        <v>5.7395525702241763E-5</v>
      </c>
      <c r="BC50" s="34">
        <f>$Y$28/'Fixed data'!$C$7</f>
        <v>5.7395525702241763E-5</v>
      </c>
      <c r="BD50" s="34">
        <f>$Y$28/'Fixed data'!$C$7</f>
        <v>5.7395525702241763E-5</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5.7441032757015397E-5</v>
      </c>
      <c r="AB51" s="34">
        <f>$Z$28/'Fixed data'!$C$7</f>
        <v>5.7441032757015397E-5</v>
      </c>
      <c r="AC51" s="34">
        <f>$Z$28/'Fixed data'!$C$7</f>
        <v>5.7441032757015397E-5</v>
      </c>
      <c r="AD51" s="34">
        <f>$Z$28/'Fixed data'!$C$7</f>
        <v>5.7441032757015397E-5</v>
      </c>
      <c r="AE51" s="34">
        <f>$Z$28/'Fixed data'!$C$7</f>
        <v>5.7441032757015397E-5</v>
      </c>
      <c r="AF51" s="34">
        <f>$Z$28/'Fixed data'!$C$7</f>
        <v>5.7441032757015397E-5</v>
      </c>
      <c r="AG51" s="34">
        <f>$Z$28/'Fixed data'!$C$7</f>
        <v>5.7441032757015397E-5</v>
      </c>
      <c r="AH51" s="34">
        <f>$Z$28/'Fixed data'!$C$7</f>
        <v>5.7441032757015397E-5</v>
      </c>
      <c r="AI51" s="34">
        <f>$Z$28/'Fixed data'!$C$7</f>
        <v>5.7441032757015397E-5</v>
      </c>
      <c r="AJ51" s="34">
        <f>$Z$28/'Fixed data'!$C$7</f>
        <v>5.7441032757015397E-5</v>
      </c>
      <c r="AK51" s="34">
        <f>$Z$28/'Fixed data'!$C$7</f>
        <v>5.7441032757015397E-5</v>
      </c>
      <c r="AL51" s="34">
        <f>$Z$28/'Fixed data'!$C$7</f>
        <v>5.7441032757015397E-5</v>
      </c>
      <c r="AM51" s="34">
        <f>$Z$28/'Fixed data'!$C$7</f>
        <v>5.7441032757015397E-5</v>
      </c>
      <c r="AN51" s="34">
        <f>$Z$28/'Fixed data'!$C$7</f>
        <v>5.7441032757015397E-5</v>
      </c>
      <c r="AO51" s="34">
        <f>$Z$28/'Fixed data'!$C$7</f>
        <v>5.7441032757015397E-5</v>
      </c>
      <c r="AP51" s="34">
        <f>$Z$28/'Fixed data'!$C$7</f>
        <v>5.7441032757015397E-5</v>
      </c>
      <c r="AQ51" s="34">
        <f>$Z$28/'Fixed data'!$C$7</f>
        <v>5.7441032757015397E-5</v>
      </c>
      <c r="AR51" s="34">
        <f>$Z$28/'Fixed data'!$C$7</f>
        <v>5.7441032757015397E-5</v>
      </c>
      <c r="AS51" s="34">
        <f>$Z$28/'Fixed data'!$C$7</f>
        <v>5.7441032757015397E-5</v>
      </c>
      <c r="AT51" s="34">
        <f>$Z$28/'Fixed data'!$C$7</f>
        <v>5.7441032757015397E-5</v>
      </c>
      <c r="AU51" s="34">
        <f>$Z$28/'Fixed data'!$C$7</f>
        <v>5.7441032757015397E-5</v>
      </c>
      <c r="AV51" s="34">
        <f>$Z$28/'Fixed data'!$C$7</f>
        <v>5.7441032757015397E-5</v>
      </c>
      <c r="AW51" s="34">
        <f>$Z$28/'Fixed data'!$C$7</f>
        <v>5.7441032757015397E-5</v>
      </c>
      <c r="AX51" s="34">
        <f>$Z$28/'Fixed data'!$C$7</f>
        <v>5.7441032757015397E-5</v>
      </c>
      <c r="AY51" s="34">
        <f>$Z$28/'Fixed data'!$C$7</f>
        <v>5.7441032757015397E-5</v>
      </c>
      <c r="AZ51" s="34">
        <f>$Z$28/'Fixed data'!$C$7</f>
        <v>5.7441032757015397E-5</v>
      </c>
      <c r="BA51" s="34">
        <f>$Z$28/'Fixed data'!$C$7</f>
        <v>5.7441032757015397E-5</v>
      </c>
      <c r="BB51" s="34">
        <f>$Z$28/'Fixed data'!$C$7</f>
        <v>5.7441032757015397E-5</v>
      </c>
      <c r="BC51" s="34">
        <f>$Z$28/'Fixed data'!$C$7</f>
        <v>5.7441032757015397E-5</v>
      </c>
      <c r="BD51" s="34">
        <f>$Z$28/'Fixed data'!$C$7</f>
        <v>5.7441032757015397E-5</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-2.8458166044444451E-5</v>
      </c>
      <c r="AC52" s="34">
        <f>$AA$28/'Fixed data'!$C$7</f>
        <v>-2.8458166044444451E-5</v>
      </c>
      <c r="AD52" s="34">
        <f>$AA$28/'Fixed data'!$C$7</f>
        <v>-2.8458166044444451E-5</v>
      </c>
      <c r="AE52" s="34">
        <f>$AA$28/'Fixed data'!$C$7</f>
        <v>-2.8458166044444451E-5</v>
      </c>
      <c r="AF52" s="34">
        <f>$AA$28/'Fixed data'!$C$7</f>
        <v>-2.8458166044444451E-5</v>
      </c>
      <c r="AG52" s="34">
        <f>$AA$28/'Fixed data'!$C$7</f>
        <v>-2.8458166044444451E-5</v>
      </c>
      <c r="AH52" s="34">
        <f>$AA$28/'Fixed data'!$C$7</f>
        <v>-2.8458166044444451E-5</v>
      </c>
      <c r="AI52" s="34">
        <f>$AA$28/'Fixed data'!$C$7</f>
        <v>-2.8458166044444451E-5</v>
      </c>
      <c r="AJ52" s="34">
        <f>$AA$28/'Fixed data'!$C$7</f>
        <v>-2.8458166044444451E-5</v>
      </c>
      <c r="AK52" s="34">
        <f>$AA$28/'Fixed data'!$C$7</f>
        <v>-2.8458166044444451E-5</v>
      </c>
      <c r="AL52" s="34">
        <f>$AA$28/'Fixed data'!$C$7</f>
        <v>-2.8458166044444451E-5</v>
      </c>
      <c r="AM52" s="34">
        <f>$AA$28/'Fixed data'!$C$7</f>
        <v>-2.8458166044444451E-5</v>
      </c>
      <c r="AN52" s="34">
        <f>$AA$28/'Fixed data'!$C$7</f>
        <v>-2.8458166044444451E-5</v>
      </c>
      <c r="AO52" s="34">
        <f>$AA$28/'Fixed data'!$C$7</f>
        <v>-2.8458166044444451E-5</v>
      </c>
      <c r="AP52" s="34">
        <f>$AA$28/'Fixed data'!$C$7</f>
        <v>-2.8458166044444451E-5</v>
      </c>
      <c r="AQ52" s="34">
        <f>$AA$28/'Fixed data'!$C$7</f>
        <v>-2.8458166044444451E-5</v>
      </c>
      <c r="AR52" s="34">
        <f>$AA$28/'Fixed data'!$C$7</f>
        <v>-2.8458166044444451E-5</v>
      </c>
      <c r="AS52" s="34">
        <f>$AA$28/'Fixed data'!$C$7</f>
        <v>-2.8458166044444451E-5</v>
      </c>
      <c r="AT52" s="34">
        <f>$AA$28/'Fixed data'!$C$7</f>
        <v>-2.8458166044444451E-5</v>
      </c>
      <c r="AU52" s="34">
        <f>$AA$28/'Fixed data'!$C$7</f>
        <v>-2.8458166044444451E-5</v>
      </c>
      <c r="AV52" s="34">
        <f>$AA$28/'Fixed data'!$C$7</f>
        <v>-2.8458166044444451E-5</v>
      </c>
      <c r="AW52" s="34">
        <f>$AA$28/'Fixed data'!$C$7</f>
        <v>-2.8458166044444451E-5</v>
      </c>
      <c r="AX52" s="34">
        <f>$AA$28/'Fixed data'!$C$7</f>
        <v>-2.8458166044444451E-5</v>
      </c>
      <c r="AY52" s="34">
        <f>$AA$28/'Fixed data'!$C$7</f>
        <v>-2.8458166044444451E-5</v>
      </c>
      <c r="AZ52" s="34">
        <f>$AA$28/'Fixed data'!$C$7</f>
        <v>-2.8458166044444451E-5</v>
      </c>
      <c r="BA52" s="34">
        <f>$AA$28/'Fixed data'!$C$7</f>
        <v>-2.8458166044444451E-5</v>
      </c>
      <c r="BB52" s="34">
        <f>$AA$28/'Fixed data'!$C$7</f>
        <v>-2.8458166044444451E-5</v>
      </c>
      <c r="BC52" s="34">
        <f>$AA$28/'Fixed data'!$C$7</f>
        <v>-2.8458166044444451E-5</v>
      </c>
      <c r="BD52" s="34">
        <f>$AA$28/'Fixed data'!$C$7</f>
        <v>-2.8458166044444451E-5</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-2.8458166044444451E-5</v>
      </c>
      <c r="AD53" s="34">
        <f>$AB$28/'Fixed data'!$C$7</f>
        <v>-2.8458166044444451E-5</v>
      </c>
      <c r="AE53" s="34">
        <f>$AB$28/'Fixed data'!$C$7</f>
        <v>-2.8458166044444451E-5</v>
      </c>
      <c r="AF53" s="34">
        <f>$AB$28/'Fixed data'!$C$7</f>
        <v>-2.8458166044444451E-5</v>
      </c>
      <c r="AG53" s="34">
        <f>$AB$28/'Fixed data'!$C$7</f>
        <v>-2.8458166044444451E-5</v>
      </c>
      <c r="AH53" s="34">
        <f>$AB$28/'Fixed data'!$C$7</f>
        <v>-2.8458166044444451E-5</v>
      </c>
      <c r="AI53" s="34">
        <f>$AB$28/'Fixed data'!$C$7</f>
        <v>-2.8458166044444451E-5</v>
      </c>
      <c r="AJ53" s="34">
        <f>$AB$28/'Fixed data'!$C$7</f>
        <v>-2.8458166044444451E-5</v>
      </c>
      <c r="AK53" s="34">
        <f>$AB$28/'Fixed data'!$C$7</f>
        <v>-2.8458166044444451E-5</v>
      </c>
      <c r="AL53" s="34">
        <f>$AB$28/'Fixed data'!$C$7</f>
        <v>-2.8458166044444451E-5</v>
      </c>
      <c r="AM53" s="34">
        <f>$AB$28/'Fixed data'!$C$7</f>
        <v>-2.8458166044444451E-5</v>
      </c>
      <c r="AN53" s="34">
        <f>$AB$28/'Fixed data'!$C$7</f>
        <v>-2.8458166044444451E-5</v>
      </c>
      <c r="AO53" s="34">
        <f>$AB$28/'Fixed data'!$C$7</f>
        <v>-2.8458166044444451E-5</v>
      </c>
      <c r="AP53" s="34">
        <f>$AB$28/'Fixed data'!$C$7</f>
        <v>-2.8458166044444451E-5</v>
      </c>
      <c r="AQ53" s="34">
        <f>$AB$28/'Fixed data'!$C$7</f>
        <v>-2.8458166044444451E-5</v>
      </c>
      <c r="AR53" s="34">
        <f>$AB$28/'Fixed data'!$C$7</f>
        <v>-2.8458166044444451E-5</v>
      </c>
      <c r="AS53" s="34">
        <f>$AB$28/'Fixed data'!$C$7</f>
        <v>-2.8458166044444451E-5</v>
      </c>
      <c r="AT53" s="34">
        <f>$AB$28/'Fixed data'!$C$7</f>
        <v>-2.8458166044444451E-5</v>
      </c>
      <c r="AU53" s="34">
        <f>$AB$28/'Fixed data'!$C$7</f>
        <v>-2.8458166044444451E-5</v>
      </c>
      <c r="AV53" s="34">
        <f>$AB$28/'Fixed data'!$C$7</f>
        <v>-2.8458166044444451E-5</v>
      </c>
      <c r="AW53" s="34">
        <f>$AB$28/'Fixed data'!$C$7</f>
        <v>-2.8458166044444451E-5</v>
      </c>
      <c r="AX53" s="34">
        <f>$AB$28/'Fixed data'!$C$7</f>
        <v>-2.8458166044444451E-5</v>
      </c>
      <c r="AY53" s="34">
        <f>$AB$28/'Fixed data'!$C$7</f>
        <v>-2.8458166044444451E-5</v>
      </c>
      <c r="AZ53" s="34">
        <f>$AB$28/'Fixed data'!$C$7</f>
        <v>-2.8458166044444451E-5</v>
      </c>
      <c r="BA53" s="34">
        <f>$AB$28/'Fixed data'!$C$7</f>
        <v>-2.8458166044444451E-5</v>
      </c>
      <c r="BB53" s="34">
        <f>$AB$28/'Fixed data'!$C$7</f>
        <v>-2.8458166044444451E-5</v>
      </c>
      <c r="BC53" s="34">
        <f>$AB$28/'Fixed data'!$C$7</f>
        <v>-2.8458166044444451E-5</v>
      </c>
      <c r="BD53" s="34">
        <f>$AB$28/'Fixed data'!$C$7</f>
        <v>-2.8458166044444451E-5</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-2.8458166044444451E-5</v>
      </c>
      <c r="AE54" s="34">
        <f>$AC$28/'Fixed data'!$C$7</f>
        <v>-2.8458166044444451E-5</v>
      </c>
      <c r="AF54" s="34">
        <f>$AC$28/'Fixed data'!$C$7</f>
        <v>-2.8458166044444451E-5</v>
      </c>
      <c r="AG54" s="34">
        <f>$AC$28/'Fixed data'!$C$7</f>
        <v>-2.8458166044444451E-5</v>
      </c>
      <c r="AH54" s="34">
        <f>$AC$28/'Fixed data'!$C$7</f>
        <v>-2.8458166044444451E-5</v>
      </c>
      <c r="AI54" s="34">
        <f>$AC$28/'Fixed data'!$C$7</f>
        <v>-2.8458166044444451E-5</v>
      </c>
      <c r="AJ54" s="34">
        <f>$AC$28/'Fixed data'!$C$7</f>
        <v>-2.8458166044444451E-5</v>
      </c>
      <c r="AK54" s="34">
        <f>$AC$28/'Fixed data'!$C$7</f>
        <v>-2.8458166044444451E-5</v>
      </c>
      <c r="AL54" s="34">
        <f>$AC$28/'Fixed data'!$C$7</f>
        <v>-2.8458166044444451E-5</v>
      </c>
      <c r="AM54" s="34">
        <f>$AC$28/'Fixed data'!$C$7</f>
        <v>-2.8458166044444451E-5</v>
      </c>
      <c r="AN54" s="34">
        <f>$AC$28/'Fixed data'!$C$7</f>
        <v>-2.8458166044444451E-5</v>
      </c>
      <c r="AO54" s="34">
        <f>$AC$28/'Fixed data'!$C$7</f>
        <v>-2.8458166044444451E-5</v>
      </c>
      <c r="AP54" s="34">
        <f>$AC$28/'Fixed data'!$C$7</f>
        <v>-2.8458166044444451E-5</v>
      </c>
      <c r="AQ54" s="34">
        <f>$AC$28/'Fixed data'!$C$7</f>
        <v>-2.8458166044444451E-5</v>
      </c>
      <c r="AR54" s="34">
        <f>$AC$28/'Fixed data'!$C$7</f>
        <v>-2.8458166044444451E-5</v>
      </c>
      <c r="AS54" s="34">
        <f>$AC$28/'Fixed data'!$C$7</f>
        <v>-2.8458166044444451E-5</v>
      </c>
      <c r="AT54" s="34">
        <f>$AC$28/'Fixed data'!$C$7</f>
        <v>-2.8458166044444451E-5</v>
      </c>
      <c r="AU54" s="34">
        <f>$AC$28/'Fixed data'!$C$7</f>
        <v>-2.8458166044444451E-5</v>
      </c>
      <c r="AV54" s="34">
        <f>$AC$28/'Fixed data'!$C$7</f>
        <v>-2.8458166044444451E-5</v>
      </c>
      <c r="AW54" s="34">
        <f>$AC$28/'Fixed data'!$C$7</f>
        <v>-2.8458166044444451E-5</v>
      </c>
      <c r="AX54" s="34">
        <f>$AC$28/'Fixed data'!$C$7</f>
        <v>-2.8458166044444451E-5</v>
      </c>
      <c r="AY54" s="34">
        <f>$AC$28/'Fixed data'!$C$7</f>
        <v>-2.8458166044444451E-5</v>
      </c>
      <c r="AZ54" s="34">
        <f>$AC$28/'Fixed data'!$C$7</f>
        <v>-2.8458166044444451E-5</v>
      </c>
      <c r="BA54" s="34">
        <f>$AC$28/'Fixed data'!$C$7</f>
        <v>-2.8458166044444451E-5</v>
      </c>
      <c r="BB54" s="34">
        <f>$AC$28/'Fixed data'!$C$7</f>
        <v>-2.8458166044444451E-5</v>
      </c>
      <c r="BC54" s="34">
        <f>$AC$28/'Fixed data'!$C$7</f>
        <v>-2.8458166044444451E-5</v>
      </c>
      <c r="BD54" s="34">
        <f>$AC$28/'Fixed data'!$C$7</f>
        <v>-2.8458166044444451E-5</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-2.8458166044444451E-5</v>
      </c>
      <c r="AF55" s="34">
        <f>$AD$28/'Fixed data'!$C$7</f>
        <v>-2.8458166044444451E-5</v>
      </c>
      <c r="AG55" s="34">
        <f>$AD$28/'Fixed data'!$C$7</f>
        <v>-2.8458166044444451E-5</v>
      </c>
      <c r="AH55" s="34">
        <f>$AD$28/'Fixed data'!$C$7</f>
        <v>-2.8458166044444451E-5</v>
      </c>
      <c r="AI55" s="34">
        <f>$AD$28/'Fixed data'!$C$7</f>
        <v>-2.8458166044444451E-5</v>
      </c>
      <c r="AJ55" s="34">
        <f>$AD$28/'Fixed data'!$C$7</f>
        <v>-2.8458166044444451E-5</v>
      </c>
      <c r="AK55" s="34">
        <f>$AD$28/'Fixed data'!$C$7</f>
        <v>-2.8458166044444451E-5</v>
      </c>
      <c r="AL55" s="34">
        <f>$AD$28/'Fixed data'!$C$7</f>
        <v>-2.8458166044444451E-5</v>
      </c>
      <c r="AM55" s="34">
        <f>$AD$28/'Fixed data'!$C$7</f>
        <v>-2.8458166044444451E-5</v>
      </c>
      <c r="AN55" s="34">
        <f>$AD$28/'Fixed data'!$C$7</f>
        <v>-2.8458166044444451E-5</v>
      </c>
      <c r="AO55" s="34">
        <f>$AD$28/'Fixed data'!$C$7</f>
        <v>-2.8458166044444451E-5</v>
      </c>
      <c r="AP55" s="34">
        <f>$AD$28/'Fixed data'!$C$7</f>
        <v>-2.8458166044444451E-5</v>
      </c>
      <c r="AQ55" s="34">
        <f>$AD$28/'Fixed data'!$C$7</f>
        <v>-2.8458166044444451E-5</v>
      </c>
      <c r="AR55" s="34">
        <f>$AD$28/'Fixed data'!$C$7</f>
        <v>-2.8458166044444451E-5</v>
      </c>
      <c r="AS55" s="34">
        <f>$AD$28/'Fixed data'!$C$7</f>
        <v>-2.8458166044444451E-5</v>
      </c>
      <c r="AT55" s="34">
        <f>$AD$28/'Fixed data'!$C$7</f>
        <v>-2.8458166044444451E-5</v>
      </c>
      <c r="AU55" s="34">
        <f>$AD$28/'Fixed data'!$C$7</f>
        <v>-2.8458166044444451E-5</v>
      </c>
      <c r="AV55" s="34">
        <f>$AD$28/'Fixed data'!$C$7</f>
        <v>-2.8458166044444451E-5</v>
      </c>
      <c r="AW55" s="34">
        <f>$AD$28/'Fixed data'!$C$7</f>
        <v>-2.8458166044444451E-5</v>
      </c>
      <c r="AX55" s="34">
        <f>$AD$28/'Fixed data'!$C$7</f>
        <v>-2.8458166044444451E-5</v>
      </c>
      <c r="AY55" s="34">
        <f>$AD$28/'Fixed data'!$C$7</f>
        <v>-2.8458166044444451E-5</v>
      </c>
      <c r="AZ55" s="34">
        <f>$AD$28/'Fixed data'!$C$7</f>
        <v>-2.8458166044444451E-5</v>
      </c>
      <c r="BA55" s="34">
        <f>$AD$28/'Fixed data'!$C$7</f>
        <v>-2.8458166044444451E-5</v>
      </c>
      <c r="BB55" s="34">
        <f>$AD$28/'Fixed data'!$C$7</f>
        <v>-2.8458166044444451E-5</v>
      </c>
      <c r="BC55" s="34">
        <f>$AD$28/'Fixed data'!$C$7</f>
        <v>-2.8458166044444451E-5</v>
      </c>
      <c r="BD55" s="34">
        <f>$AD$28/'Fixed data'!$C$7</f>
        <v>-2.8458166044444451E-5</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-2.8458166044444451E-5</v>
      </c>
      <c r="AG56" s="34">
        <f>$AE$28/'Fixed data'!$C$7</f>
        <v>-2.8458166044444451E-5</v>
      </c>
      <c r="AH56" s="34">
        <f>$AE$28/'Fixed data'!$C$7</f>
        <v>-2.8458166044444451E-5</v>
      </c>
      <c r="AI56" s="34">
        <f>$AE$28/'Fixed data'!$C$7</f>
        <v>-2.8458166044444451E-5</v>
      </c>
      <c r="AJ56" s="34">
        <f>$AE$28/'Fixed data'!$C$7</f>
        <v>-2.8458166044444451E-5</v>
      </c>
      <c r="AK56" s="34">
        <f>$AE$28/'Fixed data'!$C$7</f>
        <v>-2.8458166044444451E-5</v>
      </c>
      <c r="AL56" s="34">
        <f>$AE$28/'Fixed data'!$C$7</f>
        <v>-2.8458166044444451E-5</v>
      </c>
      <c r="AM56" s="34">
        <f>$AE$28/'Fixed data'!$C$7</f>
        <v>-2.8458166044444451E-5</v>
      </c>
      <c r="AN56" s="34">
        <f>$AE$28/'Fixed data'!$C$7</f>
        <v>-2.8458166044444451E-5</v>
      </c>
      <c r="AO56" s="34">
        <f>$AE$28/'Fixed data'!$C$7</f>
        <v>-2.8458166044444451E-5</v>
      </c>
      <c r="AP56" s="34">
        <f>$AE$28/'Fixed data'!$C$7</f>
        <v>-2.8458166044444451E-5</v>
      </c>
      <c r="AQ56" s="34">
        <f>$AE$28/'Fixed data'!$C$7</f>
        <v>-2.8458166044444451E-5</v>
      </c>
      <c r="AR56" s="34">
        <f>$AE$28/'Fixed data'!$C$7</f>
        <v>-2.8458166044444451E-5</v>
      </c>
      <c r="AS56" s="34">
        <f>$AE$28/'Fixed data'!$C$7</f>
        <v>-2.8458166044444451E-5</v>
      </c>
      <c r="AT56" s="34">
        <f>$AE$28/'Fixed data'!$C$7</f>
        <v>-2.8458166044444451E-5</v>
      </c>
      <c r="AU56" s="34">
        <f>$AE$28/'Fixed data'!$C$7</f>
        <v>-2.8458166044444451E-5</v>
      </c>
      <c r="AV56" s="34">
        <f>$AE$28/'Fixed data'!$C$7</f>
        <v>-2.8458166044444451E-5</v>
      </c>
      <c r="AW56" s="34">
        <f>$AE$28/'Fixed data'!$C$7</f>
        <v>-2.8458166044444451E-5</v>
      </c>
      <c r="AX56" s="34">
        <f>$AE$28/'Fixed data'!$C$7</f>
        <v>-2.8458166044444451E-5</v>
      </c>
      <c r="AY56" s="34">
        <f>$AE$28/'Fixed data'!$C$7</f>
        <v>-2.8458166044444451E-5</v>
      </c>
      <c r="AZ56" s="34">
        <f>$AE$28/'Fixed data'!$C$7</f>
        <v>-2.8458166044444451E-5</v>
      </c>
      <c r="BA56" s="34">
        <f>$AE$28/'Fixed data'!$C$7</f>
        <v>-2.8458166044444451E-5</v>
      </c>
      <c r="BB56" s="34">
        <f>$AE$28/'Fixed data'!$C$7</f>
        <v>-2.8458166044444451E-5</v>
      </c>
      <c r="BC56" s="34">
        <f>$AE$28/'Fixed data'!$C$7</f>
        <v>-2.8458166044444451E-5</v>
      </c>
      <c r="BD56" s="34">
        <f>$AE$28/'Fixed data'!$C$7</f>
        <v>-2.8458166044444451E-5</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-5.0452832711111108E-5</v>
      </c>
      <c r="AH57" s="34">
        <f>$AF$28/'Fixed data'!$C$7</f>
        <v>-5.0452832711111108E-5</v>
      </c>
      <c r="AI57" s="34">
        <f>$AF$28/'Fixed data'!$C$7</f>
        <v>-5.0452832711111108E-5</v>
      </c>
      <c r="AJ57" s="34">
        <f>$AF$28/'Fixed data'!$C$7</f>
        <v>-5.0452832711111108E-5</v>
      </c>
      <c r="AK57" s="34">
        <f>$AF$28/'Fixed data'!$C$7</f>
        <v>-5.0452832711111108E-5</v>
      </c>
      <c r="AL57" s="34">
        <f>$AF$28/'Fixed data'!$C$7</f>
        <v>-5.0452832711111108E-5</v>
      </c>
      <c r="AM57" s="34">
        <f>$AF$28/'Fixed data'!$C$7</f>
        <v>-5.0452832711111108E-5</v>
      </c>
      <c r="AN57" s="34">
        <f>$AF$28/'Fixed data'!$C$7</f>
        <v>-5.0452832711111108E-5</v>
      </c>
      <c r="AO57" s="34">
        <f>$AF$28/'Fixed data'!$C$7</f>
        <v>-5.0452832711111108E-5</v>
      </c>
      <c r="AP57" s="34">
        <f>$AF$28/'Fixed data'!$C$7</f>
        <v>-5.0452832711111108E-5</v>
      </c>
      <c r="AQ57" s="34">
        <f>$AF$28/'Fixed data'!$C$7</f>
        <v>-5.0452832711111108E-5</v>
      </c>
      <c r="AR57" s="34">
        <f>$AF$28/'Fixed data'!$C$7</f>
        <v>-5.0452832711111108E-5</v>
      </c>
      <c r="AS57" s="34">
        <f>$AF$28/'Fixed data'!$C$7</f>
        <v>-5.0452832711111108E-5</v>
      </c>
      <c r="AT57" s="34">
        <f>$AF$28/'Fixed data'!$C$7</f>
        <v>-5.0452832711111108E-5</v>
      </c>
      <c r="AU57" s="34">
        <f>$AF$28/'Fixed data'!$C$7</f>
        <v>-5.0452832711111108E-5</v>
      </c>
      <c r="AV57" s="34">
        <f>$AF$28/'Fixed data'!$C$7</f>
        <v>-5.0452832711111108E-5</v>
      </c>
      <c r="AW57" s="34">
        <f>$AF$28/'Fixed data'!$C$7</f>
        <v>-5.0452832711111108E-5</v>
      </c>
      <c r="AX57" s="34">
        <f>$AF$28/'Fixed data'!$C$7</f>
        <v>-5.0452832711111108E-5</v>
      </c>
      <c r="AY57" s="34">
        <f>$AF$28/'Fixed data'!$C$7</f>
        <v>-5.0452832711111108E-5</v>
      </c>
      <c r="AZ57" s="34">
        <f>$AF$28/'Fixed data'!$C$7</f>
        <v>-5.0452832711111108E-5</v>
      </c>
      <c r="BA57" s="34">
        <f>$AF$28/'Fixed data'!$C$7</f>
        <v>-5.0452832711111108E-5</v>
      </c>
      <c r="BB57" s="34">
        <f>$AF$28/'Fixed data'!$C$7</f>
        <v>-5.0452832711111108E-5</v>
      </c>
      <c r="BC57" s="34">
        <f>$AF$28/'Fixed data'!$C$7</f>
        <v>-5.0452832711111108E-5</v>
      </c>
      <c r="BD57" s="34">
        <f>$AF$28/'Fixed data'!$C$7</f>
        <v>-5.0452832711111108E-5</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-5.0452832711111108E-5</v>
      </c>
      <c r="AI58" s="34">
        <f>$AG$28/'Fixed data'!$C$7</f>
        <v>-5.0452832711111108E-5</v>
      </c>
      <c r="AJ58" s="34">
        <f>$AG$28/'Fixed data'!$C$7</f>
        <v>-5.0452832711111108E-5</v>
      </c>
      <c r="AK58" s="34">
        <f>$AG$28/'Fixed data'!$C$7</f>
        <v>-5.0452832711111108E-5</v>
      </c>
      <c r="AL58" s="34">
        <f>$AG$28/'Fixed data'!$C$7</f>
        <v>-5.0452832711111108E-5</v>
      </c>
      <c r="AM58" s="34">
        <f>$AG$28/'Fixed data'!$C$7</f>
        <v>-5.0452832711111108E-5</v>
      </c>
      <c r="AN58" s="34">
        <f>$AG$28/'Fixed data'!$C$7</f>
        <v>-5.0452832711111108E-5</v>
      </c>
      <c r="AO58" s="34">
        <f>$AG$28/'Fixed data'!$C$7</f>
        <v>-5.0452832711111108E-5</v>
      </c>
      <c r="AP58" s="34">
        <f>$AG$28/'Fixed data'!$C$7</f>
        <v>-5.0452832711111108E-5</v>
      </c>
      <c r="AQ58" s="34">
        <f>$AG$28/'Fixed data'!$C$7</f>
        <v>-5.0452832711111108E-5</v>
      </c>
      <c r="AR58" s="34">
        <f>$AG$28/'Fixed data'!$C$7</f>
        <v>-5.0452832711111108E-5</v>
      </c>
      <c r="AS58" s="34">
        <f>$AG$28/'Fixed data'!$C$7</f>
        <v>-5.0452832711111108E-5</v>
      </c>
      <c r="AT58" s="34">
        <f>$AG$28/'Fixed data'!$C$7</f>
        <v>-5.0452832711111108E-5</v>
      </c>
      <c r="AU58" s="34">
        <f>$AG$28/'Fixed data'!$C$7</f>
        <v>-5.0452832711111108E-5</v>
      </c>
      <c r="AV58" s="34">
        <f>$AG$28/'Fixed data'!$C$7</f>
        <v>-5.0452832711111108E-5</v>
      </c>
      <c r="AW58" s="34">
        <f>$AG$28/'Fixed data'!$C$7</f>
        <v>-5.0452832711111108E-5</v>
      </c>
      <c r="AX58" s="34">
        <f>$AG$28/'Fixed data'!$C$7</f>
        <v>-5.0452832711111108E-5</v>
      </c>
      <c r="AY58" s="34">
        <f>$AG$28/'Fixed data'!$C$7</f>
        <v>-5.0452832711111108E-5</v>
      </c>
      <c r="AZ58" s="34">
        <f>$AG$28/'Fixed data'!$C$7</f>
        <v>-5.0452832711111108E-5</v>
      </c>
      <c r="BA58" s="34">
        <f>$AG$28/'Fixed data'!$C$7</f>
        <v>-5.0452832711111108E-5</v>
      </c>
      <c r="BB58" s="34">
        <f>$AG$28/'Fixed data'!$C$7</f>
        <v>-5.0452832711111108E-5</v>
      </c>
      <c r="BC58" s="34">
        <f>$AG$28/'Fixed data'!$C$7</f>
        <v>-5.0452832711111108E-5</v>
      </c>
      <c r="BD58" s="34">
        <f>$AG$28/'Fixed data'!$C$7</f>
        <v>-5.0452832711111108E-5</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-5.0452832711111108E-5</v>
      </c>
      <c r="AJ59" s="34">
        <f>$AH$28/'Fixed data'!$C$7</f>
        <v>-5.0452832711111108E-5</v>
      </c>
      <c r="AK59" s="34">
        <f>$AH$28/'Fixed data'!$C$7</f>
        <v>-5.0452832711111108E-5</v>
      </c>
      <c r="AL59" s="34">
        <f>$AH$28/'Fixed data'!$C$7</f>
        <v>-5.0452832711111108E-5</v>
      </c>
      <c r="AM59" s="34">
        <f>$AH$28/'Fixed data'!$C$7</f>
        <v>-5.0452832711111108E-5</v>
      </c>
      <c r="AN59" s="34">
        <f>$AH$28/'Fixed data'!$C$7</f>
        <v>-5.0452832711111108E-5</v>
      </c>
      <c r="AO59" s="34">
        <f>$AH$28/'Fixed data'!$C$7</f>
        <v>-5.0452832711111108E-5</v>
      </c>
      <c r="AP59" s="34">
        <f>$AH$28/'Fixed data'!$C$7</f>
        <v>-5.0452832711111108E-5</v>
      </c>
      <c r="AQ59" s="34">
        <f>$AH$28/'Fixed data'!$C$7</f>
        <v>-5.0452832711111108E-5</v>
      </c>
      <c r="AR59" s="34">
        <f>$AH$28/'Fixed data'!$C$7</f>
        <v>-5.0452832711111108E-5</v>
      </c>
      <c r="AS59" s="34">
        <f>$AH$28/'Fixed data'!$C$7</f>
        <v>-5.0452832711111108E-5</v>
      </c>
      <c r="AT59" s="34">
        <f>$AH$28/'Fixed data'!$C$7</f>
        <v>-5.0452832711111108E-5</v>
      </c>
      <c r="AU59" s="34">
        <f>$AH$28/'Fixed data'!$C$7</f>
        <v>-5.0452832711111108E-5</v>
      </c>
      <c r="AV59" s="34">
        <f>$AH$28/'Fixed data'!$C$7</f>
        <v>-5.0452832711111108E-5</v>
      </c>
      <c r="AW59" s="34">
        <f>$AH$28/'Fixed data'!$C$7</f>
        <v>-5.0452832711111108E-5</v>
      </c>
      <c r="AX59" s="34">
        <f>$AH$28/'Fixed data'!$C$7</f>
        <v>-5.0452832711111108E-5</v>
      </c>
      <c r="AY59" s="34">
        <f>$AH$28/'Fixed data'!$C$7</f>
        <v>-5.0452832711111108E-5</v>
      </c>
      <c r="AZ59" s="34">
        <f>$AH$28/'Fixed data'!$C$7</f>
        <v>-5.0452832711111108E-5</v>
      </c>
      <c r="BA59" s="34">
        <f>$AH$28/'Fixed data'!$C$7</f>
        <v>-5.0452832711111108E-5</v>
      </c>
      <c r="BB59" s="34">
        <f>$AH$28/'Fixed data'!$C$7</f>
        <v>-5.0452832711111108E-5</v>
      </c>
      <c r="BC59" s="34">
        <f>$AH$28/'Fixed data'!$C$7</f>
        <v>-5.0452832711111108E-5</v>
      </c>
      <c r="BD59" s="34">
        <f>$AH$28/'Fixed data'!$C$7</f>
        <v>-5.0452832711111108E-5</v>
      </c>
    </row>
    <row r="60" spans="1:56" ht="16.5" collapsed="1">
      <c r="A60" s="115"/>
      <c r="B60" s="9" t="s">
        <v>7</v>
      </c>
      <c r="C60" s="9" t="s">
        <v>61</v>
      </c>
      <c r="D60" s="9" t="s">
        <v>40</v>
      </c>
      <c r="E60" s="34">
        <f>SUM(E30:E59)</f>
        <v>0</v>
      </c>
      <c r="F60" s="34">
        <f t="shared" ref="F60:BD60" si="5">SUM(F30:F59)</f>
        <v>0</v>
      </c>
      <c r="G60" s="34">
        <f t="shared" si="5"/>
        <v>0</v>
      </c>
      <c r="H60" s="34">
        <f t="shared" si="5"/>
        <v>-3.3958962814281957E-3</v>
      </c>
      <c r="I60" s="34">
        <f t="shared" si="5"/>
        <v>-3.3371218734453184E-3</v>
      </c>
      <c r="J60" s="34">
        <f t="shared" si="5"/>
        <v>-3.278549160514288E-3</v>
      </c>
      <c r="K60" s="34">
        <f t="shared" si="5"/>
        <v>-3.2201620538030626E-3</v>
      </c>
      <c r="L60" s="34">
        <f t="shared" si="5"/>
        <v>-3.1619446922017225E-3</v>
      </c>
      <c r="M60" s="34">
        <f t="shared" si="5"/>
        <v>-3.1038814347949697E-3</v>
      </c>
      <c r="N60" s="34">
        <f t="shared" si="5"/>
        <v>-3.0459568535449641E-3</v>
      </c>
      <c r="O60" s="34">
        <f t="shared" si="5"/>
        <v>-2.9881557261767946E-3</v>
      </c>
      <c r="P60" s="34">
        <f t="shared" si="5"/>
        <v>-2.930463029259197E-3</v>
      </c>
      <c r="Q60" s="34">
        <f t="shared" si="5"/>
        <v>-2.8728639314734208E-3</v>
      </c>
      <c r="R60" s="34">
        <f t="shared" si="5"/>
        <v>-2.8153437870634384E-3</v>
      </c>
      <c r="S60" s="34">
        <f t="shared" si="5"/>
        <v>-2.7578881294609498E-3</v>
      </c>
      <c r="T60" s="34">
        <f t="shared" si="5"/>
        <v>-2.7004826650789036E-3</v>
      </c>
      <c r="U60" s="34">
        <f t="shared" si="5"/>
        <v>-2.6431132672674923E-3</v>
      </c>
      <c r="V60" s="34">
        <f t="shared" si="5"/>
        <v>-2.5857659704268238E-3</v>
      </c>
      <c r="W60" s="34">
        <f t="shared" si="5"/>
        <v>-2.5284269642706827E-3</v>
      </c>
      <c r="X60" s="34">
        <f t="shared" si="5"/>
        <v>-2.4710825882360231E-3</v>
      </c>
      <c r="Y60" s="34">
        <f t="shared" si="5"/>
        <v>-2.4137193260330308E-3</v>
      </c>
      <c r="Z60" s="34">
        <f t="shared" si="5"/>
        <v>-2.3563238003307891E-3</v>
      </c>
      <c r="AA60" s="34">
        <f t="shared" si="5"/>
        <v>-2.2988827675737736E-3</v>
      </c>
      <c r="AB60" s="34">
        <f t="shared" si="5"/>
        <v>-2.3273409336182181E-3</v>
      </c>
      <c r="AC60" s="34">
        <f t="shared" si="5"/>
        <v>-2.3557990996626627E-3</v>
      </c>
      <c r="AD60" s="34">
        <f t="shared" si="5"/>
        <v>-2.3842572657071072E-3</v>
      </c>
      <c r="AE60" s="34">
        <f t="shared" si="5"/>
        <v>-2.4127154317515518E-3</v>
      </c>
      <c r="AF60" s="34">
        <f t="shared" si="5"/>
        <v>-2.4411735977959963E-3</v>
      </c>
      <c r="AG60" s="34">
        <f t="shared" si="5"/>
        <v>-2.4916264305071077E-3</v>
      </c>
      <c r="AH60" s="34">
        <f t="shared" si="5"/>
        <v>-2.542079263218219E-3</v>
      </c>
      <c r="AI60" s="34">
        <f t="shared" si="5"/>
        <v>-2.5925320959293303E-3</v>
      </c>
      <c r="AJ60" s="34">
        <f t="shared" si="5"/>
        <v>-2.5925320959293303E-3</v>
      </c>
      <c r="AK60" s="34">
        <f t="shared" si="5"/>
        <v>-2.5925320959293303E-3</v>
      </c>
      <c r="AL60" s="34">
        <f t="shared" si="5"/>
        <v>-2.5925320959293303E-3</v>
      </c>
      <c r="AM60" s="34">
        <f t="shared" si="5"/>
        <v>-2.5925320959293303E-3</v>
      </c>
      <c r="AN60" s="34">
        <f t="shared" si="5"/>
        <v>-2.5925320959293303E-3</v>
      </c>
      <c r="AO60" s="34">
        <f t="shared" si="5"/>
        <v>-2.5925320959293303E-3</v>
      </c>
      <c r="AP60" s="34">
        <f t="shared" si="5"/>
        <v>-2.5925320959293303E-3</v>
      </c>
      <c r="AQ60" s="34">
        <f t="shared" si="5"/>
        <v>-2.5925320959293303E-3</v>
      </c>
      <c r="AR60" s="34">
        <f t="shared" si="5"/>
        <v>-2.5925320959293303E-3</v>
      </c>
      <c r="AS60" s="34">
        <f t="shared" si="5"/>
        <v>-2.5925320959293303E-3</v>
      </c>
      <c r="AT60" s="34">
        <f t="shared" si="5"/>
        <v>-2.5925320959293303E-3</v>
      </c>
      <c r="AU60" s="34">
        <f t="shared" si="5"/>
        <v>-2.5925320959293303E-3</v>
      </c>
      <c r="AV60" s="34">
        <f t="shared" si="5"/>
        <v>-2.5925320959293303E-3</v>
      </c>
      <c r="AW60" s="34">
        <f t="shared" si="5"/>
        <v>-2.5925320959293303E-3</v>
      </c>
      <c r="AX60" s="34">
        <f t="shared" si="5"/>
        <v>-2.5925320959293303E-3</v>
      </c>
      <c r="AY60" s="34">
        <f t="shared" si="5"/>
        <v>-2.5925320959293303E-3</v>
      </c>
      <c r="AZ60" s="34">
        <f t="shared" si="5"/>
        <v>-2.5925320959293303E-3</v>
      </c>
      <c r="BA60" s="34">
        <f t="shared" si="5"/>
        <v>8.0336418549886528E-4</v>
      </c>
      <c r="BB60" s="34">
        <f t="shared" si="5"/>
        <v>7.4458977751598869E-4</v>
      </c>
      <c r="BC60" s="34">
        <f t="shared" si="5"/>
        <v>6.860170645849585E-4</v>
      </c>
      <c r="BD60" s="34">
        <f t="shared" si="5"/>
        <v>6.2762995787373323E-4</v>
      </c>
    </row>
    <row r="61" spans="1:56" ht="17.25" hidden="1" customHeight="1" outlineLevel="1">
      <c r="A61" s="115"/>
      <c r="B61" s="9" t="s">
        <v>35</v>
      </c>
      <c r="C61" s="9" t="s">
        <v>62</v>
      </c>
      <c r="D61" s="9" t="s">
        <v>40</v>
      </c>
      <c r="E61" s="34">
        <v>0</v>
      </c>
      <c r="F61" s="34">
        <f>E62</f>
        <v>0</v>
      </c>
      <c r="G61" s="34">
        <f t="shared" ref="G61:BD61" si="6">F62</f>
        <v>0</v>
      </c>
      <c r="H61" s="34">
        <f t="shared" si="6"/>
        <v>-0.1528153326642688</v>
      </c>
      <c r="I61" s="34">
        <f t="shared" si="6"/>
        <v>-0.14677458802361115</v>
      </c>
      <c r="J61" s="34">
        <f t="shared" si="6"/>
        <v>-0.14080169406826948</v>
      </c>
      <c r="K61" s="34">
        <f t="shared" si="6"/>
        <v>-0.13489572510575004</v>
      </c>
      <c r="L61" s="34">
        <f t="shared" si="6"/>
        <v>-0.12905578177988669</v>
      </c>
      <c r="M61" s="34">
        <f t="shared" si="6"/>
        <v>-0.1232809905043811</v>
      </c>
      <c r="N61" s="34">
        <f t="shared" si="6"/>
        <v>-0.11757050291333587</v>
      </c>
      <c r="O61" s="34">
        <f t="shared" si="6"/>
        <v>-0.11192349532822329</v>
      </c>
      <c r="P61" s="34">
        <f t="shared" si="6"/>
        <v>-0.10633916824075461</v>
      </c>
      <c r="Q61" s="34">
        <f t="shared" si="6"/>
        <v>-0.10081674581113549</v>
      </c>
      <c r="R61" s="34">
        <f t="shared" si="6"/>
        <v>-9.5355475381212862E-2</v>
      </c>
      <c r="S61" s="34">
        <f t="shared" si="6"/>
        <v>-8.9954627002037435E-2</v>
      </c>
      <c r="T61" s="34">
        <f t="shared" si="6"/>
        <v>-8.4613492975384397E-2</v>
      </c>
      <c r="U61" s="34">
        <f t="shared" si="6"/>
        <v>-7.9331387408792003E-2</v>
      </c>
      <c r="V61" s="34">
        <f t="shared" si="6"/>
        <v>-7.4107645783694429E-2</v>
      </c>
      <c r="W61" s="34">
        <f t="shared" si="6"/>
        <v>-6.8941624536241253E-2</v>
      </c>
      <c r="X61" s="34">
        <f t="shared" si="6"/>
        <v>-6.3832700650410884E-2</v>
      </c>
      <c r="Y61" s="34">
        <f t="shared" si="6"/>
        <v>-5.8780271263040196E-2</v>
      </c>
      <c r="Z61" s="34">
        <f t="shared" si="6"/>
        <v>-5.3783753280406285E-2</v>
      </c>
      <c r="AA61" s="34">
        <f t="shared" si="6"/>
        <v>-4.8842583006009806E-2</v>
      </c>
      <c r="AB61" s="34">
        <f t="shared" si="6"/>
        <v>-4.7824317710436035E-2</v>
      </c>
      <c r="AC61" s="34">
        <f t="shared" si="6"/>
        <v>-4.6777594248817819E-2</v>
      </c>
      <c r="AD61" s="34">
        <f t="shared" si="6"/>
        <v>-4.570241262115516E-2</v>
      </c>
      <c r="AE61" s="34">
        <f t="shared" si="6"/>
        <v>-4.4598772827448049E-2</v>
      </c>
      <c r="AF61" s="34">
        <f t="shared" si="6"/>
        <v>-4.3466674867696495E-2</v>
      </c>
      <c r="AG61" s="34">
        <f t="shared" si="6"/>
        <v>-4.3295878741900495E-2</v>
      </c>
      <c r="AH61" s="34">
        <f t="shared" si="6"/>
        <v>-4.3074629783393388E-2</v>
      </c>
      <c r="AI61" s="34">
        <f t="shared" si="6"/>
        <v>-4.2802927992175166E-2</v>
      </c>
      <c r="AJ61" s="34">
        <f t="shared" si="6"/>
        <v>-4.2480773368245836E-2</v>
      </c>
      <c r="AK61" s="34">
        <f t="shared" si="6"/>
        <v>-4.2158618744316506E-2</v>
      </c>
      <c r="AL61" s="34">
        <f t="shared" si="6"/>
        <v>-4.1836464120387176E-2</v>
      </c>
      <c r="AM61" s="34">
        <f t="shared" si="6"/>
        <v>-4.1514309496457846E-2</v>
      </c>
      <c r="AN61" s="34">
        <f t="shared" si="6"/>
        <v>-4.1192154872528516E-2</v>
      </c>
      <c r="AO61" s="34">
        <f t="shared" si="6"/>
        <v>-3.8599622776599188E-2</v>
      </c>
      <c r="AP61" s="34">
        <f t="shared" si="6"/>
        <v>-3.6007090680669859E-2</v>
      </c>
      <c r="AQ61" s="34">
        <f t="shared" si="6"/>
        <v>-3.3414558584740531E-2</v>
      </c>
      <c r="AR61" s="34">
        <f t="shared" si="6"/>
        <v>-3.0822026488811202E-2</v>
      </c>
      <c r="AS61" s="34">
        <f t="shared" si="6"/>
        <v>-2.8229494392881874E-2</v>
      </c>
      <c r="AT61" s="34">
        <f t="shared" si="6"/>
        <v>-2.5636962296952545E-2</v>
      </c>
      <c r="AU61" s="34">
        <f t="shared" si="6"/>
        <v>-2.3044430201023217E-2</v>
      </c>
      <c r="AV61" s="34">
        <f t="shared" si="6"/>
        <v>-2.0451898105093888E-2</v>
      </c>
      <c r="AW61" s="34">
        <f t="shared" si="6"/>
        <v>-1.785936600916456E-2</v>
      </c>
      <c r="AX61" s="34">
        <f t="shared" si="6"/>
        <v>-1.5266833913235229E-2</v>
      </c>
      <c r="AY61" s="34">
        <f t="shared" si="6"/>
        <v>-1.2674301817305899E-2</v>
      </c>
      <c r="AZ61" s="34">
        <f t="shared" si="6"/>
        <v>-1.0081769721376569E-2</v>
      </c>
      <c r="BA61" s="34">
        <f t="shared" si="6"/>
        <v>-7.4892376254472384E-3</v>
      </c>
      <c r="BB61" s="34">
        <f t="shared" si="6"/>
        <v>-8.2926018109461038E-3</v>
      </c>
      <c r="BC61" s="34">
        <f t="shared" si="6"/>
        <v>-9.0371915884620933E-3</v>
      </c>
      <c r="BD61" s="34">
        <f t="shared" si="6"/>
        <v>-9.723208653047051E-3</v>
      </c>
    </row>
    <row r="62" spans="1:56" ht="16.5" hidden="1" customHeight="1" outlineLevel="1">
      <c r="A62" s="115"/>
      <c r="B62" s="9" t="s">
        <v>34</v>
      </c>
      <c r="C62" s="9" t="s">
        <v>69</v>
      </c>
      <c r="D62" s="9" t="s">
        <v>40</v>
      </c>
      <c r="E62" s="34">
        <f t="shared" ref="E62:BD62" si="7">E28-E60+E61</f>
        <v>0</v>
      </c>
      <c r="F62" s="34">
        <f t="shared" si="7"/>
        <v>0</v>
      </c>
      <c r="G62" s="34">
        <f t="shared" si="7"/>
        <v>-0.1528153326642688</v>
      </c>
      <c r="H62" s="34">
        <f t="shared" si="7"/>
        <v>-0.14677458802361115</v>
      </c>
      <c r="I62" s="34">
        <f t="shared" si="7"/>
        <v>-0.14080169406826948</v>
      </c>
      <c r="J62" s="34">
        <f t="shared" si="7"/>
        <v>-0.13489572510575004</v>
      </c>
      <c r="K62" s="34">
        <f t="shared" si="7"/>
        <v>-0.12905578177988669</v>
      </c>
      <c r="L62" s="34">
        <f t="shared" si="7"/>
        <v>-0.1232809905043811</v>
      </c>
      <c r="M62" s="34">
        <f t="shared" si="7"/>
        <v>-0.11757050291333587</v>
      </c>
      <c r="N62" s="34">
        <f t="shared" si="7"/>
        <v>-0.11192349532822329</v>
      </c>
      <c r="O62" s="34">
        <f t="shared" si="7"/>
        <v>-0.10633916824075461</v>
      </c>
      <c r="P62" s="34">
        <f t="shared" si="7"/>
        <v>-0.10081674581113549</v>
      </c>
      <c r="Q62" s="34">
        <f t="shared" si="7"/>
        <v>-9.5355475381212862E-2</v>
      </c>
      <c r="R62" s="34">
        <f t="shared" si="7"/>
        <v>-8.9954627002037435E-2</v>
      </c>
      <c r="S62" s="34">
        <f t="shared" si="7"/>
        <v>-8.4613492975384397E-2</v>
      </c>
      <c r="T62" s="34">
        <f t="shared" si="7"/>
        <v>-7.9331387408792003E-2</v>
      </c>
      <c r="U62" s="34">
        <f t="shared" si="7"/>
        <v>-7.4107645783694429E-2</v>
      </c>
      <c r="V62" s="34">
        <f t="shared" si="7"/>
        <v>-6.8941624536241253E-2</v>
      </c>
      <c r="W62" s="34">
        <f t="shared" si="7"/>
        <v>-6.3832700650410884E-2</v>
      </c>
      <c r="X62" s="34">
        <f t="shared" si="7"/>
        <v>-5.8780271263040196E-2</v>
      </c>
      <c r="Y62" s="34">
        <f t="shared" si="7"/>
        <v>-5.3783753280406285E-2</v>
      </c>
      <c r="Z62" s="34">
        <f t="shared" si="7"/>
        <v>-4.8842583006009806E-2</v>
      </c>
      <c r="AA62" s="34">
        <f t="shared" si="7"/>
        <v>-4.7824317710436035E-2</v>
      </c>
      <c r="AB62" s="34">
        <f t="shared" si="7"/>
        <v>-4.6777594248817819E-2</v>
      </c>
      <c r="AC62" s="34">
        <f t="shared" si="7"/>
        <v>-4.570241262115516E-2</v>
      </c>
      <c r="AD62" s="34">
        <f t="shared" si="7"/>
        <v>-4.4598772827448049E-2</v>
      </c>
      <c r="AE62" s="34">
        <f t="shared" si="7"/>
        <v>-4.3466674867696495E-2</v>
      </c>
      <c r="AF62" s="34">
        <f t="shared" si="7"/>
        <v>-4.3295878741900495E-2</v>
      </c>
      <c r="AG62" s="34">
        <f t="shared" si="7"/>
        <v>-4.3074629783393388E-2</v>
      </c>
      <c r="AH62" s="34">
        <f t="shared" si="7"/>
        <v>-4.2802927992175166E-2</v>
      </c>
      <c r="AI62" s="34">
        <f t="shared" si="7"/>
        <v>-4.2480773368245836E-2</v>
      </c>
      <c r="AJ62" s="34">
        <f t="shared" si="7"/>
        <v>-4.2158618744316506E-2</v>
      </c>
      <c r="AK62" s="34">
        <f t="shared" si="7"/>
        <v>-4.1836464120387176E-2</v>
      </c>
      <c r="AL62" s="34">
        <f t="shared" si="7"/>
        <v>-4.1514309496457846E-2</v>
      </c>
      <c r="AM62" s="34">
        <f t="shared" si="7"/>
        <v>-4.1192154872528516E-2</v>
      </c>
      <c r="AN62" s="34">
        <f t="shared" si="7"/>
        <v>-3.8599622776599188E-2</v>
      </c>
      <c r="AO62" s="34">
        <f t="shared" si="7"/>
        <v>-3.6007090680669859E-2</v>
      </c>
      <c r="AP62" s="34">
        <f t="shared" si="7"/>
        <v>-3.3414558584740531E-2</v>
      </c>
      <c r="AQ62" s="34">
        <f t="shared" si="7"/>
        <v>-3.0822026488811202E-2</v>
      </c>
      <c r="AR62" s="34">
        <f t="shared" si="7"/>
        <v>-2.8229494392881874E-2</v>
      </c>
      <c r="AS62" s="34">
        <f t="shared" si="7"/>
        <v>-2.5636962296952545E-2</v>
      </c>
      <c r="AT62" s="34">
        <f t="shared" si="7"/>
        <v>-2.3044430201023217E-2</v>
      </c>
      <c r="AU62" s="34">
        <f t="shared" si="7"/>
        <v>-2.0451898105093888E-2</v>
      </c>
      <c r="AV62" s="34">
        <f t="shared" si="7"/>
        <v>-1.785936600916456E-2</v>
      </c>
      <c r="AW62" s="34">
        <f t="shared" si="7"/>
        <v>-1.5266833913235229E-2</v>
      </c>
      <c r="AX62" s="34">
        <f t="shared" si="7"/>
        <v>-1.2674301817305899E-2</v>
      </c>
      <c r="AY62" s="34">
        <f t="shared" si="7"/>
        <v>-1.0081769721376569E-2</v>
      </c>
      <c r="AZ62" s="34">
        <f t="shared" si="7"/>
        <v>-7.4892376254472384E-3</v>
      </c>
      <c r="BA62" s="34">
        <f t="shared" si="7"/>
        <v>-8.2926018109461038E-3</v>
      </c>
      <c r="BB62" s="34">
        <f t="shared" si="7"/>
        <v>-9.0371915884620933E-3</v>
      </c>
      <c r="BC62" s="34">
        <f t="shared" si="7"/>
        <v>-9.723208653047051E-3</v>
      </c>
      <c r="BD62" s="34">
        <f t="shared" si="7"/>
        <v>-1.0350838610920784E-2</v>
      </c>
    </row>
    <row r="63" spans="1:56" ht="16.5" collapsed="1">
      <c r="A63" s="115"/>
      <c r="B63" s="9" t="s">
        <v>8</v>
      </c>
      <c r="C63" s="11" t="s">
        <v>68</v>
      </c>
      <c r="D63" s="9" t="s">
        <v>40</v>
      </c>
      <c r="E63" s="34">
        <f>AVERAGE(E61:E62)*'Fixed data'!$C$3</f>
        <v>0</v>
      </c>
      <c r="F63" s="34">
        <f>AVERAGE(F61:F62)*'Fixed data'!$C$3</f>
        <v>0</v>
      </c>
      <c r="G63" s="34">
        <f>AVERAGE(G61:G62)*'Fixed data'!$C$3</f>
        <v>-3.690490283842092E-3</v>
      </c>
      <c r="H63" s="34">
        <f>AVERAGE(H61:H62)*'Fixed data'!$C$3</f>
        <v>-7.2350965846123003E-3</v>
      </c>
      <c r="I63" s="34">
        <f>AVERAGE(I61:I62)*'Fixed data'!$C$3</f>
        <v>-6.9449672125189172E-3</v>
      </c>
      <c r="J63" s="34">
        <f>AVERAGE(J61:J62)*'Fixed data'!$C$3</f>
        <v>-6.658092673052572E-3</v>
      </c>
      <c r="K63" s="34">
        <f>AVERAGE(K61:K62)*'Fixed data'!$C$3</f>
        <v>-6.3744288912881272E-3</v>
      </c>
      <c r="L63" s="34">
        <f>AVERAGE(L61:L62)*'Fixed data'!$C$3</f>
        <v>-6.0939330506650669E-3</v>
      </c>
      <c r="M63" s="34">
        <f>AVERAGE(M61:M62)*'Fixed data'!$C$3</f>
        <v>-5.8165635660378653E-3</v>
      </c>
      <c r="N63" s="34">
        <f>AVERAGE(N61:N62)*'Fixed data'!$C$3</f>
        <v>-5.5422800575336542E-3</v>
      </c>
      <c r="O63" s="34">
        <f>AVERAGE(O61:O62)*'Fixed data'!$C$3</f>
        <v>-5.2710433251908165E-3</v>
      </c>
      <c r="P63" s="34">
        <f>AVERAGE(P61:P62)*'Fixed data'!$C$3</f>
        <v>-5.0028153243531458E-3</v>
      </c>
      <c r="Q63" s="34">
        <f>AVERAGE(Q61:Q62)*'Fixed data'!$C$3</f>
        <v>-4.7375591417952124E-3</v>
      </c>
      <c r="R63" s="34">
        <f>AVERAGE(R61:R62)*'Fixed data'!$C$3</f>
        <v>-4.4752389725554948E-3</v>
      </c>
      <c r="S63" s="34">
        <f>AVERAGE(S61:S62)*'Fixed data'!$C$3</f>
        <v>-4.2158200974547373E-3</v>
      </c>
      <c r="T63" s="34">
        <f>AVERAGE(T61:T62)*'Fixed data'!$C$3</f>
        <v>-3.95926886127786E-3</v>
      </c>
      <c r="U63" s="34">
        <f>AVERAGE(U61:U62)*'Fixed data'!$C$3</f>
        <v>-3.7055526515985472E-3</v>
      </c>
      <c r="V63" s="34">
        <f>AVERAGE(V61:V62)*'Fixed data'!$C$3</f>
        <v>-3.4546398782264471E-3</v>
      </c>
      <c r="W63" s="34">
        <f>AVERAGE(W61:W62)*'Fixed data'!$C$3</f>
        <v>-3.2064999532576493E-3</v>
      </c>
      <c r="X63" s="34">
        <f>AVERAGE(X61:X62)*'Fixed data'!$C$3</f>
        <v>-2.9611032717098439E-3</v>
      </c>
      <c r="Y63" s="34">
        <f>AVERAGE(Y61:Y62)*'Fixed data'!$C$3</f>
        <v>-2.7184211927242328E-3</v>
      </c>
      <c r="Z63" s="34">
        <f>AVERAGE(Z61:Z62)*'Fixed data'!$C$3</f>
        <v>-2.4784260213169488E-3</v>
      </c>
      <c r="AA63" s="34">
        <f>AVERAGE(AA61:AA62)*'Fixed data'!$C$3</f>
        <v>-2.3345056523021673E-3</v>
      </c>
      <c r="AB63" s="34">
        <f>AVERAGE(AB61:AB62)*'Fixed data'!$C$3</f>
        <v>-2.2846361738159808E-3</v>
      </c>
      <c r="AC63" s="34">
        <f>AVERAGE(AC61:AC62)*'Fixed data'!$C$3</f>
        <v>-2.2333921659098478E-3</v>
      </c>
      <c r="AD63" s="34">
        <f>AVERAGE(AD61:AD62)*'Fixed data'!$C$3</f>
        <v>-2.1807736285837679E-3</v>
      </c>
      <c r="AE63" s="34">
        <f>AVERAGE(AE61:AE62)*'Fixed data'!$C$3</f>
        <v>-2.1267805618377408E-3</v>
      </c>
      <c r="AF63" s="34">
        <f>AVERAGE(AF61:AF62)*'Fixed data'!$C$3</f>
        <v>-2.0953156696717676E-3</v>
      </c>
      <c r="AG63" s="34">
        <f>AVERAGE(AG61:AG62)*'Fixed data'!$C$3</f>
        <v>-2.0858477808858474E-3</v>
      </c>
      <c r="AH63" s="34">
        <f>AVERAGE(AH61:AH62)*'Fixed data'!$C$3</f>
        <v>-2.0739430202799804E-3</v>
      </c>
      <c r="AI63" s="34">
        <f>AVERAGE(AI61:AI62)*'Fixed data'!$C$3</f>
        <v>-2.0596013878541675E-3</v>
      </c>
      <c r="AJ63" s="34">
        <f>AVERAGE(AJ61:AJ62)*'Fixed data'!$C$3</f>
        <v>-2.0440413195183809E-3</v>
      </c>
      <c r="AK63" s="34">
        <f>AVERAGE(AK61:AK62)*'Fixed data'!$C$3</f>
        <v>-2.0284812511825942E-3</v>
      </c>
      <c r="AL63" s="34">
        <f>AVERAGE(AL61:AL62)*'Fixed data'!$C$3</f>
        <v>-2.0129211828468076E-3</v>
      </c>
      <c r="AM63" s="34">
        <f>AVERAGE(AM61:AM62)*'Fixed data'!$C$3</f>
        <v>-1.9973611145110209E-3</v>
      </c>
      <c r="AN63" s="34">
        <f>AVERAGE(AN61:AN62)*'Fixed data'!$C$3</f>
        <v>-1.9269714302264341E-3</v>
      </c>
      <c r="AO63" s="34">
        <f>AVERAGE(AO61:AO62)*'Fixed data'!$C$3</f>
        <v>-1.8017521299930476E-3</v>
      </c>
      <c r="AP63" s="34">
        <f>AVERAGE(AP61:AP62)*'Fixed data'!$C$3</f>
        <v>-1.676532829759661E-3</v>
      </c>
      <c r="AQ63" s="34">
        <f>AVERAGE(AQ61:AQ62)*'Fixed data'!$C$3</f>
        <v>-1.5513135295262745E-3</v>
      </c>
      <c r="AR63" s="34">
        <f>AVERAGE(AR61:AR62)*'Fixed data'!$C$3</f>
        <v>-1.4260942292928878E-3</v>
      </c>
      <c r="AS63" s="34">
        <f>AVERAGE(AS61:AS62)*'Fixed data'!$C$3</f>
        <v>-1.3008749290595012E-3</v>
      </c>
      <c r="AT63" s="34">
        <f>AVERAGE(AT61:AT62)*'Fixed data'!$C$3</f>
        <v>-1.1756556288261147E-3</v>
      </c>
      <c r="AU63" s="34">
        <f>AVERAGE(AU61:AU62)*'Fixed data'!$C$3</f>
        <v>-1.0504363285927282E-3</v>
      </c>
      <c r="AV63" s="34">
        <f>AVERAGE(AV61:AV62)*'Fixed data'!$C$3</f>
        <v>-9.2521702835934156E-4</v>
      </c>
      <c r="AW63" s="34">
        <f>AVERAGE(AW61:AW62)*'Fixed data'!$C$3</f>
        <v>-7.9999772812595503E-4</v>
      </c>
      <c r="AX63" s="34">
        <f>AVERAGE(AX61:AX62)*'Fixed data'!$C$3</f>
        <v>-6.7477842789256828E-4</v>
      </c>
      <c r="AY63" s="34">
        <f>AVERAGE(AY61:AY62)*'Fixed data'!$C$3</f>
        <v>-5.4955912765918165E-4</v>
      </c>
      <c r="AZ63" s="34">
        <f>AVERAGE(AZ61:AZ62)*'Fixed data'!$C$3</f>
        <v>-4.243398274257949E-4</v>
      </c>
      <c r="BA63" s="34">
        <f>AVERAGE(BA61:BA62)*'Fixed data'!$C$3</f>
        <v>-3.811314223888993E-4</v>
      </c>
      <c r="BB63" s="34">
        <f>AVERAGE(BB61:BB62)*'Fixed data'!$C$3</f>
        <v>-4.1851451059570801E-4</v>
      </c>
      <c r="BC63" s="34">
        <f>AVERAGE(BC61:BC62)*'Fixed data'!$C$3</f>
        <v>-4.5306366583244584E-4</v>
      </c>
      <c r="BD63" s="34">
        <f>AVERAGE(BD61:BD62)*'Fixed data'!$C$3</f>
        <v>-4.8478824142482322E-4</v>
      </c>
    </row>
    <row r="64" spans="1:56" ht="15.75" thickBot="1">
      <c r="A64" s="114"/>
      <c r="B64" s="12" t="s">
        <v>95</v>
      </c>
      <c r="C64" s="12" t="s">
        <v>45</v>
      </c>
      <c r="D64" s="12" t="s">
        <v>40</v>
      </c>
      <c r="E64" s="53">
        <f t="shared" ref="E64:BD64" si="8">E29+E60+E63</f>
        <v>0</v>
      </c>
      <c r="F64" s="53">
        <f t="shared" si="8"/>
        <v>0</v>
      </c>
      <c r="G64" s="53">
        <f t="shared" si="8"/>
        <v>-4.1894323449909274E-2</v>
      </c>
      <c r="H64" s="53">
        <f t="shared" si="8"/>
        <v>-9.9697807762331291E-3</v>
      </c>
      <c r="I64" s="53">
        <f t="shared" si="8"/>
        <v>-9.6231460654901436E-3</v>
      </c>
      <c r="J64" s="53">
        <f t="shared" si="8"/>
        <v>-9.2797868830655737E-3</v>
      </c>
      <c r="K64" s="53">
        <f t="shared" si="8"/>
        <v>-8.9396456270761163E-3</v>
      </c>
      <c r="L64" s="53">
        <f t="shared" si="8"/>
        <v>-8.6026660970408234E-3</v>
      </c>
      <c r="M64" s="53">
        <f t="shared" si="8"/>
        <v>-8.268793461770273E-3</v>
      </c>
      <c r="N64" s="53">
        <f t="shared" si="8"/>
        <v>-7.937974228186713E-3</v>
      </c>
      <c r="O64" s="53">
        <f t="shared" si="8"/>
        <v>-7.6101562110446374E-3</v>
      </c>
      <c r="P64" s="53">
        <f t="shared" si="8"/>
        <v>-7.2852885035223627E-3</v>
      </c>
      <c r="Q64" s="53">
        <f t="shared" si="8"/>
        <v>-6.9633214486563323E-3</v>
      </c>
      <c r="R64" s="53">
        <f t="shared" si="8"/>
        <v>-6.6442066115909373E-3</v>
      </c>
      <c r="S64" s="53">
        <f t="shared" si="8"/>
        <v>-6.3278967526176656E-3</v>
      </c>
      <c r="T64" s="53">
        <f t="shared" si="8"/>
        <v>-6.0143458009783895E-3</v>
      </c>
      <c r="U64" s="53">
        <f t="shared" si="8"/>
        <v>-5.7035088294085188E-3</v>
      </c>
      <c r="V64" s="53">
        <f t="shared" si="8"/>
        <v>-5.3953420293966813E-3</v>
      </c>
      <c r="W64" s="53">
        <f t="shared" si="8"/>
        <v>-5.0898026871384096E-3</v>
      </c>
      <c r="X64" s="53">
        <f t="shared" si="8"/>
        <v>-4.7868491601622022E-3</v>
      </c>
      <c r="Y64" s="53">
        <f t="shared" si="8"/>
        <v>-4.4864408546070444E-3</v>
      </c>
      <c r="Z64" s="53">
        <f t="shared" si="8"/>
        <v>-4.1885382031313151E-3</v>
      </c>
      <c r="AA64" s="53">
        <f t="shared" si="8"/>
        <v>-4.9535427878759416E-3</v>
      </c>
      <c r="AB64" s="53">
        <f t="shared" si="8"/>
        <v>-4.9321314754341983E-3</v>
      </c>
      <c r="AC64" s="53">
        <f t="shared" si="8"/>
        <v>-4.9093456335725112E-3</v>
      </c>
      <c r="AD64" s="53">
        <f t="shared" si="8"/>
        <v>-4.885185262290875E-3</v>
      </c>
      <c r="AE64" s="53">
        <f t="shared" si="8"/>
        <v>-4.8596503615892933E-3</v>
      </c>
      <c r="AF64" s="53">
        <f t="shared" si="8"/>
        <v>-5.1040836354677641E-3</v>
      </c>
      <c r="AG64" s="53">
        <f t="shared" si="8"/>
        <v>-5.1450685793929547E-3</v>
      </c>
      <c r="AH64" s="53">
        <f t="shared" si="8"/>
        <v>-5.1836166514981994E-3</v>
      </c>
      <c r="AI64" s="53">
        <f t="shared" si="8"/>
        <v>-5.2197278517834983E-3</v>
      </c>
      <c r="AJ64" s="53">
        <f t="shared" si="8"/>
        <v>-5.2041677834477112E-3</v>
      </c>
      <c r="AK64" s="53">
        <f t="shared" si="8"/>
        <v>-5.1886077151119241E-3</v>
      </c>
      <c r="AL64" s="53">
        <f t="shared" si="8"/>
        <v>-5.1730476467761379E-3</v>
      </c>
      <c r="AM64" s="53">
        <f t="shared" si="8"/>
        <v>-5.1574875784403517E-3</v>
      </c>
      <c r="AN64" s="53">
        <f t="shared" si="8"/>
        <v>-4.5195035261557642E-3</v>
      </c>
      <c r="AO64" s="53">
        <f t="shared" si="8"/>
        <v>-4.3942842259223781E-3</v>
      </c>
      <c r="AP64" s="53">
        <f t="shared" si="8"/>
        <v>-4.2690649256889911E-3</v>
      </c>
      <c r="AQ64" s="53">
        <f t="shared" si="8"/>
        <v>-4.143845625455605E-3</v>
      </c>
      <c r="AR64" s="53">
        <f t="shared" si="8"/>
        <v>-4.018626325222218E-3</v>
      </c>
      <c r="AS64" s="53">
        <f t="shared" si="8"/>
        <v>-3.8934070249888315E-3</v>
      </c>
      <c r="AT64" s="53">
        <f t="shared" si="8"/>
        <v>-3.768187724755445E-3</v>
      </c>
      <c r="AU64" s="53">
        <f t="shared" si="8"/>
        <v>-3.6429684245220585E-3</v>
      </c>
      <c r="AV64" s="53">
        <f t="shared" si="8"/>
        <v>-3.5177491242886719E-3</v>
      </c>
      <c r="AW64" s="53">
        <f t="shared" si="8"/>
        <v>-3.3925298240552854E-3</v>
      </c>
      <c r="AX64" s="53">
        <f t="shared" si="8"/>
        <v>-3.2673105238218984E-3</v>
      </c>
      <c r="AY64" s="53">
        <f t="shared" si="8"/>
        <v>-3.1420912235885119E-3</v>
      </c>
      <c r="AZ64" s="53">
        <f t="shared" si="8"/>
        <v>-3.016871923355125E-3</v>
      </c>
      <c r="BA64" s="53">
        <f t="shared" si="8"/>
        <v>4.2223276310996598E-4</v>
      </c>
      <c r="BB64" s="53">
        <f t="shared" si="8"/>
        <v>3.2607526692028069E-4</v>
      </c>
      <c r="BC64" s="53">
        <f t="shared" si="8"/>
        <v>2.3295339875251266E-4</v>
      </c>
      <c r="BD64" s="53">
        <f t="shared" si="8"/>
        <v>1.4284171644891002E-4</v>
      </c>
    </row>
    <row r="65" spans="1:56" ht="12.75" customHeight="1">
      <c r="A65" s="207"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208"/>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208"/>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208"/>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208"/>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20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20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208"/>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20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20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208"/>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209"/>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-4.1894323449909274E-2</v>
      </c>
      <c r="H77" s="54">
        <f>IF('Fixed data'!$G$19=FALSE,H64+H76,H64)</f>
        <v>-9.9697807762331291E-3</v>
      </c>
      <c r="I77" s="54">
        <f>IF('Fixed data'!$G$19=FALSE,I64+I76,I64)</f>
        <v>-9.6231460654901436E-3</v>
      </c>
      <c r="J77" s="54">
        <f>IF('Fixed data'!$G$19=FALSE,J64+J76,J64)</f>
        <v>-9.2797868830655737E-3</v>
      </c>
      <c r="K77" s="54">
        <f>IF('Fixed data'!$G$19=FALSE,K64+K76,K64)</f>
        <v>-8.9396456270761163E-3</v>
      </c>
      <c r="L77" s="54">
        <f>IF('Fixed data'!$G$19=FALSE,L64+L76,L64)</f>
        <v>-8.6026660970408234E-3</v>
      </c>
      <c r="M77" s="54">
        <f>IF('Fixed data'!$G$19=FALSE,M64+M76,M64)</f>
        <v>-8.268793461770273E-3</v>
      </c>
      <c r="N77" s="54">
        <f>IF('Fixed data'!$G$19=FALSE,N64+N76,N64)</f>
        <v>-7.937974228186713E-3</v>
      </c>
      <c r="O77" s="54">
        <f>IF('Fixed data'!$G$19=FALSE,O64+O76,O64)</f>
        <v>-7.6101562110446374E-3</v>
      </c>
      <c r="P77" s="54">
        <f>IF('Fixed data'!$G$19=FALSE,P64+P76,P64)</f>
        <v>-7.2852885035223627E-3</v>
      </c>
      <c r="Q77" s="54">
        <f>IF('Fixed data'!$G$19=FALSE,Q64+Q76,Q64)</f>
        <v>-6.9633214486563323E-3</v>
      </c>
      <c r="R77" s="54">
        <f>IF('Fixed data'!$G$19=FALSE,R64+R76,R64)</f>
        <v>-6.6442066115909373E-3</v>
      </c>
      <c r="S77" s="54">
        <f>IF('Fixed data'!$G$19=FALSE,S64+S76,S64)</f>
        <v>-6.3278967526176656E-3</v>
      </c>
      <c r="T77" s="54">
        <f>IF('Fixed data'!$G$19=FALSE,T64+T76,T64)</f>
        <v>-6.0143458009783895E-3</v>
      </c>
      <c r="U77" s="54">
        <f>IF('Fixed data'!$G$19=FALSE,U64+U76,U64)</f>
        <v>-5.7035088294085188E-3</v>
      </c>
      <c r="V77" s="54">
        <f>IF('Fixed data'!$G$19=FALSE,V64+V76,V64)</f>
        <v>-5.3953420293966813E-3</v>
      </c>
      <c r="W77" s="54">
        <f>IF('Fixed data'!$G$19=FALSE,W64+W76,W64)</f>
        <v>-5.0898026871384096E-3</v>
      </c>
      <c r="X77" s="54">
        <f>IF('Fixed data'!$G$19=FALSE,X64+X76,X64)</f>
        <v>-4.7868491601622022E-3</v>
      </c>
      <c r="Y77" s="54">
        <f>IF('Fixed data'!$G$19=FALSE,Y64+Y76,Y64)</f>
        <v>-4.4864408546070444E-3</v>
      </c>
      <c r="Z77" s="54">
        <f>IF('Fixed data'!$G$19=FALSE,Z64+Z76,Z64)</f>
        <v>-4.1885382031313151E-3</v>
      </c>
      <c r="AA77" s="54">
        <f>IF('Fixed data'!$G$19=FALSE,AA64+AA76,AA64)</f>
        <v>-4.9535427878759416E-3</v>
      </c>
      <c r="AB77" s="54">
        <f>IF('Fixed data'!$G$19=FALSE,AB64+AB76,AB64)</f>
        <v>-4.9321314754341983E-3</v>
      </c>
      <c r="AC77" s="54">
        <f>IF('Fixed data'!$G$19=FALSE,AC64+AC76,AC64)</f>
        <v>-4.9093456335725112E-3</v>
      </c>
      <c r="AD77" s="54">
        <f>IF('Fixed data'!$G$19=FALSE,AD64+AD76,AD64)</f>
        <v>-4.885185262290875E-3</v>
      </c>
      <c r="AE77" s="54">
        <f>IF('Fixed data'!$G$19=FALSE,AE64+AE76,AE64)</f>
        <v>-4.8596503615892933E-3</v>
      </c>
      <c r="AF77" s="54">
        <f>IF('Fixed data'!$G$19=FALSE,AF64+AF76,AF64)</f>
        <v>-5.1040836354677641E-3</v>
      </c>
      <c r="AG77" s="54">
        <f>IF('Fixed data'!$G$19=FALSE,AG64+AG76,AG64)</f>
        <v>-5.1450685793929547E-3</v>
      </c>
      <c r="AH77" s="54">
        <f>IF('Fixed data'!$G$19=FALSE,AH64+AH76,AH64)</f>
        <v>-5.1836166514981994E-3</v>
      </c>
      <c r="AI77" s="54">
        <f>IF('Fixed data'!$G$19=FALSE,AI64+AI76,AI64)</f>
        <v>-5.2197278517834983E-3</v>
      </c>
      <c r="AJ77" s="54">
        <f>IF('Fixed data'!$G$19=FALSE,AJ64+AJ76,AJ64)</f>
        <v>-5.2041677834477112E-3</v>
      </c>
      <c r="AK77" s="54">
        <f>IF('Fixed data'!$G$19=FALSE,AK64+AK76,AK64)</f>
        <v>-5.1886077151119241E-3</v>
      </c>
      <c r="AL77" s="54">
        <f>IF('Fixed data'!$G$19=FALSE,AL64+AL76,AL64)</f>
        <v>-5.1730476467761379E-3</v>
      </c>
      <c r="AM77" s="54">
        <f>IF('Fixed data'!$G$19=FALSE,AM64+AM76,AM64)</f>
        <v>-5.1574875784403517E-3</v>
      </c>
      <c r="AN77" s="54">
        <f>IF('Fixed data'!$G$19=FALSE,AN64+AN76,AN64)</f>
        <v>-4.5195035261557642E-3</v>
      </c>
      <c r="AO77" s="54">
        <f>IF('Fixed data'!$G$19=FALSE,AO64+AO76,AO64)</f>
        <v>-4.3942842259223781E-3</v>
      </c>
      <c r="AP77" s="54">
        <f>IF('Fixed data'!$G$19=FALSE,AP64+AP76,AP64)</f>
        <v>-4.2690649256889911E-3</v>
      </c>
      <c r="AQ77" s="54">
        <f>IF('Fixed data'!$G$19=FALSE,AQ64+AQ76,AQ64)</f>
        <v>-4.143845625455605E-3</v>
      </c>
      <c r="AR77" s="54">
        <f>IF('Fixed data'!$G$19=FALSE,AR64+AR76,AR64)</f>
        <v>-4.018626325222218E-3</v>
      </c>
      <c r="AS77" s="54">
        <f>IF('Fixed data'!$G$19=FALSE,AS64+AS76,AS64)</f>
        <v>-3.8934070249888315E-3</v>
      </c>
      <c r="AT77" s="54">
        <f>IF('Fixed data'!$G$19=FALSE,AT64+AT76,AT64)</f>
        <v>-3.768187724755445E-3</v>
      </c>
      <c r="AU77" s="54">
        <f>IF('Fixed data'!$G$19=FALSE,AU64+AU76,AU64)</f>
        <v>-3.6429684245220585E-3</v>
      </c>
      <c r="AV77" s="54">
        <f>IF('Fixed data'!$G$19=FALSE,AV64+AV76,AV64)</f>
        <v>-3.5177491242886719E-3</v>
      </c>
      <c r="AW77" s="54">
        <f>IF('Fixed data'!$G$19=FALSE,AW64+AW76,AW64)</f>
        <v>-3.3925298240552854E-3</v>
      </c>
      <c r="AX77" s="54">
        <f>IF('Fixed data'!$G$19=FALSE,AX64+AX76,AX64)</f>
        <v>-3.2673105238218984E-3</v>
      </c>
      <c r="AY77" s="54">
        <f>IF('Fixed data'!$G$19=FALSE,AY64+AY76,AY64)</f>
        <v>-3.1420912235885119E-3</v>
      </c>
      <c r="AZ77" s="54">
        <f>IF('Fixed data'!$G$19=FALSE,AZ64+AZ76,AZ64)</f>
        <v>-3.016871923355125E-3</v>
      </c>
      <c r="BA77" s="54">
        <f>IF('Fixed data'!$G$19=FALSE,BA64+BA76,BA64)</f>
        <v>4.2223276310996598E-4</v>
      </c>
      <c r="BB77" s="54">
        <f>IF('Fixed data'!$G$19=FALSE,BB64+BB76,BB64)</f>
        <v>3.2607526692028069E-4</v>
      </c>
      <c r="BC77" s="54">
        <f>IF('Fixed data'!$G$19=FALSE,BC64+BC76,BC64)</f>
        <v>2.3295339875251266E-4</v>
      </c>
      <c r="BD77" s="54">
        <f>IF('Fixed data'!$G$19=FALSE,BD64+BD76,BD64)</f>
        <v>1.4284171644891002E-4</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-3.778627944454245E-2</v>
      </c>
      <c r="H80" s="55">
        <f t="shared" si="10"/>
        <v>-8.6880879693069998E-3</v>
      </c>
      <c r="I80" s="55">
        <f t="shared" si="10"/>
        <v>-8.1024307679028826E-3</v>
      </c>
      <c r="J80" s="55">
        <f t="shared" si="10"/>
        <v>-7.5491126084124777E-3</v>
      </c>
      <c r="K80" s="55">
        <f t="shared" si="10"/>
        <v>-7.0264806545984595E-3</v>
      </c>
      <c r="L80" s="55">
        <f t="shared" si="10"/>
        <v>-6.5329640483625497E-3</v>
      </c>
      <c r="M80" s="55">
        <f t="shared" si="10"/>
        <v>-6.0670698655398278E-3</v>
      </c>
      <c r="N80" s="55">
        <f t="shared" si="10"/>
        <v>-5.6273792731048686E-3</v>
      </c>
      <c r="O80" s="55">
        <f t="shared" si="10"/>
        <v>-5.2125438775650424E-3</v>
      </c>
      <c r="P80" s="55">
        <f t="shared" si="10"/>
        <v>-4.821282254848902E-3</v>
      </c>
      <c r="Q80" s="55">
        <f t="shared" si="10"/>
        <v>-4.4523766525016665E-3</v>
      </c>
      <c r="R80" s="55">
        <f t="shared" si="10"/>
        <v>-4.1046698554767563E-3</v>
      </c>
      <c r="S80" s="55">
        <f t="shared" si="10"/>
        <v>-3.7770622072638531E-3</v>
      </c>
      <c r="T80" s="55">
        <f t="shared" si="10"/>
        <v>-3.4685087785212457E-3</v>
      </c>
      <c r="U80" s="55">
        <f t="shared" si="10"/>
        <v>-3.1780166757849086E-3</v>
      </c>
      <c r="V80" s="55">
        <f t="shared" si="10"/>
        <v>-2.9046424832097134E-3</v>
      </c>
      <c r="W80" s="55">
        <f t="shared" si="10"/>
        <v>-2.647489830660963E-3</v>
      </c>
      <c r="X80" s="55">
        <f t="shared" si="10"/>
        <v>-2.405707081817917E-3</v>
      </c>
      <c r="Y80" s="55">
        <f t="shared" si="10"/>
        <v>-2.1784851362762997E-3</v>
      </c>
      <c r="Z80" s="55">
        <f t="shared" si="10"/>
        <v>-1.9650553399449509E-3</v>
      </c>
      <c r="AA80" s="55">
        <f t="shared" si="10"/>
        <v>-2.2453697810716692E-3</v>
      </c>
      <c r="AB80" s="55">
        <f t="shared" si="10"/>
        <v>-2.1600621649717094E-3</v>
      </c>
      <c r="AC80" s="55">
        <f t="shared" si="10"/>
        <v>-2.0773748241319739E-3</v>
      </c>
      <c r="AD80" s="55">
        <f t="shared" si="10"/>
        <v>-1.9972477640236757E-3</v>
      </c>
      <c r="AE80" s="55">
        <f t="shared" si="10"/>
        <v>-1.9196213861806082E-3</v>
      </c>
      <c r="AF80" s="55">
        <f t="shared" si="10"/>
        <v>-1.9479956732278746E-3</v>
      </c>
      <c r="AG80" s="55">
        <f t="shared" si="10"/>
        <v>-1.8972345458626767E-3</v>
      </c>
      <c r="AH80" s="55">
        <f t="shared" si="10"/>
        <v>-1.8468107017674072E-3</v>
      </c>
      <c r="AI80" s="55">
        <f t="shared" si="10"/>
        <v>-2.08782404195263E-3</v>
      </c>
      <c r="AJ80" s="55">
        <f t="shared" si="10"/>
        <v>-2.0209710821752309E-3</v>
      </c>
      <c r="AK80" s="55">
        <f t="shared" si="10"/>
        <v>-1.9562412926084883E-3</v>
      </c>
      <c r="AL80" s="55">
        <f t="shared" si="10"/>
        <v>-1.8935677072280661E-3</v>
      </c>
      <c r="AM80" s="55">
        <f t="shared" si="10"/>
        <v>-1.8328854597806838E-3</v>
      </c>
      <c r="AN80" s="55">
        <f t="shared" si="10"/>
        <v>-1.5593752616817702E-3</v>
      </c>
      <c r="AO80" s="55">
        <f t="shared" si="10"/>
        <v>-1.4720102357847998E-3</v>
      </c>
      <c r="AP80" s="55">
        <f t="shared" si="10"/>
        <v>-1.3884115600291424E-3</v>
      </c>
      <c r="AQ80" s="55">
        <f t="shared" si="10"/>
        <v>-1.3084339503018506E-3</v>
      </c>
      <c r="AR80" s="55">
        <f t="shared" si="10"/>
        <v>-1.2319373905105761E-3</v>
      </c>
      <c r="AS80" s="55">
        <f t="shared" si="10"/>
        <v>-1.1587869489583711E-3</v>
      </c>
      <c r="AT80" s="55">
        <f t="shared" si="10"/>
        <v>-1.0888526009460537E-3</v>
      </c>
      <c r="AU80" s="55">
        <f t="shared" si="10"/>
        <v>-1.0220090573951359E-3</v>
      </c>
      <c r="AV80" s="55">
        <f t="shared" si="10"/>
        <v>-9.5813559929109834E-4</v>
      </c>
      <c r="AW80" s="55">
        <f t="shared" si="10"/>
        <v>-8.9711591775334769E-4</v>
      </c>
      <c r="AX80" s="55">
        <f t="shared" si="10"/>
        <v>-8.3883795954453567E-4</v>
      </c>
      <c r="AY80" s="55">
        <f t="shared" si="10"/>
        <v>-7.8319377783805802E-4</v>
      </c>
      <c r="AZ80" s="55">
        <f t="shared" si="10"/>
        <v>-7.3007938806849272E-4</v>
      </c>
      <c r="BA80" s="55">
        <f t="shared" si="10"/>
        <v>9.9203711062110497E-5</v>
      </c>
      <c r="BB80" s="55">
        <f t="shared" si="10"/>
        <v>7.4380076928849795E-5</v>
      </c>
      <c r="BC80" s="55">
        <f t="shared" si="10"/>
        <v>5.1590601472362895E-5</v>
      </c>
      <c r="BD80" s="55">
        <f t="shared" si="10"/>
        <v>3.0712797446806417E-5</v>
      </c>
    </row>
    <row r="81" spans="1:56">
      <c r="A81" s="74"/>
      <c r="B81" s="15" t="s">
        <v>18</v>
      </c>
      <c r="C81" s="15"/>
      <c r="D81" s="14" t="s">
        <v>40</v>
      </c>
      <c r="E81" s="56">
        <f>+E80</f>
        <v>0</v>
      </c>
      <c r="F81" s="56">
        <f t="shared" ref="F81:BD81" si="11">+E81+F80</f>
        <v>0</v>
      </c>
      <c r="G81" s="56">
        <f t="shared" si="11"/>
        <v>-3.778627944454245E-2</v>
      </c>
      <c r="H81" s="56">
        <f t="shared" si="11"/>
        <v>-4.647436741384945E-2</v>
      </c>
      <c r="I81" s="56">
        <f t="shared" si="11"/>
        <v>-5.4576798181752331E-2</v>
      </c>
      <c r="J81" s="56">
        <f t="shared" si="11"/>
        <v>-6.2125910790164808E-2</v>
      </c>
      <c r="K81" s="56">
        <f t="shared" si="11"/>
        <v>-6.9152391444763261E-2</v>
      </c>
      <c r="L81" s="56">
        <f t="shared" si="11"/>
        <v>-7.5685355493125814E-2</v>
      </c>
      <c r="M81" s="56">
        <f t="shared" si="11"/>
        <v>-8.1752425358665642E-2</v>
      </c>
      <c r="N81" s="56">
        <f t="shared" si="11"/>
        <v>-8.7379804631770516E-2</v>
      </c>
      <c r="O81" s="56">
        <f t="shared" si="11"/>
        <v>-9.2592348509335565E-2</v>
      </c>
      <c r="P81" s="56">
        <f t="shared" si="11"/>
        <v>-9.7413630764184467E-2</v>
      </c>
      <c r="Q81" s="56">
        <f t="shared" si="11"/>
        <v>-0.10186600741668614</v>
      </c>
      <c r="R81" s="56">
        <f t="shared" si="11"/>
        <v>-0.10597067727216289</v>
      </c>
      <c r="S81" s="56">
        <f t="shared" si="11"/>
        <v>-0.10974773947942675</v>
      </c>
      <c r="T81" s="56">
        <f t="shared" si="11"/>
        <v>-0.11321624825794799</v>
      </c>
      <c r="U81" s="56">
        <f t="shared" si="11"/>
        <v>-0.11639426493373289</v>
      </c>
      <c r="V81" s="56">
        <f t="shared" si="11"/>
        <v>-0.1192989074169426</v>
      </c>
      <c r="W81" s="56">
        <f t="shared" si="11"/>
        <v>-0.12194639724760356</v>
      </c>
      <c r="X81" s="56">
        <f t="shared" si="11"/>
        <v>-0.12435210432942148</v>
      </c>
      <c r="Y81" s="56">
        <f t="shared" si="11"/>
        <v>-0.12653058946569778</v>
      </c>
      <c r="Z81" s="56">
        <f t="shared" si="11"/>
        <v>-0.12849564480564274</v>
      </c>
      <c r="AA81" s="56">
        <f t="shared" si="11"/>
        <v>-0.13074101458671442</v>
      </c>
      <c r="AB81" s="56">
        <f t="shared" si="11"/>
        <v>-0.13290107675168614</v>
      </c>
      <c r="AC81" s="56">
        <f t="shared" si="11"/>
        <v>-0.13497845157581811</v>
      </c>
      <c r="AD81" s="56">
        <f t="shared" si="11"/>
        <v>-0.1369756993398418</v>
      </c>
      <c r="AE81" s="56">
        <f t="shared" si="11"/>
        <v>-0.1388953207260224</v>
      </c>
      <c r="AF81" s="56">
        <f t="shared" si="11"/>
        <v>-0.14084331639925027</v>
      </c>
      <c r="AG81" s="56">
        <f t="shared" si="11"/>
        <v>-0.14274055094511295</v>
      </c>
      <c r="AH81" s="56">
        <f t="shared" si="11"/>
        <v>-0.14458736164688035</v>
      </c>
      <c r="AI81" s="56">
        <f t="shared" si="11"/>
        <v>-0.14667518568883298</v>
      </c>
      <c r="AJ81" s="56">
        <f t="shared" si="11"/>
        <v>-0.1486961567710082</v>
      </c>
      <c r="AK81" s="56">
        <f t="shared" si="11"/>
        <v>-0.15065239806361669</v>
      </c>
      <c r="AL81" s="56">
        <f t="shared" si="11"/>
        <v>-0.15254596577084475</v>
      </c>
      <c r="AM81" s="56">
        <f t="shared" si="11"/>
        <v>-0.15437885123062545</v>
      </c>
      <c r="AN81" s="56">
        <f t="shared" si="11"/>
        <v>-0.15593822649230721</v>
      </c>
      <c r="AO81" s="56">
        <f t="shared" si="11"/>
        <v>-0.15741023672809201</v>
      </c>
      <c r="AP81" s="56">
        <f t="shared" si="11"/>
        <v>-0.15879864828812115</v>
      </c>
      <c r="AQ81" s="56">
        <f t="shared" si="11"/>
        <v>-0.16010708223842302</v>
      </c>
      <c r="AR81" s="56">
        <f t="shared" si="11"/>
        <v>-0.1613390196289336</v>
      </c>
      <c r="AS81" s="56">
        <f t="shared" si="11"/>
        <v>-0.16249780657789198</v>
      </c>
      <c r="AT81" s="56">
        <f t="shared" si="11"/>
        <v>-0.16358665917883802</v>
      </c>
      <c r="AU81" s="56">
        <f t="shared" si="11"/>
        <v>-0.16460866823623316</v>
      </c>
      <c r="AV81" s="56">
        <f t="shared" si="11"/>
        <v>-0.16556680383552425</v>
      </c>
      <c r="AW81" s="56">
        <f t="shared" si="11"/>
        <v>-0.16646391975327759</v>
      </c>
      <c r="AX81" s="56">
        <f t="shared" si="11"/>
        <v>-0.16730275771282213</v>
      </c>
      <c r="AY81" s="56">
        <f t="shared" si="11"/>
        <v>-0.16808595149066019</v>
      </c>
      <c r="AZ81" s="56">
        <f t="shared" si="11"/>
        <v>-0.16881603087872868</v>
      </c>
      <c r="BA81" s="56">
        <f t="shared" si="11"/>
        <v>-0.16871682716766656</v>
      </c>
      <c r="BB81" s="56">
        <f t="shared" si="11"/>
        <v>-0.16864244709073772</v>
      </c>
      <c r="BC81" s="56">
        <f t="shared" si="11"/>
        <v>-0.16859085648926536</v>
      </c>
      <c r="BD81" s="56">
        <f t="shared" si="11"/>
        <v>-0.16856014369181854</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210"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210"/>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210"/>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210"/>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210"/>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210"/>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210"/>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210"/>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334</v>
      </c>
    </row>
    <row r="97" spans="1:3">
      <c r="B97" s="69" t="s">
        <v>155</v>
      </c>
    </row>
    <row r="98" spans="1:3">
      <c r="B98" s="4" t="s">
        <v>318</v>
      </c>
    </row>
    <row r="99" spans="1:3">
      <c r="B99" s="4" t="s">
        <v>336</v>
      </c>
    </row>
    <row r="100" spans="1:3" ht="16.5">
      <c r="A100" s="85">
        <v>2</v>
      </c>
      <c r="B100" s="69"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31496062992125984" right="0.31496062992125984" top="0.74803149606299213" bottom="0.74803149606299213" header="0.31496062992125984" footer="0.31496062992125984"/>
  <pageSetup paperSize="8" scale="27"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26"/>
  <sheetViews>
    <sheetView workbookViewId="0">
      <selection activeCell="B32" sqref="B32:AR116"/>
    </sheetView>
  </sheetViews>
  <sheetFormatPr defaultRowHeight="15"/>
  <cols>
    <col min="1" max="1" width="5.85546875" customWidth="1"/>
    <col min="2" max="2" width="64.85546875" customWidth="1"/>
    <col min="3" max="3" width="11.5703125" bestFit="1" customWidth="1"/>
    <col min="4" max="4" width="14.28515625" bestFit="1" customWidth="1"/>
    <col min="6" max="6" width="12.7109375" bestFit="1" customWidth="1"/>
    <col min="8" max="8" width="10.5703125" bestFit="1" customWidth="1"/>
    <col min="9" max="9" width="14" bestFit="1" customWidth="1"/>
    <col min="10" max="10" width="13.85546875" bestFit="1" customWidth="1"/>
    <col min="12" max="12" width="12" bestFit="1" customWidth="1"/>
  </cols>
  <sheetData>
    <row r="1" spans="1:50" ht="18.75">
      <c r="A1" s="1" t="s">
        <v>82</v>
      </c>
    </row>
    <row r="2" spans="1:50">
      <c r="A2" s="131"/>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row>
    <row r="3" spans="1:50">
      <c r="A3" s="131">
        <v>1</v>
      </c>
      <c r="B3" s="131" t="s">
        <v>343</v>
      </c>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row>
    <row r="4" spans="1:50">
      <c r="A4" s="131"/>
      <c r="B4" s="143" t="s">
        <v>379</v>
      </c>
      <c r="C4" s="144"/>
      <c r="D4" s="144"/>
      <c r="E4" s="144"/>
      <c r="F4" s="144"/>
      <c r="G4" s="174"/>
      <c r="H4" s="144"/>
      <c r="I4" s="144"/>
      <c r="J4" s="144"/>
      <c r="K4" s="144"/>
      <c r="L4" s="144"/>
      <c r="M4" s="174"/>
      <c r="N4" s="131"/>
      <c r="O4" s="174"/>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row>
    <row r="5" spans="1:50">
      <c r="A5" s="131"/>
      <c r="B5" s="145"/>
      <c r="C5" s="146"/>
      <c r="D5" s="147"/>
      <c r="E5" s="131"/>
      <c r="F5" s="147"/>
      <c r="G5" s="131"/>
      <c r="H5" s="146"/>
      <c r="I5" s="148"/>
      <c r="J5" s="147"/>
      <c r="K5" s="131"/>
      <c r="L5" s="147"/>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row>
    <row r="6" spans="1:50">
      <c r="A6" s="131"/>
      <c r="B6" s="145"/>
      <c r="C6" s="146"/>
      <c r="D6" s="147"/>
      <c r="E6" s="131"/>
      <c r="F6" s="147"/>
      <c r="G6" s="131"/>
      <c r="H6" s="146"/>
      <c r="I6" s="148"/>
      <c r="J6" s="147"/>
      <c r="K6" s="131"/>
      <c r="L6" s="147"/>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row>
    <row r="7" spans="1:50">
      <c r="A7" s="131"/>
      <c r="B7" s="145"/>
      <c r="C7" s="146"/>
      <c r="D7" s="147"/>
      <c r="E7" s="131"/>
      <c r="F7" s="147"/>
      <c r="G7" s="131"/>
      <c r="H7" s="146"/>
      <c r="I7" s="148"/>
      <c r="J7" s="147"/>
      <c r="K7" s="131"/>
      <c r="L7" s="147"/>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row>
    <row r="8" spans="1:50">
      <c r="A8" s="131"/>
      <c r="B8" s="145"/>
      <c r="C8" s="146"/>
      <c r="D8" s="147"/>
      <c r="E8" s="131"/>
      <c r="F8" s="147"/>
      <c r="G8" s="131"/>
      <c r="H8" s="146"/>
      <c r="I8" s="148"/>
      <c r="J8" s="147"/>
      <c r="K8" s="131"/>
      <c r="L8" s="147"/>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row>
    <row r="9" spans="1:50">
      <c r="A9" s="131"/>
      <c r="B9" s="145"/>
      <c r="C9" s="146"/>
      <c r="D9" s="147"/>
      <c r="E9" s="131"/>
      <c r="F9" s="147"/>
      <c r="G9" s="131"/>
      <c r="H9" s="146"/>
      <c r="I9" s="148"/>
      <c r="J9" s="147"/>
      <c r="K9" s="131"/>
      <c r="L9" s="147"/>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1"/>
      <c r="AU9" s="131"/>
      <c r="AV9" s="131"/>
      <c r="AW9" s="131"/>
      <c r="AX9" s="131"/>
    </row>
    <row r="10" spans="1:50">
      <c r="A10" s="131"/>
      <c r="B10" s="145"/>
      <c r="C10" s="146"/>
      <c r="D10" s="147"/>
      <c r="E10" s="131"/>
      <c r="F10" s="147"/>
      <c r="G10" s="131"/>
      <c r="H10" s="146"/>
      <c r="I10" s="148"/>
      <c r="J10" s="147"/>
      <c r="K10" s="131"/>
      <c r="L10" s="147"/>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1"/>
      <c r="AU10" s="131"/>
      <c r="AV10" s="131"/>
      <c r="AW10" s="131"/>
      <c r="AX10" s="131"/>
    </row>
    <row r="11" spans="1:50">
      <c r="A11" s="131"/>
      <c r="B11" s="145"/>
      <c r="C11" s="146"/>
      <c r="D11" s="147"/>
      <c r="E11" s="131"/>
      <c r="F11" s="147"/>
      <c r="G11" s="131"/>
      <c r="H11" s="146"/>
      <c r="I11" s="148"/>
      <c r="J11" s="147"/>
      <c r="K11" s="131"/>
      <c r="L11" s="147"/>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c r="AW11" s="131"/>
      <c r="AX11" s="131"/>
    </row>
    <row r="12" spans="1:50">
      <c r="A12" s="131"/>
      <c r="B12" s="145"/>
      <c r="C12" s="146"/>
      <c r="D12" s="147"/>
      <c r="E12" s="131"/>
      <c r="F12" s="147"/>
      <c r="G12" s="131"/>
      <c r="H12" s="146"/>
      <c r="I12" s="148"/>
      <c r="J12" s="147"/>
      <c r="K12" s="131"/>
      <c r="L12" s="147"/>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row>
    <row r="13" spans="1:50">
      <c r="A13" s="131"/>
      <c r="B13" s="145"/>
      <c r="C13" s="146"/>
      <c r="D13" s="147"/>
      <c r="E13" s="131"/>
      <c r="F13" s="147"/>
      <c r="G13" s="131"/>
      <c r="H13" s="146"/>
      <c r="I13" s="148"/>
      <c r="J13" s="147"/>
      <c r="K13" s="131"/>
      <c r="L13" s="147"/>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row>
    <row r="14" spans="1:50">
      <c r="A14" s="131"/>
      <c r="B14" s="145"/>
      <c r="C14" s="146"/>
      <c r="D14" s="147"/>
      <c r="E14" s="131"/>
      <c r="F14" s="147"/>
      <c r="G14" s="131"/>
      <c r="H14" s="146"/>
      <c r="I14" s="148"/>
      <c r="J14" s="147"/>
      <c r="K14" s="131"/>
      <c r="L14" s="147"/>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row>
    <row r="15" spans="1:50">
      <c r="A15" s="131"/>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1"/>
      <c r="AS15" s="131"/>
      <c r="AT15" s="131"/>
      <c r="AU15" s="131"/>
      <c r="AV15" s="131"/>
      <c r="AW15" s="131"/>
      <c r="AX15" s="131"/>
    </row>
    <row r="16" spans="1:50">
      <c r="A16" s="131"/>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row>
    <row r="17" spans="1:50">
      <c r="A17" s="131"/>
      <c r="B17" s="149"/>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31"/>
      <c r="AQ17" s="131"/>
      <c r="AR17" s="131"/>
      <c r="AS17" s="131"/>
      <c r="AT17" s="131"/>
      <c r="AU17" s="131"/>
      <c r="AV17" s="131"/>
      <c r="AW17" s="131"/>
      <c r="AX17" s="131"/>
    </row>
    <row r="18" spans="1:50">
      <c r="A18" s="131"/>
      <c r="B18" s="145"/>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31"/>
      <c r="AQ18" s="131"/>
      <c r="AR18" s="131"/>
      <c r="AS18" s="131"/>
      <c r="AT18" s="131"/>
      <c r="AU18" s="131"/>
      <c r="AV18" s="131"/>
      <c r="AW18" s="131"/>
      <c r="AX18" s="131"/>
    </row>
    <row r="19" spans="1:50">
      <c r="A19" s="131"/>
      <c r="B19" s="145"/>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31"/>
      <c r="AQ19" s="131"/>
      <c r="AR19" s="131"/>
      <c r="AS19" s="131"/>
      <c r="AT19" s="131"/>
      <c r="AU19" s="131"/>
      <c r="AV19" s="131"/>
      <c r="AW19" s="131"/>
      <c r="AX19" s="131"/>
    </row>
    <row r="20" spans="1:50">
      <c r="A20" s="131"/>
      <c r="B20" s="145"/>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31"/>
      <c r="AQ20" s="131"/>
      <c r="AR20" s="131"/>
      <c r="AS20" s="131"/>
      <c r="AT20" s="131"/>
      <c r="AU20" s="131"/>
      <c r="AV20" s="131"/>
      <c r="AW20" s="131"/>
      <c r="AX20" s="131"/>
    </row>
    <row r="21" spans="1:50">
      <c r="A21" s="131"/>
      <c r="B21" s="145"/>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c r="AP21" s="131"/>
      <c r="AQ21" s="131"/>
      <c r="AR21" s="131"/>
      <c r="AS21" s="131"/>
      <c r="AT21" s="131"/>
      <c r="AU21" s="131"/>
      <c r="AV21" s="131"/>
      <c r="AW21" s="131"/>
      <c r="AX21" s="131"/>
    </row>
    <row r="22" spans="1:50">
      <c r="A22" s="131"/>
      <c r="B22" s="145"/>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c r="AP22" s="131"/>
      <c r="AQ22" s="131"/>
      <c r="AR22" s="131"/>
      <c r="AS22" s="131"/>
      <c r="AT22" s="131"/>
      <c r="AU22" s="131"/>
      <c r="AV22" s="131"/>
      <c r="AW22" s="131"/>
      <c r="AX22" s="131"/>
    </row>
    <row r="23" spans="1:50">
      <c r="A23" s="131"/>
      <c r="B23" s="145"/>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31"/>
      <c r="AQ23" s="131"/>
      <c r="AR23" s="131"/>
      <c r="AS23" s="131"/>
      <c r="AT23" s="131"/>
      <c r="AU23" s="131"/>
      <c r="AV23" s="131"/>
      <c r="AW23" s="131"/>
      <c r="AX23" s="131"/>
    </row>
    <row r="24" spans="1:50">
      <c r="A24" s="131"/>
      <c r="B24" s="145"/>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31"/>
      <c r="AQ24" s="131"/>
      <c r="AR24" s="131"/>
      <c r="AS24" s="131"/>
      <c r="AT24" s="131"/>
      <c r="AU24" s="131"/>
      <c r="AV24" s="131"/>
      <c r="AW24" s="131"/>
      <c r="AX24" s="131"/>
    </row>
    <row r="25" spans="1:50">
      <c r="A25" s="131"/>
      <c r="B25" s="145"/>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6"/>
      <c r="AP25" s="131"/>
      <c r="AQ25" s="131"/>
      <c r="AR25" s="131"/>
      <c r="AS25" s="131"/>
      <c r="AT25" s="131"/>
      <c r="AU25" s="131"/>
      <c r="AV25" s="131"/>
      <c r="AW25" s="131"/>
      <c r="AX25" s="131"/>
    </row>
    <row r="26" spans="1:50">
      <c r="A26" s="131"/>
      <c r="B26" s="145"/>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31"/>
      <c r="AQ26" s="131"/>
      <c r="AR26" s="131"/>
      <c r="AS26" s="131"/>
      <c r="AT26" s="131"/>
      <c r="AU26" s="131"/>
      <c r="AV26" s="131"/>
      <c r="AW26" s="131"/>
      <c r="AX26" s="131"/>
    </row>
    <row r="27" spans="1:50">
      <c r="A27" s="131"/>
      <c r="B27" s="145"/>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31"/>
      <c r="AQ27" s="131"/>
      <c r="AR27" s="131"/>
      <c r="AS27" s="131"/>
      <c r="AT27" s="131"/>
      <c r="AU27" s="131"/>
      <c r="AV27" s="131"/>
      <c r="AW27" s="131"/>
      <c r="AX27" s="131"/>
    </row>
    <row r="28" spans="1:50">
      <c r="A28" s="131"/>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row>
    <row r="29" spans="1:50">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c r="AO29" s="131"/>
      <c r="AP29" s="131"/>
      <c r="AQ29" s="131"/>
      <c r="AR29" s="131"/>
      <c r="AS29" s="131"/>
      <c r="AT29" s="131"/>
      <c r="AU29" s="131"/>
      <c r="AV29" s="131"/>
      <c r="AW29" s="131"/>
      <c r="AX29" s="131"/>
    </row>
    <row r="30" spans="1:50">
      <c r="A30" s="131"/>
      <c r="B30" s="149"/>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31"/>
      <c r="AQ30" s="131"/>
      <c r="AR30" s="131"/>
      <c r="AS30" s="131"/>
      <c r="AT30" s="131"/>
      <c r="AU30" s="131"/>
      <c r="AV30" s="131"/>
      <c r="AW30" s="131"/>
      <c r="AX30" s="131"/>
    </row>
    <row r="31" spans="1:50">
      <c r="A31" s="131"/>
      <c r="B31" s="145"/>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31"/>
      <c r="AQ31" s="131"/>
      <c r="AR31" s="131"/>
      <c r="AS31" s="131"/>
      <c r="AT31" s="131"/>
      <c r="AU31" s="131"/>
      <c r="AV31" s="131"/>
      <c r="AW31" s="131"/>
      <c r="AX31" s="131"/>
    </row>
    <row r="32" spans="1:50">
      <c r="A32" s="131"/>
      <c r="B32" s="145"/>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31"/>
      <c r="AQ32" s="131"/>
      <c r="AR32" s="131"/>
      <c r="AS32" s="131"/>
      <c r="AT32" s="131"/>
      <c r="AU32" s="131"/>
      <c r="AV32" s="131"/>
      <c r="AW32" s="131"/>
      <c r="AX32" s="131"/>
    </row>
    <row r="33" spans="1:50">
      <c r="A33" s="131"/>
      <c r="B33" s="145"/>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31"/>
      <c r="AQ33" s="131"/>
      <c r="AR33" s="131"/>
      <c r="AS33" s="131"/>
      <c r="AT33" s="131"/>
      <c r="AU33" s="131"/>
      <c r="AV33" s="131"/>
      <c r="AW33" s="131"/>
      <c r="AX33" s="131"/>
    </row>
    <row r="34" spans="1:50">
      <c r="A34" s="131"/>
      <c r="B34" s="145"/>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31"/>
      <c r="AQ34" s="131"/>
      <c r="AR34" s="131"/>
      <c r="AS34" s="131"/>
      <c r="AT34" s="131"/>
      <c r="AU34" s="131"/>
      <c r="AV34" s="131"/>
      <c r="AW34" s="131"/>
      <c r="AX34" s="131"/>
    </row>
    <row r="35" spans="1:50">
      <c r="A35" s="131"/>
      <c r="B35" s="145"/>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31"/>
      <c r="AQ35" s="131"/>
      <c r="AR35" s="131"/>
      <c r="AS35" s="131"/>
      <c r="AT35" s="131"/>
      <c r="AU35" s="131"/>
      <c r="AV35" s="131"/>
      <c r="AW35" s="131"/>
      <c r="AX35" s="131"/>
    </row>
    <row r="36" spans="1:50">
      <c r="A36" s="131"/>
      <c r="B36" s="145"/>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31"/>
      <c r="AQ36" s="131"/>
      <c r="AR36" s="131"/>
      <c r="AS36" s="131"/>
      <c r="AT36" s="131"/>
      <c r="AU36" s="131"/>
      <c r="AV36" s="131"/>
      <c r="AW36" s="131"/>
      <c r="AX36" s="131"/>
    </row>
    <row r="37" spans="1:50">
      <c r="A37" s="131"/>
      <c r="B37" s="145"/>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c r="AP37" s="131"/>
      <c r="AQ37" s="131"/>
      <c r="AR37" s="131"/>
      <c r="AS37" s="131"/>
      <c r="AT37" s="131"/>
      <c r="AU37" s="131"/>
      <c r="AV37" s="131"/>
      <c r="AW37" s="131"/>
      <c r="AX37" s="131"/>
    </row>
    <row r="38" spans="1:50">
      <c r="A38" s="131"/>
      <c r="B38" s="145"/>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c r="AP38" s="131"/>
      <c r="AQ38" s="131"/>
      <c r="AR38" s="131"/>
      <c r="AS38" s="131"/>
      <c r="AT38" s="131"/>
      <c r="AU38" s="131"/>
      <c r="AV38" s="131"/>
      <c r="AW38" s="131"/>
      <c r="AX38" s="131"/>
    </row>
    <row r="39" spans="1:50">
      <c r="A39" s="131"/>
      <c r="B39" s="145"/>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c r="AE39" s="146"/>
      <c r="AF39" s="146"/>
      <c r="AG39" s="146"/>
      <c r="AH39" s="146"/>
      <c r="AI39" s="146"/>
      <c r="AJ39" s="146"/>
      <c r="AK39" s="146"/>
      <c r="AL39" s="146"/>
      <c r="AM39" s="146"/>
      <c r="AN39" s="146"/>
      <c r="AO39" s="146"/>
      <c r="AP39" s="131"/>
      <c r="AQ39" s="131"/>
      <c r="AR39" s="131"/>
      <c r="AS39" s="131"/>
      <c r="AT39" s="131"/>
      <c r="AU39" s="131"/>
      <c r="AV39" s="131"/>
      <c r="AW39" s="131"/>
      <c r="AX39" s="131"/>
    </row>
    <row r="40" spans="1:50">
      <c r="A40" s="131"/>
      <c r="B40" s="145"/>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6"/>
      <c r="AL40" s="146"/>
      <c r="AM40" s="146"/>
      <c r="AN40" s="146"/>
      <c r="AO40" s="146"/>
      <c r="AP40" s="131"/>
      <c r="AQ40" s="131"/>
      <c r="AR40" s="131"/>
      <c r="AS40" s="131"/>
      <c r="AT40" s="131"/>
      <c r="AU40" s="131"/>
      <c r="AV40" s="131"/>
      <c r="AW40" s="131"/>
      <c r="AX40" s="131"/>
    </row>
    <row r="41" spans="1:50">
      <c r="A41" s="131"/>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c r="AL41" s="131"/>
      <c r="AM41" s="131"/>
      <c r="AN41" s="131"/>
      <c r="AO41" s="131"/>
      <c r="AP41" s="131"/>
      <c r="AQ41" s="131"/>
      <c r="AR41" s="131"/>
      <c r="AS41" s="131"/>
      <c r="AT41" s="131"/>
      <c r="AU41" s="131"/>
      <c r="AV41" s="131"/>
      <c r="AW41" s="131"/>
      <c r="AX41" s="131"/>
    </row>
    <row r="42" spans="1:50">
      <c r="A42" s="131"/>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row>
    <row r="43" spans="1:50">
      <c r="A43" s="131"/>
      <c r="B43" s="149"/>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4"/>
      <c r="AL43" s="144"/>
      <c r="AM43" s="144"/>
      <c r="AN43" s="144"/>
      <c r="AO43" s="144"/>
      <c r="AP43" s="131"/>
      <c r="AQ43" s="131"/>
      <c r="AR43" s="131"/>
      <c r="AS43" s="131"/>
      <c r="AT43" s="131"/>
      <c r="AU43" s="131"/>
      <c r="AV43" s="131"/>
      <c r="AW43" s="131"/>
      <c r="AX43" s="131"/>
    </row>
    <row r="44" spans="1:50">
      <c r="A44" s="131"/>
      <c r="B44" s="150"/>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51"/>
      <c r="AP44" s="131"/>
      <c r="AQ44" s="131"/>
      <c r="AR44" s="131"/>
      <c r="AS44" s="131"/>
      <c r="AT44" s="131"/>
      <c r="AU44" s="131"/>
      <c r="AV44" s="131"/>
      <c r="AW44" s="131"/>
      <c r="AX44" s="131"/>
    </row>
    <row r="45" spans="1:50">
      <c r="A45" s="131"/>
      <c r="B45" s="150"/>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51"/>
      <c r="AL45" s="151"/>
      <c r="AM45" s="151"/>
      <c r="AN45" s="151"/>
      <c r="AO45" s="151"/>
      <c r="AP45" s="131"/>
      <c r="AQ45" s="131"/>
      <c r="AR45" s="131"/>
      <c r="AS45" s="131"/>
      <c r="AT45" s="131"/>
      <c r="AU45" s="131"/>
      <c r="AV45" s="131"/>
      <c r="AW45" s="131"/>
      <c r="AX45" s="131"/>
    </row>
    <row r="46" spans="1:50">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c r="AO46" s="131"/>
      <c r="AP46" s="131"/>
      <c r="AQ46" s="131"/>
      <c r="AR46" s="131"/>
      <c r="AS46" s="131"/>
      <c r="AT46" s="131"/>
      <c r="AU46" s="131"/>
      <c r="AV46" s="131"/>
      <c r="AW46" s="131"/>
      <c r="AX46" s="131"/>
    </row>
    <row r="47" spans="1:50">
      <c r="A47" s="131"/>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I47" s="131"/>
      <c r="AJ47" s="131"/>
      <c r="AK47" s="131"/>
      <c r="AL47" s="131"/>
      <c r="AM47" s="131"/>
      <c r="AN47" s="131"/>
      <c r="AO47" s="131"/>
      <c r="AP47" s="131"/>
      <c r="AQ47" s="131"/>
      <c r="AR47" s="131"/>
      <c r="AS47" s="131"/>
      <c r="AT47" s="131"/>
      <c r="AU47" s="131"/>
      <c r="AV47" s="131"/>
      <c r="AW47" s="131"/>
      <c r="AX47" s="131"/>
    </row>
    <row r="48" spans="1:50">
      <c r="A48" s="131"/>
      <c r="B48" s="149"/>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c r="AL48" s="144"/>
      <c r="AM48" s="144"/>
      <c r="AN48" s="144"/>
      <c r="AO48" s="144"/>
      <c r="AP48" s="131"/>
      <c r="AQ48" s="131"/>
      <c r="AR48" s="131"/>
      <c r="AS48" s="131"/>
      <c r="AT48" s="131"/>
      <c r="AU48" s="131"/>
      <c r="AV48" s="131"/>
      <c r="AW48" s="131"/>
      <c r="AX48" s="131"/>
    </row>
    <row r="49" spans="1:50">
      <c r="A49" s="131"/>
      <c r="B49" s="150"/>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51"/>
      <c r="AP49" s="131"/>
      <c r="AQ49" s="131"/>
      <c r="AR49" s="131"/>
      <c r="AS49" s="131"/>
      <c r="AT49" s="131"/>
      <c r="AU49" s="131"/>
      <c r="AV49" s="131"/>
      <c r="AW49" s="131"/>
      <c r="AX49" s="131"/>
    </row>
    <row r="50" spans="1:50">
      <c r="A50" s="131"/>
      <c r="B50" s="150"/>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c r="AP50" s="131"/>
      <c r="AQ50" s="131"/>
      <c r="AR50" s="131"/>
      <c r="AS50" s="131"/>
      <c r="AT50" s="131"/>
      <c r="AU50" s="131"/>
      <c r="AV50" s="131"/>
      <c r="AW50" s="131"/>
      <c r="AX50" s="131"/>
    </row>
    <row r="51" spans="1:50">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c r="AO51" s="131"/>
      <c r="AP51" s="131"/>
      <c r="AQ51" s="131"/>
      <c r="AR51" s="131"/>
      <c r="AS51" s="131"/>
      <c r="AT51" s="131"/>
      <c r="AU51" s="131"/>
      <c r="AV51" s="131"/>
      <c r="AW51" s="131"/>
      <c r="AX51" s="131"/>
    </row>
    <row r="52" spans="1:50">
      <c r="A52" s="131"/>
      <c r="B52" s="131"/>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1"/>
      <c r="AL52" s="131"/>
      <c r="AM52" s="131"/>
      <c r="AN52" s="131"/>
      <c r="AO52" s="131"/>
      <c r="AP52" s="131"/>
      <c r="AQ52" s="131"/>
      <c r="AR52" s="131"/>
      <c r="AS52" s="131"/>
      <c r="AT52" s="131"/>
      <c r="AU52" s="131"/>
      <c r="AV52" s="131"/>
      <c r="AW52" s="131"/>
      <c r="AX52" s="131"/>
    </row>
    <row r="53" spans="1:50">
      <c r="A53" s="131"/>
      <c r="B53" s="149"/>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c r="AD53" s="144"/>
      <c r="AE53" s="144"/>
      <c r="AF53" s="144"/>
      <c r="AG53" s="144"/>
      <c r="AH53" s="144"/>
      <c r="AI53" s="144"/>
      <c r="AJ53" s="144"/>
      <c r="AK53" s="144"/>
      <c r="AL53" s="144"/>
      <c r="AM53" s="144"/>
      <c r="AN53" s="144"/>
      <c r="AO53" s="144"/>
      <c r="AP53" s="131"/>
      <c r="AQ53" s="131"/>
      <c r="AR53" s="131"/>
      <c r="AS53" s="131"/>
      <c r="AT53" s="131"/>
      <c r="AU53" s="131"/>
      <c r="AV53" s="131"/>
      <c r="AW53" s="131"/>
      <c r="AX53" s="131"/>
    </row>
    <row r="54" spans="1:50">
      <c r="A54" s="131"/>
      <c r="B54" s="150"/>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31"/>
      <c r="AQ54" s="131"/>
      <c r="AR54" s="131"/>
      <c r="AS54" s="131"/>
      <c r="AT54" s="131"/>
      <c r="AU54" s="131"/>
      <c r="AV54" s="131"/>
      <c r="AW54" s="131"/>
      <c r="AX54" s="131"/>
    </row>
    <row r="55" spans="1:50">
      <c r="A55" s="131"/>
      <c r="B55" s="150"/>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1"/>
      <c r="AL55" s="151"/>
      <c r="AM55" s="151"/>
      <c r="AN55" s="151"/>
      <c r="AO55" s="151"/>
      <c r="AP55" s="131"/>
      <c r="AQ55" s="131"/>
      <c r="AR55" s="131"/>
      <c r="AS55" s="131"/>
      <c r="AT55" s="131"/>
      <c r="AU55" s="131"/>
      <c r="AV55" s="131"/>
      <c r="AW55" s="131"/>
      <c r="AX55" s="131"/>
    </row>
    <row r="56" spans="1:50">
      <c r="A56" s="131"/>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31"/>
      <c r="AM56" s="131"/>
      <c r="AN56" s="131"/>
      <c r="AO56" s="131"/>
      <c r="AP56" s="131"/>
      <c r="AQ56" s="131"/>
      <c r="AR56" s="131"/>
      <c r="AS56" s="131"/>
      <c r="AT56" s="131"/>
      <c r="AU56" s="131"/>
      <c r="AV56" s="131"/>
      <c r="AW56" s="131"/>
      <c r="AX56" s="131"/>
    </row>
    <row r="57" spans="1:50">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1"/>
      <c r="AS57" s="131"/>
      <c r="AT57" s="131"/>
      <c r="AU57" s="131"/>
      <c r="AV57" s="131"/>
      <c r="AW57" s="131"/>
      <c r="AX57" s="131"/>
    </row>
    <row r="58" spans="1:50">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31"/>
      <c r="AW58" s="131"/>
      <c r="AX58" s="131"/>
    </row>
    <row r="59" spans="1:50">
      <c r="A59" s="131"/>
      <c r="B59" s="131"/>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31"/>
      <c r="AW59" s="131"/>
      <c r="AX59" s="131"/>
    </row>
    <row r="60" spans="1:50">
      <c r="A60" s="131"/>
      <c r="B60" s="131"/>
      <c r="C60" s="131"/>
      <c r="D60" s="131"/>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c r="AD60" s="131"/>
      <c r="AE60" s="131"/>
      <c r="AF60" s="131"/>
      <c r="AG60" s="131"/>
      <c r="AH60" s="131"/>
      <c r="AI60" s="131"/>
      <c r="AJ60" s="131"/>
      <c r="AK60" s="131"/>
      <c r="AL60" s="131"/>
      <c r="AM60" s="131"/>
      <c r="AN60" s="131"/>
      <c r="AO60" s="131"/>
      <c r="AP60" s="131"/>
      <c r="AQ60" s="131"/>
      <c r="AR60" s="131"/>
      <c r="AS60" s="131"/>
      <c r="AT60" s="131"/>
      <c r="AU60" s="131"/>
      <c r="AV60" s="131"/>
      <c r="AW60" s="131"/>
      <c r="AX60" s="131"/>
    </row>
    <row r="61" spans="1:50">
      <c r="A61" s="131"/>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c r="AO61" s="131"/>
      <c r="AP61" s="131"/>
      <c r="AQ61" s="131"/>
      <c r="AR61" s="131"/>
      <c r="AS61" s="131"/>
      <c r="AT61" s="131"/>
      <c r="AU61" s="131"/>
      <c r="AV61" s="131"/>
      <c r="AW61" s="131"/>
      <c r="AX61" s="131"/>
    </row>
    <row r="62" spans="1:50">
      <c r="A62" s="131"/>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c r="AO62" s="131"/>
      <c r="AP62" s="131"/>
      <c r="AQ62" s="131"/>
      <c r="AR62" s="131"/>
      <c r="AS62" s="131"/>
      <c r="AT62" s="131"/>
      <c r="AU62" s="131"/>
      <c r="AV62" s="131"/>
      <c r="AW62" s="131"/>
      <c r="AX62" s="131"/>
    </row>
    <row r="63" spans="1:50">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c r="AO63" s="131"/>
      <c r="AP63" s="131"/>
      <c r="AQ63" s="131"/>
      <c r="AR63" s="131"/>
      <c r="AS63" s="131"/>
      <c r="AT63" s="131"/>
      <c r="AU63" s="131"/>
      <c r="AV63" s="131"/>
      <c r="AW63" s="131"/>
      <c r="AX63" s="131"/>
    </row>
    <row r="64" spans="1:50">
      <c r="A64" s="131"/>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c r="AK64" s="131"/>
      <c r="AL64" s="131"/>
      <c r="AM64" s="131"/>
      <c r="AN64" s="131"/>
      <c r="AO64" s="131"/>
      <c r="AP64" s="131"/>
      <c r="AQ64" s="131"/>
      <c r="AR64" s="131"/>
      <c r="AS64" s="131"/>
      <c r="AT64" s="131"/>
      <c r="AU64" s="131"/>
      <c r="AV64" s="131"/>
      <c r="AW64" s="131"/>
      <c r="AX64" s="131"/>
    </row>
    <row r="65" spans="1:50">
      <c r="A65" s="131"/>
      <c r="B65" s="131"/>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c r="AO65" s="131"/>
      <c r="AP65" s="131"/>
      <c r="AQ65" s="131"/>
      <c r="AR65" s="131"/>
      <c r="AS65" s="131"/>
      <c r="AT65" s="131"/>
      <c r="AU65" s="131"/>
      <c r="AV65" s="131"/>
      <c r="AW65" s="131"/>
      <c r="AX65" s="131"/>
    </row>
    <row r="66" spans="1:50">
      <c r="A66" s="131"/>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c r="AP66" s="131"/>
      <c r="AQ66" s="131"/>
      <c r="AR66" s="131"/>
      <c r="AS66" s="131"/>
      <c r="AT66" s="131"/>
      <c r="AU66" s="131"/>
      <c r="AV66" s="131"/>
      <c r="AW66" s="131"/>
      <c r="AX66" s="131"/>
    </row>
    <row r="67" spans="1:50">
      <c r="A67" s="131"/>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131"/>
      <c r="AM67" s="131"/>
      <c r="AN67" s="131"/>
      <c r="AO67" s="131"/>
      <c r="AP67" s="131"/>
      <c r="AQ67" s="131"/>
      <c r="AR67" s="131"/>
      <c r="AS67" s="131"/>
      <c r="AT67" s="131"/>
      <c r="AU67" s="131"/>
      <c r="AV67" s="131"/>
      <c r="AW67" s="131"/>
      <c r="AX67" s="131"/>
    </row>
    <row r="68" spans="1:50">
      <c r="A68" s="131"/>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c r="AO68" s="131"/>
      <c r="AP68" s="131"/>
      <c r="AQ68" s="131"/>
      <c r="AR68" s="131"/>
      <c r="AS68" s="131"/>
      <c r="AT68" s="131"/>
      <c r="AU68" s="131"/>
      <c r="AV68" s="131"/>
      <c r="AW68" s="131"/>
      <c r="AX68" s="131"/>
    </row>
    <row r="69" spans="1:50">
      <c r="A69" s="131"/>
      <c r="B69" s="131"/>
      <c r="C69" s="131"/>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c r="AP69" s="131"/>
      <c r="AQ69" s="131"/>
      <c r="AR69" s="131"/>
      <c r="AS69" s="131"/>
      <c r="AT69" s="131"/>
      <c r="AU69" s="131"/>
      <c r="AV69" s="131"/>
      <c r="AW69" s="131"/>
      <c r="AX69" s="131"/>
    </row>
    <row r="70" spans="1:50">
      <c r="A70" s="131"/>
      <c r="B70" s="131"/>
      <c r="C70" s="131"/>
      <c r="D70" s="131"/>
      <c r="E70" s="131"/>
      <c r="F70" s="131"/>
      <c r="G70" s="131"/>
      <c r="H70" s="131"/>
      <c r="I70" s="131"/>
      <c r="J70" s="131"/>
      <c r="K70" s="131"/>
      <c r="L70" s="131"/>
      <c r="M70" s="131"/>
      <c r="N70" s="131"/>
      <c r="O70" s="131"/>
      <c r="P70" s="131"/>
      <c r="Q70" s="131"/>
      <c r="R70" s="131"/>
      <c r="S70" s="131"/>
      <c r="T70" s="131"/>
      <c r="U70" s="131"/>
      <c r="V70" s="131"/>
      <c r="W70" s="131"/>
      <c r="X70" s="131"/>
      <c r="Y70" s="131"/>
      <c r="Z70" s="131"/>
      <c r="AA70" s="131"/>
      <c r="AB70" s="131"/>
      <c r="AC70" s="131"/>
      <c r="AD70" s="131"/>
      <c r="AE70" s="131"/>
      <c r="AF70" s="131"/>
      <c r="AG70" s="131"/>
      <c r="AH70" s="131"/>
      <c r="AI70" s="131"/>
      <c r="AJ70" s="131"/>
      <c r="AK70" s="131"/>
      <c r="AL70" s="131"/>
      <c r="AM70" s="131"/>
      <c r="AN70" s="131"/>
      <c r="AO70" s="131"/>
      <c r="AP70" s="131"/>
      <c r="AQ70" s="131"/>
      <c r="AR70" s="131"/>
      <c r="AS70" s="131"/>
      <c r="AT70" s="131"/>
      <c r="AU70" s="131"/>
      <c r="AV70" s="131"/>
      <c r="AW70" s="131"/>
      <c r="AX70" s="131"/>
    </row>
    <row r="71" spans="1:50">
      <c r="A71" s="131"/>
      <c r="B71" s="131"/>
      <c r="C71" s="131"/>
      <c r="D71" s="131"/>
      <c r="E71" s="131"/>
      <c r="F71" s="131"/>
      <c r="G71" s="131"/>
      <c r="H71" s="131"/>
      <c r="I71" s="131"/>
      <c r="J71" s="131"/>
      <c r="K71" s="131"/>
      <c r="L71" s="131"/>
      <c r="M71" s="131"/>
      <c r="N71" s="131"/>
      <c r="O71" s="131"/>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c r="AO71" s="131"/>
      <c r="AP71" s="131"/>
      <c r="AQ71" s="131"/>
      <c r="AR71" s="131"/>
      <c r="AS71" s="131"/>
      <c r="AT71" s="131"/>
      <c r="AU71" s="131"/>
      <c r="AV71" s="131"/>
      <c r="AW71" s="131"/>
      <c r="AX71" s="131"/>
    </row>
    <row r="72" spans="1:50">
      <c r="A72" s="131"/>
      <c r="B72" s="131"/>
      <c r="C72" s="131"/>
      <c r="D72" s="131"/>
      <c r="E72" s="131"/>
      <c r="F72" s="131"/>
      <c r="G72" s="131"/>
      <c r="H72" s="131"/>
      <c r="I72" s="131"/>
      <c r="J72" s="131"/>
      <c r="K72" s="131"/>
      <c r="L72" s="131"/>
      <c r="M72" s="131"/>
      <c r="N72" s="131"/>
      <c r="O72" s="131"/>
      <c r="P72" s="131"/>
      <c r="Q72" s="131"/>
      <c r="R72" s="131"/>
      <c r="S72" s="131"/>
      <c r="T72" s="131"/>
      <c r="U72" s="131"/>
      <c r="V72" s="131"/>
      <c r="W72" s="131"/>
      <c r="X72" s="131"/>
      <c r="Y72" s="131"/>
      <c r="Z72" s="131"/>
      <c r="AA72" s="131"/>
      <c r="AB72" s="131"/>
      <c r="AC72" s="131"/>
      <c r="AD72" s="131"/>
      <c r="AE72" s="131"/>
      <c r="AF72" s="131"/>
      <c r="AG72" s="131"/>
      <c r="AH72" s="131"/>
      <c r="AI72" s="131"/>
      <c r="AJ72" s="131"/>
      <c r="AK72" s="131"/>
      <c r="AL72" s="131"/>
      <c r="AM72" s="131"/>
      <c r="AN72" s="131"/>
      <c r="AO72" s="131"/>
      <c r="AP72" s="131"/>
      <c r="AQ72" s="131"/>
      <c r="AR72" s="131"/>
      <c r="AS72" s="131"/>
      <c r="AT72" s="131"/>
      <c r="AU72" s="131"/>
      <c r="AV72" s="131"/>
      <c r="AW72" s="131"/>
      <c r="AX72" s="131"/>
    </row>
    <row r="73" spans="1:50">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row>
    <row r="74" spans="1:50">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c r="AT74" s="131"/>
      <c r="AU74" s="131"/>
      <c r="AV74" s="131"/>
      <c r="AW74" s="131"/>
      <c r="AX74" s="131"/>
    </row>
    <row r="75" spans="1:50">
      <c r="A75" s="131"/>
      <c r="B75" s="131"/>
      <c r="C75" s="131"/>
      <c r="D75" s="131"/>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c r="AO75" s="131"/>
      <c r="AP75" s="131"/>
      <c r="AQ75" s="131"/>
      <c r="AR75" s="131"/>
      <c r="AS75" s="131"/>
      <c r="AT75" s="131"/>
      <c r="AU75" s="131"/>
      <c r="AV75" s="131"/>
      <c r="AW75" s="131"/>
      <c r="AX75" s="131"/>
    </row>
    <row r="76" spans="1:50">
      <c r="A76" s="131"/>
      <c r="B76" s="131"/>
      <c r="C76" s="131"/>
      <c r="D76" s="131"/>
      <c r="E76" s="131"/>
      <c r="F76" s="131"/>
      <c r="G76" s="131"/>
      <c r="H76" s="131"/>
      <c r="I76" s="131"/>
      <c r="J76" s="131"/>
      <c r="K76" s="131"/>
      <c r="L76" s="131"/>
      <c r="M76" s="131"/>
      <c r="N76" s="131"/>
      <c r="O76" s="131"/>
      <c r="P76" s="131"/>
      <c r="Q76" s="131"/>
      <c r="R76" s="131"/>
      <c r="S76" s="131"/>
      <c r="T76" s="131"/>
      <c r="U76" s="131"/>
      <c r="V76" s="131"/>
      <c r="W76" s="131"/>
      <c r="X76" s="131"/>
      <c r="Y76" s="131"/>
      <c r="Z76" s="131"/>
      <c r="AA76" s="131"/>
      <c r="AB76" s="131"/>
      <c r="AC76" s="131"/>
      <c r="AD76" s="131"/>
      <c r="AE76" s="131"/>
      <c r="AF76" s="131"/>
      <c r="AG76" s="131"/>
      <c r="AH76" s="131"/>
      <c r="AI76" s="131"/>
      <c r="AJ76" s="131"/>
      <c r="AK76" s="131"/>
      <c r="AL76" s="131"/>
      <c r="AM76" s="131"/>
      <c r="AN76" s="131"/>
      <c r="AO76" s="131"/>
      <c r="AP76" s="131"/>
      <c r="AQ76" s="131"/>
      <c r="AR76" s="131"/>
      <c r="AS76" s="131"/>
      <c r="AT76" s="131"/>
      <c r="AU76" s="131"/>
      <c r="AV76" s="131"/>
      <c r="AW76" s="131"/>
      <c r="AX76" s="131"/>
    </row>
    <row r="77" spans="1:50">
      <c r="A77" s="131"/>
      <c r="B77" s="131"/>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c r="AC77" s="131"/>
      <c r="AD77" s="131"/>
      <c r="AE77" s="131"/>
      <c r="AF77" s="131"/>
      <c r="AG77" s="131"/>
      <c r="AH77" s="131"/>
      <c r="AI77" s="131"/>
      <c r="AJ77" s="131"/>
      <c r="AK77" s="131"/>
      <c r="AL77" s="131"/>
      <c r="AM77" s="131"/>
      <c r="AN77" s="131"/>
      <c r="AO77" s="131"/>
      <c r="AP77" s="131"/>
      <c r="AQ77" s="131"/>
      <c r="AR77" s="131"/>
      <c r="AS77" s="131"/>
      <c r="AT77" s="131"/>
      <c r="AU77" s="131"/>
      <c r="AV77" s="131"/>
      <c r="AW77" s="131"/>
      <c r="AX77" s="131"/>
    </row>
    <row r="78" spans="1:50">
      <c r="A78" s="131"/>
      <c r="B78" s="131"/>
      <c r="C78" s="131"/>
      <c r="D78" s="131"/>
      <c r="E78" s="131"/>
      <c r="F78" s="131"/>
      <c r="G78" s="131"/>
      <c r="H78" s="131"/>
      <c r="I78" s="131"/>
      <c r="J78" s="131"/>
      <c r="K78" s="131"/>
      <c r="L78" s="131"/>
      <c r="M78" s="131"/>
      <c r="N78" s="131"/>
      <c r="O78" s="131"/>
      <c r="P78" s="131"/>
      <c r="Q78" s="131"/>
      <c r="R78" s="131"/>
      <c r="S78" s="131"/>
      <c r="T78" s="131"/>
      <c r="U78" s="131"/>
      <c r="V78" s="131"/>
      <c r="W78" s="131"/>
      <c r="X78" s="131"/>
      <c r="Y78" s="131"/>
      <c r="Z78" s="131"/>
      <c r="AA78" s="131"/>
      <c r="AB78" s="131"/>
      <c r="AC78" s="131"/>
      <c r="AD78" s="131"/>
      <c r="AE78" s="131"/>
      <c r="AF78" s="131"/>
      <c r="AG78" s="131"/>
      <c r="AH78" s="131"/>
      <c r="AI78" s="131"/>
      <c r="AJ78" s="131"/>
      <c r="AK78" s="131"/>
      <c r="AL78" s="131"/>
      <c r="AM78" s="131"/>
      <c r="AN78" s="131"/>
      <c r="AO78" s="131"/>
      <c r="AP78" s="131"/>
      <c r="AQ78" s="131"/>
      <c r="AR78" s="131"/>
      <c r="AS78" s="131"/>
      <c r="AT78" s="131"/>
      <c r="AU78" s="131"/>
      <c r="AV78" s="131"/>
      <c r="AW78" s="131"/>
      <c r="AX78" s="131"/>
    </row>
    <row r="79" spans="1:50">
      <c r="A79" s="131"/>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c r="AH79" s="131"/>
      <c r="AI79" s="131"/>
      <c r="AJ79" s="131"/>
      <c r="AK79" s="131"/>
      <c r="AL79" s="131"/>
      <c r="AM79" s="131"/>
      <c r="AN79" s="131"/>
      <c r="AO79" s="131"/>
      <c r="AP79" s="131"/>
      <c r="AQ79" s="131"/>
      <c r="AR79" s="131"/>
      <c r="AS79" s="131"/>
      <c r="AT79" s="131"/>
      <c r="AU79" s="131"/>
      <c r="AV79" s="131"/>
      <c r="AW79" s="131"/>
      <c r="AX79" s="131"/>
    </row>
    <row r="80" spans="1:50">
      <c r="A80" s="131"/>
      <c r="B80" s="131"/>
      <c r="C80" s="131"/>
      <c r="D80" s="131"/>
      <c r="E80" s="131"/>
      <c r="F80" s="131"/>
      <c r="G80" s="131"/>
      <c r="H80" s="131"/>
      <c r="I80" s="131"/>
      <c r="J80" s="131"/>
      <c r="K80" s="131"/>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1"/>
      <c r="AI80" s="131"/>
      <c r="AJ80" s="131"/>
      <c r="AK80" s="131"/>
      <c r="AL80" s="131"/>
      <c r="AM80" s="131"/>
      <c r="AN80" s="131"/>
      <c r="AO80" s="131"/>
      <c r="AP80" s="131"/>
      <c r="AQ80" s="131"/>
      <c r="AR80" s="131"/>
      <c r="AS80" s="131"/>
      <c r="AT80" s="131"/>
      <c r="AU80" s="131"/>
      <c r="AV80" s="131"/>
      <c r="AW80" s="131"/>
      <c r="AX80" s="131"/>
    </row>
    <row r="81" spans="1:50">
      <c r="A81" s="131"/>
      <c r="B81" s="131"/>
      <c r="C81" s="131"/>
      <c r="D81" s="131"/>
      <c r="E81" s="131"/>
      <c r="F81" s="131"/>
      <c r="G81" s="131"/>
      <c r="H81" s="131"/>
      <c r="I81" s="131"/>
      <c r="J81" s="131"/>
      <c r="K81" s="131"/>
      <c r="L81" s="131"/>
      <c r="M81" s="131"/>
      <c r="N81" s="131"/>
      <c r="O81" s="131"/>
      <c r="P81" s="131"/>
      <c r="Q81" s="131"/>
      <c r="R81" s="131"/>
      <c r="S81" s="131"/>
      <c r="T81" s="131"/>
      <c r="U81" s="131"/>
      <c r="V81" s="131"/>
      <c r="W81" s="131"/>
      <c r="X81" s="131"/>
      <c r="Y81" s="131"/>
      <c r="Z81" s="131"/>
      <c r="AA81" s="131"/>
      <c r="AB81" s="131"/>
      <c r="AC81" s="131"/>
      <c r="AD81" s="131"/>
      <c r="AE81" s="131"/>
      <c r="AF81" s="131"/>
      <c r="AG81" s="131"/>
      <c r="AH81" s="131"/>
      <c r="AI81" s="131"/>
      <c r="AJ81" s="131"/>
      <c r="AK81" s="131"/>
      <c r="AL81" s="131"/>
      <c r="AM81" s="131"/>
      <c r="AN81" s="131"/>
      <c r="AO81" s="131"/>
      <c r="AP81" s="131"/>
      <c r="AQ81" s="131"/>
      <c r="AR81" s="131"/>
      <c r="AS81" s="131"/>
      <c r="AT81" s="131"/>
      <c r="AU81" s="131"/>
      <c r="AV81" s="131"/>
      <c r="AW81" s="131"/>
      <c r="AX81" s="131"/>
    </row>
    <row r="82" spans="1:50">
      <c r="A82" s="131"/>
      <c r="B82" s="131"/>
      <c r="C82" s="131"/>
      <c r="D82" s="131"/>
      <c r="E82" s="131"/>
      <c r="F82" s="131"/>
      <c r="G82" s="131"/>
      <c r="H82" s="131"/>
      <c r="I82" s="131"/>
      <c r="J82" s="131"/>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1"/>
      <c r="AI82" s="131"/>
      <c r="AJ82" s="131"/>
      <c r="AK82" s="131"/>
      <c r="AL82" s="131"/>
      <c r="AM82" s="131"/>
      <c r="AN82" s="131"/>
      <c r="AO82" s="131"/>
      <c r="AP82" s="131"/>
      <c r="AQ82" s="131"/>
      <c r="AR82" s="131"/>
      <c r="AS82" s="131"/>
      <c r="AT82" s="131"/>
      <c r="AU82" s="131"/>
      <c r="AV82" s="131"/>
      <c r="AW82" s="131"/>
      <c r="AX82" s="131"/>
    </row>
    <row r="83" spans="1:50">
      <c r="A83" s="131"/>
      <c r="B83" s="131"/>
      <c r="C83" s="131"/>
      <c r="D83" s="131"/>
      <c r="E83" s="131"/>
      <c r="F83" s="131"/>
      <c r="G83" s="131"/>
      <c r="H83" s="131"/>
      <c r="I83" s="131"/>
      <c r="J83" s="131"/>
      <c r="K83" s="131"/>
      <c r="L83" s="131"/>
      <c r="M83" s="131"/>
      <c r="N83" s="131"/>
      <c r="O83" s="131"/>
      <c r="P83" s="131"/>
      <c r="Q83" s="131"/>
      <c r="R83" s="131"/>
      <c r="S83" s="131"/>
      <c r="T83" s="131"/>
      <c r="U83" s="131"/>
      <c r="V83" s="131"/>
      <c r="W83" s="131"/>
      <c r="X83" s="131"/>
      <c r="Y83" s="131"/>
      <c r="Z83" s="131"/>
      <c r="AA83" s="131"/>
      <c r="AB83" s="131"/>
      <c r="AC83" s="131"/>
      <c r="AD83" s="131"/>
      <c r="AE83" s="131"/>
      <c r="AF83" s="131"/>
      <c r="AG83" s="131"/>
      <c r="AH83" s="131"/>
      <c r="AI83" s="131"/>
      <c r="AJ83" s="131"/>
      <c r="AK83" s="131"/>
      <c r="AL83" s="131"/>
      <c r="AM83" s="131"/>
      <c r="AN83" s="131"/>
      <c r="AO83" s="131"/>
      <c r="AP83" s="131"/>
      <c r="AQ83" s="131"/>
      <c r="AR83" s="131"/>
      <c r="AS83" s="131"/>
      <c r="AT83" s="131"/>
      <c r="AU83" s="131"/>
      <c r="AV83" s="131"/>
      <c r="AW83" s="131"/>
      <c r="AX83" s="131"/>
    </row>
    <row r="84" spans="1:50">
      <c r="A84" s="131"/>
      <c r="B84" s="131"/>
      <c r="C84" s="131"/>
      <c r="D84" s="131"/>
      <c r="E84" s="131"/>
      <c r="F84" s="131"/>
      <c r="G84" s="131"/>
      <c r="H84" s="131"/>
      <c r="I84" s="131"/>
      <c r="J84" s="131"/>
      <c r="K84" s="131"/>
      <c r="L84" s="131"/>
      <c r="M84" s="131"/>
      <c r="N84" s="131"/>
      <c r="O84" s="131"/>
      <c r="P84" s="131"/>
      <c r="Q84" s="131"/>
      <c r="R84" s="131"/>
      <c r="S84" s="131"/>
      <c r="T84" s="131"/>
      <c r="U84" s="131"/>
      <c r="V84" s="131"/>
      <c r="W84" s="131"/>
      <c r="X84" s="131"/>
      <c r="Y84" s="131"/>
      <c r="Z84" s="131"/>
      <c r="AA84" s="131"/>
      <c r="AB84" s="131"/>
      <c r="AC84" s="131"/>
      <c r="AD84" s="131"/>
      <c r="AE84" s="131"/>
      <c r="AF84" s="131"/>
      <c r="AG84" s="131"/>
      <c r="AH84" s="131"/>
      <c r="AI84" s="131"/>
      <c r="AJ84" s="131"/>
      <c r="AK84" s="131"/>
      <c r="AL84" s="131"/>
      <c r="AM84" s="131"/>
      <c r="AN84" s="131"/>
      <c r="AO84" s="131"/>
      <c r="AP84" s="131"/>
      <c r="AQ84" s="131"/>
      <c r="AR84" s="131"/>
      <c r="AS84" s="131"/>
      <c r="AT84" s="131"/>
      <c r="AU84" s="131"/>
      <c r="AV84" s="131"/>
      <c r="AW84" s="131"/>
      <c r="AX84" s="131"/>
    </row>
    <row r="85" spans="1:50">
      <c r="A85" s="131"/>
      <c r="B85" s="131"/>
      <c r="C85" s="131"/>
      <c r="D85" s="131"/>
      <c r="E85" s="131"/>
      <c r="F85" s="131"/>
      <c r="G85" s="131"/>
      <c r="H85" s="131"/>
      <c r="I85" s="131"/>
      <c r="J85" s="131"/>
      <c r="K85" s="131"/>
      <c r="L85" s="131"/>
      <c r="M85" s="131"/>
      <c r="N85" s="131"/>
      <c r="O85" s="131"/>
      <c r="P85" s="131"/>
      <c r="Q85" s="131"/>
      <c r="R85" s="131"/>
      <c r="S85" s="131"/>
      <c r="T85" s="131"/>
      <c r="U85" s="131"/>
      <c r="V85" s="131"/>
      <c r="W85" s="131"/>
      <c r="X85" s="131"/>
      <c r="Y85" s="131"/>
      <c r="Z85" s="131"/>
      <c r="AA85" s="131"/>
      <c r="AB85" s="131"/>
      <c r="AC85" s="131"/>
      <c r="AD85" s="131"/>
      <c r="AE85" s="131"/>
      <c r="AF85" s="131"/>
      <c r="AG85" s="131"/>
      <c r="AH85" s="131"/>
      <c r="AI85" s="131"/>
      <c r="AJ85" s="131"/>
      <c r="AK85" s="131"/>
      <c r="AL85" s="131"/>
      <c r="AM85" s="131"/>
      <c r="AN85" s="131"/>
      <c r="AO85" s="131"/>
      <c r="AP85" s="131"/>
      <c r="AQ85" s="131"/>
      <c r="AR85" s="131"/>
      <c r="AS85" s="131"/>
      <c r="AT85" s="131"/>
      <c r="AU85" s="131"/>
      <c r="AV85" s="131"/>
      <c r="AW85" s="131"/>
      <c r="AX85" s="131"/>
    </row>
    <row r="86" spans="1:50">
      <c r="A86" s="131"/>
      <c r="B86" s="131"/>
      <c r="C86" s="131"/>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c r="AL86" s="131"/>
      <c r="AM86" s="131"/>
      <c r="AN86" s="131"/>
      <c r="AO86" s="131"/>
      <c r="AP86" s="131"/>
      <c r="AQ86" s="131"/>
      <c r="AR86" s="131"/>
      <c r="AS86" s="131"/>
      <c r="AT86" s="131"/>
      <c r="AU86" s="131"/>
      <c r="AV86" s="131"/>
      <c r="AW86" s="131"/>
      <c r="AX86" s="131"/>
    </row>
    <row r="87" spans="1:50">
      <c r="A87" s="131"/>
      <c r="B87" s="131"/>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c r="AO87" s="131"/>
      <c r="AP87" s="131"/>
      <c r="AQ87" s="131"/>
      <c r="AR87" s="131"/>
      <c r="AS87" s="131"/>
      <c r="AT87" s="131"/>
      <c r="AU87" s="131"/>
      <c r="AV87" s="131"/>
      <c r="AW87" s="131"/>
      <c r="AX87" s="131"/>
    </row>
    <row r="88" spans="1:50">
      <c r="A88" s="131"/>
      <c r="B88" s="131"/>
      <c r="C88" s="131"/>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c r="AL88" s="131"/>
      <c r="AM88" s="131"/>
      <c r="AN88" s="131"/>
      <c r="AO88" s="131"/>
      <c r="AP88" s="131"/>
      <c r="AQ88" s="131"/>
      <c r="AR88" s="131"/>
      <c r="AS88" s="131"/>
      <c r="AT88" s="131"/>
      <c r="AU88" s="131"/>
      <c r="AV88" s="131"/>
      <c r="AW88" s="131"/>
      <c r="AX88" s="131"/>
    </row>
    <row r="89" spans="1:50">
      <c r="A89" s="131"/>
      <c r="B89" s="131"/>
      <c r="C89" s="131"/>
      <c r="D89" s="13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131"/>
      <c r="AL89" s="131"/>
      <c r="AM89" s="131"/>
      <c r="AN89" s="131"/>
      <c r="AO89" s="131"/>
      <c r="AP89" s="131"/>
      <c r="AQ89" s="131"/>
      <c r="AR89" s="131"/>
      <c r="AS89" s="131"/>
      <c r="AT89" s="131"/>
      <c r="AU89" s="131"/>
      <c r="AV89" s="131"/>
      <c r="AW89" s="131"/>
      <c r="AX89" s="131"/>
    </row>
    <row r="90" spans="1:50">
      <c r="A90" s="131"/>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131"/>
      <c r="AL90" s="131"/>
      <c r="AM90" s="131"/>
      <c r="AN90" s="131"/>
      <c r="AO90" s="131"/>
      <c r="AP90" s="131"/>
      <c r="AQ90" s="131"/>
      <c r="AR90" s="131"/>
      <c r="AS90" s="131"/>
      <c r="AT90" s="131"/>
      <c r="AU90" s="131"/>
      <c r="AV90" s="131"/>
      <c r="AW90" s="131"/>
      <c r="AX90" s="131"/>
    </row>
    <row r="91" spans="1:50">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1"/>
      <c r="AT91" s="131"/>
      <c r="AU91" s="131"/>
      <c r="AV91" s="131"/>
      <c r="AW91" s="131"/>
      <c r="AX91" s="131"/>
    </row>
    <row r="92" spans="1:50">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c r="AT92" s="131"/>
      <c r="AU92" s="131"/>
      <c r="AV92" s="131"/>
      <c r="AW92" s="131"/>
      <c r="AX92" s="131"/>
    </row>
    <row r="93" spans="1:50">
      <c r="A93" s="131"/>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c r="AQ93" s="131"/>
      <c r="AR93" s="131"/>
      <c r="AS93" s="131"/>
      <c r="AT93" s="131"/>
      <c r="AU93" s="131"/>
      <c r="AV93" s="131"/>
      <c r="AW93" s="131"/>
      <c r="AX93" s="131"/>
    </row>
    <row r="94" spans="1:50">
      <c r="A94" s="131"/>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c r="AQ94" s="131"/>
      <c r="AR94" s="131"/>
      <c r="AS94" s="131"/>
      <c r="AT94" s="131"/>
      <c r="AU94" s="131"/>
      <c r="AV94" s="131"/>
      <c r="AW94" s="131"/>
      <c r="AX94" s="131"/>
    </row>
    <row r="95" spans="1:50">
      <c r="A95" s="131"/>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c r="AQ95" s="131"/>
      <c r="AR95" s="131"/>
      <c r="AS95" s="131"/>
      <c r="AT95" s="131"/>
      <c r="AU95" s="131"/>
      <c r="AV95" s="131"/>
      <c r="AW95" s="131"/>
      <c r="AX95" s="131"/>
    </row>
    <row r="96" spans="1:50">
      <c r="A96" s="131"/>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c r="AS96" s="131"/>
      <c r="AT96" s="131"/>
      <c r="AU96" s="131"/>
      <c r="AV96" s="131"/>
      <c r="AW96" s="131"/>
      <c r="AX96" s="131"/>
    </row>
    <row r="97" spans="1:50">
      <c r="A97" s="131"/>
      <c r="B97" s="131"/>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c r="AS97" s="131"/>
      <c r="AT97" s="131"/>
      <c r="AU97" s="131"/>
      <c r="AV97" s="131"/>
      <c r="AW97" s="131"/>
      <c r="AX97" s="131"/>
    </row>
    <row r="98" spans="1:50">
      <c r="A98" s="131"/>
      <c r="B98" s="131"/>
      <c r="C98" s="131"/>
      <c r="D98" s="131"/>
      <c r="E98" s="131"/>
      <c r="F98" s="131"/>
      <c r="G98" s="131"/>
      <c r="H98" s="131"/>
      <c r="I98" s="131"/>
      <c r="J98" s="131"/>
      <c r="K98" s="131"/>
      <c r="L98" s="131"/>
      <c r="M98" s="131"/>
      <c r="N98" s="131"/>
      <c r="O98" s="131"/>
      <c r="P98" s="131"/>
      <c r="Q98" s="131"/>
      <c r="R98" s="131"/>
      <c r="S98" s="131"/>
      <c r="T98" s="131"/>
      <c r="U98" s="131"/>
      <c r="V98" s="131"/>
      <c r="W98" s="131"/>
      <c r="X98" s="131"/>
      <c r="Y98" s="131"/>
      <c r="Z98" s="131"/>
      <c r="AA98" s="131"/>
      <c r="AB98" s="131"/>
      <c r="AC98" s="131"/>
      <c r="AD98" s="131"/>
      <c r="AE98" s="131"/>
      <c r="AF98" s="131"/>
      <c r="AG98" s="131"/>
      <c r="AH98" s="131"/>
      <c r="AI98" s="131"/>
      <c r="AJ98" s="131"/>
      <c r="AK98" s="131"/>
      <c r="AL98" s="131"/>
      <c r="AM98" s="131"/>
      <c r="AN98" s="131"/>
      <c r="AO98" s="131"/>
      <c r="AP98" s="131"/>
      <c r="AQ98" s="131"/>
      <c r="AR98" s="131"/>
      <c r="AS98" s="131"/>
      <c r="AT98" s="131"/>
      <c r="AU98" s="131"/>
      <c r="AV98" s="131"/>
      <c r="AW98" s="131"/>
      <c r="AX98" s="131"/>
    </row>
    <row r="99" spans="1:50">
      <c r="A99" s="131"/>
      <c r="B99" s="131"/>
      <c r="C99" s="131"/>
      <c r="D99" s="131"/>
      <c r="E99" s="131"/>
      <c r="F99" s="131"/>
      <c r="G99" s="131"/>
      <c r="H99" s="131"/>
      <c r="I99" s="131"/>
      <c r="J99" s="131"/>
      <c r="K99" s="131"/>
      <c r="L99" s="131"/>
      <c r="M99" s="131"/>
      <c r="N99" s="131"/>
      <c r="O99" s="131"/>
      <c r="P99" s="131"/>
      <c r="Q99" s="131"/>
      <c r="R99" s="131"/>
      <c r="S99" s="131"/>
      <c r="T99" s="131"/>
      <c r="U99" s="131"/>
      <c r="V99" s="131"/>
      <c r="W99" s="131"/>
      <c r="X99" s="131"/>
      <c r="Y99" s="131"/>
      <c r="Z99" s="131"/>
      <c r="AA99" s="131"/>
      <c r="AB99" s="131"/>
      <c r="AC99" s="131"/>
      <c r="AD99" s="131"/>
      <c r="AE99" s="131"/>
      <c r="AF99" s="131"/>
      <c r="AG99" s="131"/>
      <c r="AH99" s="131"/>
      <c r="AI99" s="131"/>
      <c r="AJ99" s="131"/>
      <c r="AK99" s="131"/>
      <c r="AL99" s="131"/>
      <c r="AM99" s="131"/>
      <c r="AN99" s="131"/>
      <c r="AO99" s="131"/>
      <c r="AP99" s="131"/>
      <c r="AQ99" s="131"/>
      <c r="AR99" s="131"/>
      <c r="AS99" s="131"/>
      <c r="AT99" s="131"/>
      <c r="AU99" s="131"/>
      <c r="AV99" s="131"/>
      <c r="AW99" s="131"/>
      <c r="AX99" s="131"/>
    </row>
    <row r="100" spans="1:50">
      <c r="A100" s="131"/>
      <c r="B100" s="131"/>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1"/>
      <c r="AH100" s="131"/>
      <c r="AI100" s="131"/>
      <c r="AJ100" s="131"/>
      <c r="AK100" s="131"/>
      <c r="AL100" s="131"/>
      <c r="AM100" s="131"/>
      <c r="AN100" s="131"/>
      <c r="AO100" s="131"/>
      <c r="AP100" s="131"/>
      <c r="AQ100" s="131"/>
      <c r="AR100" s="131"/>
      <c r="AS100" s="131"/>
      <c r="AT100" s="131"/>
      <c r="AU100" s="131"/>
      <c r="AV100" s="131"/>
      <c r="AW100" s="131"/>
      <c r="AX100" s="131"/>
    </row>
    <row r="101" spans="1:50">
      <c r="A101" s="131"/>
      <c r="B101" s="131"/>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c r="AG101" s="131"/>
      <c r="AH101" s="131"/>
      <c r="AI101" s="131"/>
      <c r="AJ101" s="131"/>
      <c r="AK101" s="131"/>
      <c r="AL101" s="131"/>
      <c r="AM101" s="131"/>
      <c r="AN101" s="131"/>
      <c r="AO101" s="131"/>
      <c r="AP101" s="131"/>
      <c r="AQ101" s="131"/>
      <c r="AR101" s="131"/>
      <c r="AS101" s="131"/>
      <c r="AT101" s="131"/>
      <c r="AU101" s="131"/>
      <c r="AV101" s="131"/>
      <c r="AW101" s="131"/>
      <c r="AX101" s="131"/>
    </row>
    <row r="102" spans="1:50">
      <c r="A102" s="131"/>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1"/>
      <c r="AH102" s="131"/>
      <c r="AI102" s="131"/>
      <c r="AJ102" s="131"/>
      <c r="AK102" s="131"/>
      <c r="AL102" s="131"/>
      <c r="AM102" s="131"/>
      <c r="AN102" s="131"/>
      <c r="AO102" s="131"/>
      <c r="AP102" s="131"/>
      <c r="AQ102" s="131"/>
      <c r="AR102" s="131"/>
      <c r="AS102" s="131"/>
      <c r="AT102" s="131"/>
      <c r="AU102" s="131"/>
      <c r="AV102" s="131"/>
      <c r="AW102" s="131"/>
      <c r="AX102" s="131"/>
    </row>
    <row r="103" spans="1:50">
      <c r="A103" s="131"/>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c r="AA103" s="131"/>
      <c r="AB103" s="131"/>
      <c r="AC103" s="131"/>
      <c r="AD103" s="131"/>
      <c r="AE103" s="131"/>
      <c r="AF103" s="131"/>
      <c r="AG103" s="131"/>
      <c r="AH103" s="131"/>
      <c r="AI103" s="131"/>
      <c r="AJ103" s="131"/>
      <c r="AK103" s="131"/>
      <c r="AL103" s="131"/>
      <c r="AM103" s="131"/>
      <c r="AN103" s="131"/>
      <c r="AO103" s="131"/>
      <c r="AP103" s="131"/>
      <c r="AQ103" s="131"/>
      <c r="AR103" s="131"/>
      <c r="AS103" s="131"/>
      <c r="AT103" s="131"/>
      <c r="AU103" s="131"/>
      <c r="AV103" s="131"/>
      <c r="AW103" s="131"/>
      <c r="AX103" s="131"/>
    </row>
    <row r="104" spans="1:50">
      <c r="A104" s="131"/>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1"/>
      <c r="AL104" s="131"/>
      <c r="AM104" s="131"/>
      <c r="AN104" s="131"/>
      <c r="AO104" s="131"/>
      <c r="AP104" s="131"/>
      <c r="AQ104" s="131"/>
      <c r="AR104" s="131"/>
      <c r="AS104" s="131"/>
      <c r="AT104" s="131"/>
      <c r="AU104" s="131"/>
      <c r="AV104" s="131"/>
      <c r="AW104" s="131"/>
      <c r="AX104" s="131"/>
    </row>
    <row r="105" spans="1:50">
      <c r="A105" s="131"/>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131"/>
      <c r="AJ105" s="131"/>
      <c r="AK105" s="131"/>
      <c r="AL105" s="131"/>
      <c r="AM105" s="131"/>
      <c r="AN105" s="131"/>
      <c r="AO105" s="131"/>
      <c r="AP105" s="131"/>
      <c r="AQ105" s="131"/>
      <c r="AR105" s="131"/>
      <c r="AS105" s="131"/>
      <c r="AT105" s="131"/>
      <c r="AU105" s="131"/>
      <c r="AV105" s="131"/>
      <c r="AW105" s="131"/>
      <c r="AX105" s="131"/>
    </row>
    <row r="106" spans="1:50">
      <c r="A106" s="131"/>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c r="AP106" s="131"/>
      <c r="AQ106" s="131"/>
      <c r="AR106" s="131"/>
      <c r="AS106" s="131"/>
      <c r="AT106" s="131"/>
      <c r="AU106" s="131"/>
      <c r="AV106" s="131"/>
      <c r="AW106" s="131"/>
      <c r="AX106" s="131"/>
    </row>
    <row r="107" spans="1:50">
      <c r="A107" s="131"/>
      <c r="B107" s="131"/>
      <c r="C107" s="131"/>
      <c r="D107" s="131"/>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1"/>
      <c r="AA107" s="131"/>
      <c r="AB107" s="131"/>
      <c r="AC107" s="131"/>
      <c r="AD107" s="131"/>
      <c r="AE107" s="131"/>
      <c r="AF107" s="131"/>
      <c r="AG107" s="131"/>
      <c r="AH107" s="131"/>
      <c r="AI107" s="131"/>
      <c r="AJ107" s="131"/>
      <c r="AK107" s="131"/>
      <c r="AL107" s="131"/>
      <c r="AM107" s="131"/>
      <c r="AN107" s="131"/>
      <c r="AO107" s="131"/>
      <c r="AP107" s="131"/>
      <c r="AQ107" s="131"/>
      <c r="AR107" s="131"/>
      <c r="AS107" s="131"/>
      <c r="AT107" s="131"/>
      <c r="AU107" s="131"/>
      <c r="AV107" s="131"/>
      <c r="AW107" s="131"/>
      <c r="AX107" s="131"/>
    </row>
    <row r="108" spans="1:50">
      <c r="A108" s="131"/>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c r="AC108" s="131"/>
      <c r="AD108" s="131"/>
      <c r="AE108" s="131"/>
      <c r="AF108" s="131"/>
      <c r="AG108" s="131"/>
      <c r="AH108" s="131"/>
      <c r="AI108" s="131"/>
      <c r="AJ108" s="131"/>
      <c r="AK108" s="131"/>
      <c r="AL108" s="131"/>
      <c r="AM108" s="131"/>
      <c r="AN108" s="131"/>
      <c r="AO108" s="131"/>
      <c r="AP108" s="131"/>
      <c r="AQ108" s="131"/>
      <c r="AR108" s="131"/>
      <c r="AS108" s="131"/>
      <c r="AT108" s="131"/>
      <c r="AU108" s="131"/>
      <c r="AV108" s="131"/>
      <c r="AW108" s="131"/>
      <c r="AX108" s="131"/>
    </row>
    <row r="109" spans="1:50">
      <c r="A109" s="131"/>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c r="AC109" s="131"/>
      <c r="AD109" s="131"/>
      <c r="AE109" s="131"/>
      <c r="AF109" s="131"/>
      <c r="AG109" s="131"/>
      <c r="AH109" s="131"/>
      <c r="AI109" s="131"/>
      <c r="AJ109" s="131"/>
      <c r="AK109" s="131"/>
      <c r="AL109" s="131"/>
      <c r="AM109" s="131"/>
      <c r="AN109" s="131"/>
      <c r="AO109" s="131"/>
      <c r="AP109" s="131"/>
      <c r="AQ109" s="131"/>
      <c r="AR109" s="131"/>
      <c r="AS109" s="131"/>
      <c r="AT109" s="131"/>
      <c r="AU109" s="131"/>
      <c r="AV109" s="131"/>
      <c r="AW109" s="131"/>
      <c r="AX109" s="131"/>
    </row>
    <row r="110" spans="1:50">
      <c r="A110" s="131"/>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c r="AC110" s="131"/>
      <c r="AD110" s="131"/>
      <c r="AE110" s="131"/>
      <c r="AF110" s="131"/>
      <c r="AG110" s="131"/>
      <c r="AH110" s="131"/>
      <c r="AI110" s="131"/>
      <c r="AJ110" s="131"/>
      <c r="AK110" s="131"/>
      <c r="AL110" s="131"/>
      <c r="AM110" s="131"/>
      <c r="AN110" s="131"/>
      <c r="AO110" s="131"/>
      <c r="AP110" s="131"/>
      <c r="AQ110" s="131"/>
      <c r="AR110" s="131"/>
      <c r="AS110" s="131"/>
      <c r="AT110" s="131"/>
      <c r="AU110" s="131"/>
      <c r="AV110" s="131"/>
      <c r="AW110" s="131"/>
      <c r="AX110" s="131"/>
    </row>
    <row r="111" spans="1:50">
      <c r="A111" s="131"/>
      <c r="B111" s="131"/>
      <c r="C111" s="131"/>
      <c r="D111" s="131"/>
      <c r="E111" s="131"/>
      <c r="F111" s="131"/>
      <c r="G111" s="131"/>
      <c r="H111" s="131"/>
      <c r="I111" s="131"/>
      <c r="J111" s="131"/>
      <c r="K111" s="131"/>
      <c r="L111" s="131"/>
      <c r="M111" s="131"/>
      <c r="N111" s="131"/>
      <c r="O111" s="131"/>
      <c r="P111" s="131"/>
      <c r="Q111" s="131"/>
      <c r="R111" s="131"/>
      <c r="S111" s="131"/>
      <c r="T111" s="131"/>
      <c r="U111" s="131"/>
      <c r="V111" s="131"/>
      <c r="W111" s="131"/>
      <c r="X111" s="131"/>
      <c r="Y111" s="131"/>
      <c r="Z111" s="131"/>
      <c r="AA111" s="131"/>
      <c r="AB111" s="131"/>
      <c r="AC111" s="131"/>
      <c r="AD111" s="131"/>
      <c r="AE111" s="131"/>
      <c r="AF111" s="131"/>
      <c r="AG111" s="131"/>
      <c r="AH111" s="131"/>
      <c r="AI111" s="131"/>
      <c r="AJ111" s="131"/>
      <c r="AK111" s="131"/>
      <c r="AL111" s="131"/>
      <c r="AM111" s="131"/>
      <c r="AN111" s="131"/>
      <c r="AO111" s="131"/>
      <c r="AP111" s="131"/>
      <c r="AQ111" s="131"/>
      <c r="AR111" s="131"/>
      <c r="AS111" s="131"/>
      <c r="AT111" s="131"/>
      <c r="AU111" s="131"/>
      <c r="AV111" s="131"/>
      <c r="AW111" s="131"/>
      <c r="AX111" s="131"/>
    </row>
    <row r="112" spans="1:50">
      <c r="A112" s="131"/>
      <c r="B112" s="131"/>
      <c r="C112" s="131"/>
      <c r="D112" s="131"/>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c r="AC112" s="131"/>
      <c r="AD112" s="131"/>
      <c r="AE112" s="131"/>
      <c r="AF112" s="131"/>
      <c r="AG112" s="131"/>
      <c r="AH112" s="131"/>
      <c r="AI112" s="131"/>
      <c r="AJ112" s="131"/>
      <c r="AK112" s="131"/>
      <c r="AL112" s="131"/>
      <c r="AM112" s="131"/>
      <c r="AN112" s="131"/>
      <c r="AO112" s="131"/>
      <c r="AP112" s="131"/>
      <c r="AQ112" s="131"/>
      <c r="AR112" s="131"/>
      <c r="AS112" s="131"/>
      <c r="AT112" s="131"/>
      <c r="AU112" s="131"/>
      <c r="AV112" s="131"/>
      <c r="AW112" s="131"/>
      <c r="AX112" s="131"/>
    </row>
    <row r="113" spans="1:50">
      <c r="A113" s="131"/>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c r="AO113" s="131"/>
      <c r="AP113" s="131"/>
      <c r="AQ113" s="131"/>
      <c r="AR113" s="131"/>
      <c r="AS113" s="131"/>
      <c r="AT113" s="131"/>
      <c r="AU113" s="131"/>
      <c r="AV113" s="131"/>
      <c r="AW113" s="131"/>
      <c r="AX113" s="131"/>
    </row>
    <row r="114" spans="1:50">
      <c r="A114" s="131"/>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1"/>
      <c r="AO114" s="131"/>
      <c r="AP114" s="131"/>
      <c r="AQ114" s="131"/>
      <c r="AR114" s="131"/>
      <c r="AS114" s="131"/>
      <c r="AT114" s="131"/>
      <c r="AU114" s="131"/>
      <c r="AV114" s="131"/>
      <c r="AW114" s="131"/>
      <c r="AX114" s="131"/>
    </row>
    <row r="115" spans="1:50">
      <c r="A115" s="131"/>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c r="AO115" s="131"/>
      <c r="AP115" s="131"/>
      <c r="AQ115" s="131"/>
      <c r="AR115" s="131"/>
      <c r="AS115" s="131"/>
      <c r="AT115" s="131"/>
      <c r="AU115" s="131"/>
      <c r="AV115" s="131"/>
      <c r="AW115" s="131"/>
      <c r="AX115" s="131"/>
    </row>
    <row r="116" spans="1:50">
      <c r="A116" s="131"/>
      <c r="B116" s="131"/>
      <c r="C116" s="131"/>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1"/>
      <c r="AO116" s="131"/>
      <c r="AP116" s="131"/>
      <c r="AQ116" s="131"/>
      <c r="AR116" s="131"/>
      <c r="AS116" s="131"/>
      <c r="AT116" s="131"/>
      <c r="AU116" s="131"/>
      <c r="AV116" s="131"/>
      <c r="AW116" s="131"/>
      <c r="AX116" s="131"/>
    </row>
    <row r="117" spans="1:50">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c r="AC117" s="131"/>
      <c r="AD117" s="131"/>
      <c r="AE117" s="131"/>
      <c r="AF117" s="131"/>
      <c r="AG117" s="131"/>
      <c r="AH117" s="131"/>
      <c r="AI117" s="131"/>
      <c r="AJ117" s="131"/>
      <c r="AK117" s="131"/>
      <c r="AL117" s="131"/>
      <c r="AM117" s="131"/>
      <c r="AN117" s="131"/>
      <c r="AO117" s="131"/>
      <c r="AP117" s="131"/>
      <c r="AQ117" s="131"/>
      <c r="AR117" s="131"/>
      <c r="AS117" s="131"/>
      <c r="AT117" s="131"/>
      <c r="AU117" s="131"/>
      <c r="AV117" s="131"/>
      <c r="AW117" s="131"/>
      <c r="AX117" s="131"/>
    </row>
    <row r="118" spans="1:50">
      <c r="A118" s="131"/>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c r="AA118" s="131"/>
      <c r="AB118" s="131"/>
      <c r="AC118" s="131"/>
      <c r="AD118" s="131"/>
      <c r="AE118" s="131"/>
      <c r="AF118" s="131"/>
      <c r="AG118" s="131"/>
      <c r="AH118" s="131"/>
      <c r="AI118" s="131"/>
      <c r="AJ118" s="131"/>
      <c r="AK118" s="131"/>
      <c r="AL118" s="131"/>
      <c r="AM118" s="131"/>
      <c r="AN118" s="131"/>
      <c r="AO118" s="131"/>
      <c r="AP118" s="131"/>
      <c r="AQ118" s="131"/>
      <c r="AR118" s="131"/>
      <c r="AS118" s="131"/>
      <c r="AT118" s="131"/>
      <c r="AU118" s="131"/>
      <c r="AV118" s="131"/>
      <c r="AW118" s="131"/>
      <c r="AX118" s="131"/>
    </row>
    <row r="119" spans="1:50">
      <c r="A119" s="131"/>
      <c r="B119" s="131"/>
      <c r="C119" s="131"/>
      <c r="D119" s="131"/>
      <c r="E119" s="131"/>
      <c r="F119" s="131"/>
      <c r="G119" s="131"/>
      <c r="H119" s="131"/>
      <c r="I119" s="131"/>
      <c r="J119" s="131"/>
      <c r="K119" s="131"/>
      <c r="L119" s="131"/>
      <c r="M119" s="131"/>
      <c r="N119" s="131"/>
      <c r="O119" s="131"/>
      <c r="P119" s="131"/>
      <c r="Q119" s="131"/>
      <c r="R119" s="131"/>
      <c r="S119" s="131"/>
      <c r="T119" s="131"/>
      <c r="U119" s="131"/>
      <c r="V119" s="131"/>
      <c r="W119" s="131"/>
      <c r="X119" s="131"/>
      <c r="Y119" s="131"/>
      <c r="Z119" s="131"/>
      <c r="AA119" s="131"/>
      <c r="AB119" s="131"/>
      <c r="AC119" s="131"/>
      <c r="AD119" s="131"/>
      <c r="AE119" s="131"/>
      <c r="AF119" s="131"/>
      <c r="AG119" s="131"/>
      <c r="AH119" s="131"/>
      <c r="AI119" s="131"/>
      <c r="AJ119" s="131"/>
      <c r="AK119" s="131"/>
      <c r="AL119" s="131"/>
      <c r="AM119" s="131"/>
      <c r="AN119" s="131"/>
      <c r="AO119" s="131"/>
      <c r="AP119" s="131"/>
      <c r="AQ119" s="131"/>
      <c r="AR119" s="131"/>
      <c r="AS119" s="131"/>
      <c r="AT119" s="131"/>
      <c r="AU119" s="131"/>
      <c r="AV119" s="131"/>
      <c r="AW119" s="131"/>
      <c r="AX119" s="131"/>
    </row>
    <row r="120" spans="1:50">
      <c r="A120" s="131"/>
      <c r="B120" s="131"/>
      <c r="C120" s="131"/>
      <c r="D120" s="131"/>
      <c r="E120" s="131"/>
      <c r="F120" s="131"/>
      <c r="G120" s="131"/>
      <c r="H120" s="131"/>
      <c r="I120" s="131"/>
      <c r="J120" s="131"/>
      <c r="K120" s="131"/>
      <c r="L120" s="131"/>
      <c r="M120" s="131"/>
      <c r="N120" s="131"/>
      <c r="O120" s="131"/>
      <c r="P120" s="131"/>
      <c r="Q120" s="131"/>
      <c r="R120" s="131"/>
      <c r="S120" s="131"/>
      <c r="T120" s="131"/>
      <c r="U120" s="131"/>
      <c r="V120" s="131"/>
      <c r="W120" s="131"/>
      <c r="X120" s="131"/>
      <c r="Y120" s="131"/>
      <c r="Z120" s="131"/>
      <c r="AA120" s="131"/>
      <c r="AB120" s="131"/>
      <c r="AC120" s="131"/>
      <c r="AD120" s="131"/>
      <c r="AE120" s="131"/>
      <c r="AF120" s="131"/>
      <c r="AG120" s="131"/>
      <c r="AH120" s="131"/>
      <c r="AI120" s="131"/>
      <c r="AJ120" s="131"/>
      <c r="AK120" s="131"/>
      <c r="AL120" s="131"/>
      <c r="AM120" s="131"/>
      <c r="AN120" s="131"/>
      <c r="AO120" s="131"/>
      <c r="AP120" s="131"/>
      <c r="AQ120" s="131"/>
      <c r="AR120" s="131"/>
      <c r="AS120" s="131"/>
      <c r="AT120" s="131"/>
      <c r="AU120" s="131"/>
      <c r="AV120" s="131"/>
      <c r="AW120" s="131"/>
      <c r="AX120" s="131"/>
    </row>
    <row r="121" spans="1:50">
      <c r="A121" s="131"/>
      <c r="B121" s="131"/>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1"/>
      <c r="Z121" s="131"/>
      <c r="AA121" s="131"/>
      <c r="AB121" s="131"/>
      <c r="AC121" s="131"/>
      <c r="AD121" s="131"/>
      <c r="AE121" s="131"/>
      <c r="AF121" s="131"/>
      <c r="AG121" s="131"/>
      <c r="AH121" s="131"/>
      <c r="AI121" s="131"/>
      <c r="AJ121" s="131"/>
      <c r="AK121" s="131"/>
      <c r="AL121" s="131"/>
      <c r="AM121" s="131"/>
      <c r="AN121" s="131"/>
      <c r="AO121" s="131"/>
      <c r="AP121" s="131"/>
      <c r="AQ121" s="131"/>
      <c r="AR121" s="131"/>
      <c r="AS121" s="131"/>
      <c r="AT121" s="131"/>
      <c r="AU121" s="131"/>
      <c r="AV121" s="131"/>
      <c r="AW121" s="131"/>
      <c r="AX121" s="131"/>
    </row>
    <row r="122" spans="1:50">
      <c r="A122" s="131"/>
      <c r="B122" s="131"/>
      <c r="C122" s="131"/>
      <c r="D122" s="131"/>
      <c r="E122" s="131"/>
      <c r="F122" s="131"/>
      <c r="G122" s="131"/>
      <c r="H122" s="131"/>
      <c r="I122" s="131"/>
      <c r="J122" s="131"/>
      <c r="K122" s="131"/>
      <c r="L122" s="131"/>
      <c r="M122" s="131"/>
      <c r="N122" s="131"/>
      <c r="O122" s="131"/>
      <c r="P122" s="131"/>
      <c r="Q122" s="131"/>
      <c r="R122" s="131"/>
      <c r="S122" s="131"/>
      <c r="T122" s="131"/>
      <c r="U122" s="131"/>
      <c r="V122" s="131"/>
      <c r="W122" s="131"/>
      <c r="X122" s="131"/>
      <c r="Y122" s="131"/>
      <c r="Z122" s="131"/>
      <c r="AA122" s="131"/>
      <c r="AB122" s="131"/>
      <c r="AC122" s="131"/>
      <c r="AD122" s="131"/>
      <c r="AE122" s="131"/>
      <c r="AF122" s="131"/>
      <c r="AG122" s="131"/>
      <c r="AH122" s="131"/>
      <c r="AI122" s="131"/>
      <c r="AJ122" s="131"/>
      <c r="AK122" s="131"/>
      <c r="AL122" s="131"/>
      <c r="AM122" s="131"/>
      <c r="AN122" s="131"/>
      <c r="AO122" s="131"/>
      <c r="AP122" s="131"/>
      <c r="AQ122" s="131"/>
      <c r="AR122" s="131"/>
      <c r="AS122" s="131"/>
      <c r="AT122" s="131"/>
      <c r="AU122" s="131"/>
      <c r="AV122" s="131"/>
      <c r="AW122" s="131"/>
      <c r="AX122" s="131"/>
    </row>
    <row r="123" spans="1:50">
      <c r="A123" s="131"/>
      <c r="B123" s="131"/>
      <c r="C123" s="131"/>
      <c r="D123" s="131"/>
      <c r="E123" s="131"/>
      <c r="F123" s="131"/>
      <c r="G123" s="131"/>
      <c r="H123" s="131"/>
      <c r="I123" s="131"/>
      <c r="J123" s="131"/>
      <c r="K123" s="131"/>
      <c r="L123" s="131"/>
      <c r="M123" s="131"/>
      <c r="N123" s="131"/>
      <c r="O123" s="131"/>
      <c r="P123" s="131"/>
      <c r="Q123" s="131"/>
      <c r="R123" s="131"/>
      <c r="S123" s="131"/>
      <c r="T123" s="131"/>
      <c r="U123" s="131"/>
      <c r="V123" s="131"/>
      <c r="W123" s="131"/>
      <c r="X123" s="131"/>
      <c r="Y123" s="131"/>
      <c r="Z123" s="131"/>
      <c r="AA123" s="131"/>
      <c r="AB123" s="131"/>
      <c r="AC123" s="131"/>
      <c r="AD123" s="131"/>
      <c r="AE123" s="131"/>
      <c r="AF123" s="131"/>
      <c r="AG123" s="131"/>
      <c r="AH123" s="131"/>
      <c r="AI123" s="131"/>
      <c r="AJ123" s="131"/>
      <c r="AK123" s="131"/>
      <c r="AL123" s="131"/>
      <c r="AM123" s="131"/>
      <c r="AN123" s="131"/>
      <c r="AO123" s="131"/>
      <c r="AP123" s="131"/>
      <c r="AQ123" s="131"/>
      <c r="AR123" s="131"/>
      <c r="AS123" s="131"/>
      <c r="AT123" s="131"/>
      <c r="AU123" s="131"/>
      <c r="AV123" s="131"/>
      <c r="AW123" s="131"/>
      <c r="AX123" s="131"/>
    </row>
    <row r="124" spans="1:50">
      <c r="A124" s="131"/>
      <c r="B124" s="131"/>
      <c r="C124" s="131"/>
      <c r="D124" s="131"/>
      <c r="E124" s="131"/>
      <c r="F124" s="131"/>
      <c r="G124" s="131"/>
      <c r="H124" s="131"/>
      <c r="I124" s="131"/>
      <c r="J124" s="131"/>
      <c r="K124" s="131"/>
      <c r="L124" s="131"/>
      <c r="M124" s="131"/>
      <c r="N124" s="131"/>
      <c r="O124" s="131"/>
      <c r="P124" s="131"/>
      <c r="Q124" s="131"/>
      <c r="R124" s="131"/>
      <c r="S124" s="131"/>
      <c r="T124" s="131"/>
      <c r="U124" s="131"/>
      <c r="V124" s="131"/>
      <c r="W124" s="131"/>
      <c r="X124" s="131"/>
      <c r="Y124" s="131"/>
      <c r="Z124" s="131"/>
      <c r="AA124" s="131"/>
      <c r="AB124" s="131"/>
      <c r="AC124" s="131"/>
      <c r="AD124" s="131"/>
      <c r="AE124" s="131"/>
      <c r="AF124" s="131"/>
      <c r="AG124" s="131"/>
      <c r="AH124" s="131"/>
      <c r="AI124" s="131"/>
      <c r="AJ124" s="131"/>
      <c r="AK124" s="131"/>
      <c r="AL124" s="131"/>
      <c r="AM124" s="131"/>
      <c r="AN124" s="131"/>
      <c r="AO124" s="131"/>
      <c r="AP124" s="131"/>
      <c r="AQ124" s="131"/>
      <c r="AR124" s="131"/>
      <c r="AS124" s="131"/>
      <c r="AT124" s="131"/>
      <c r="AU124" s="131"/>
      <c r="AV124" s="131"/>
      <c r="AW124" s="131"/>
      <c r="AX124" s="131"/>
    </row>
    <row r="125" spans="1:50">
      <c r="A125" s="131"/>
      <c r="B125" s="131"/>
      <c r="C125" s="131"/>
      <c r="D125" s="131"/>
      <c r="E125" s="131"/>
      <c r="F125" s="131"/>
      <c r="G125" s="131"/>
      <c r="H125" s="131"/>
      <c r="I125" s="131"/>
      <c r="J125" s="131"/>
      <c r="K125" s="131"/>
      <c r="L125" s="131"/>
      <c r="M125" s="131"/>
      <c r="N125" s="131"/>
      <c r="O125" s="131"/>
      <c r="P125" s="131"/>
      <c r="Q125" s="131"/>
      <c r="R125" s="131"/>
      <c r="S125" s="131"/>
      <c r="T125" s="131"/>
      <c r="U125" s="131"/>
      <c r="V125" s="131"/>
      <c r="W125" s="131"/>
      <c r="X125" s="131"/>
      <c r="Y125" s="131"/>
      <c r="Z125" s="131"/>
      <c r="AA125" s="131"/>
      <c r="AB125" s="131"/>
      <c r="AC125" s="131"/>
      <c r="AD125" s="131"/>
      <c r="AE125" s="131"/>
      <c r="AF125" s="131"/>
      <c r="AG125" s="131"/>
      <c r="AH125" s="131"/>
      <c r="AI125" s="131"/>
      <c r="AJ125" s="131"/>
      <c r="AK125" s="131"/>
      <c r="AL125" s="131"/>
      <c r="AM125" s="131"/>
      <c r="AN125" s="131"/>
      <c r="AO125" s="131"/>
      <c r="AP125" s="131"/>
      <c r="AQ125" s="131"/>
      <c r="AR125" s="131"/>
      <c r="AS125" s="131"/>
      <c r="AT125" s="131"/>
      <c r="AU125" s="131"/>
      <c r="AV125" s="131"/>
      <c r="AW125" s="131"/>
      <c r="AX125" s="131"/>
    </row>
    <row r="126" spans="1:50">
      <c r="A126" s="131"/>
      <c r="B126" s="131"/>
      <c r="C126" s="131"/>
      <c r="D126" s="131"/>
      <c r="E126" s="131"/>
      <c r="F126" s="131"/>
      <c r="G126" s="131"/>
      <c r="H126" s="131"/>
      <c r="I126" s="131"/>
      <c r="J126" s="131"/>
      <c r="K126" s="131"/>
      <c r="L126" s="131"/>
      <c r="M126" s="131"/>
      <c r="N126" s="131"/>
      <c r="O126" s="131"/>
      <c r="P126" s="131"/>
      <c r="Q126" s="131"/>
      <c r="R126" s="131"/>
      <c r="S126" s="131"/>
      <c r="T126" s="131"/>
      <c r="U126" s="131"/>
      <c r="V126" s="131"/>
      <c r="W126" s="131"/>
      <c r="X126" s="131"/>
      <c r="Y126" s="131"/>
      <c r="Z126" s="131"/>
      <c r="AA126" s="131"/>
      <c r="AB126" s="131"/>
      <c r="AC126" s="131"/>
      <c r="AD126" s="131"/>
      <c r="AE126" s="131"/>
      <c r="AF126" s="131"/>
      <c r="AG126" s="131"/>
      <c r="AH126" s="131"/>
      <c r="AI126" s="131"/>
      <c r="AJ126" s="131"/>
      <c r="AK126" s="131"/>
      <c r="AL126" s="131"/>
      <c r="AM126" s="131"/>
      <c r="AN126" s="131"/>
      <c r="AO126" s="131"/>
      <c r="AP126" s="131"/>
      <c r="AQ126" s="131"/>
      <c r="AR126" s="131"/>
      <c r="AS126" s="131"/>
      <c r="AT126" s="131"/>
      <c r="AU126" s="131"/>
      <c r="AV126" s="131"/>
      <c r="AW126" s="131"/>
      <c r="AX126" s="13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341</v>
      </c>
      <c r="C1" s="3" t="s">
        <v>381</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-0.10782046714260884</v>
      </c>
      <c r="D4" s="9"/>
      <c r="E4" s="9"/>
      <c r="F4" s="86"/>
      <c r="G4" s="9"/>
      <c r="I4" s="40"/>
      <c r="AQ4" s="22"/>
      <c r="AR4" s="22"/>
      <c r="AS4" s="22"/>
      <c r="AT4" s="22"/>
      <c r="AU4" s="22"/>
      <c r="AV4" s="22"/>
      <c r="AW4" s="22"/>
      <c r="AX4" s="22"/>
      <c r="AY4" s="22"/>
      <c r="AZ4" s="22"/>
      <c r="BA4" s="22"/>
      <c r="BB4" s="22"/>
      <c r="BC4" s="22"/>
      <c r="BD4" s="22"/>
    </row>
    <row r="5" spans="1:56">
      <c r="B5" s="48">
        <v>24</v>
      </c>
      <c r="C5" s="44">
        <f>INDEX($E$81:$BD$81,1,$C$9+$B5-1)</f>
        <v>-6.5694318258659831E-2</v>
      </c>
      <c r="D5" s="18"/>
      <c r="E5" s="63"/>
      <c r="F5" s="9"/>
      <c r="G5" s="9"/>
      <c r="AQ5" s="22"/>
      <c r="AR5" s="22"/>
      <c r="AS5" s="22"/>
      <c r="AT5" s="22"/>
      <c r="AU5" s="22"/>
      <c r="AV5" s="22"/>
      <c r="AW5" s="22"/>
      <c r="AX5" s="22"/>
      <c r="AY5" s="22"/>
      <c r="AZ5" s="22"/>
      <c r="BA5" s="22"/>
      <c r="BB5" s="22"/>
      <c r="BC5" s="22"/>
      <c r="BD5" s="22"/>
    </row>
    <row r="6" spans="1:56">
      <c r="B6" s="48">
        <v>32</v>
      </c>
      <c r="C6" s="44">
        <f>INDEX($E$81:$BD$81,1,$C$9+$B6-1)</f>
        <v>-2.8108438487687591E-2</v>
      </c>
      <c r="D6" s="9"/>
      <c r="E6" s="9"/>
      <c r="F6" s="9"/>
      <c r="G6" s="9"/>
      <c r="AQ6" s="22"/>
      <c r="AR6" s="22"/>
      <c r="AS6" s="22"/>
      <c r="AT6" s="22"/>
      <c r="AU6" s="22"/>
      <c r="AV6" s="22"/>
      <c r="AW6" s="22"/>
      <c r="AX6" s="22"/>
      <c r="AY6" s="22"/>
      <c r="AZ6" s="22"/>
      <c r="BA6" s="22"/>
      <c r="BB6" s="22"/>
      <c r="BC6" s="22"/>
      <c r="BD6" s="22"/>
    </row>
    <row r="7" spans="1:56">
      <c r="B7" s="48">
        <v>45</v>
      </c>
      <c r="C7" s="44">
        <f>INDEX($E$81:$BD$81,1,$C$9+$B7-1)</f>
        <v>1.2631772148599892E-2</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211" t="s">
        <v>11</v>
      </c>
      <c r="B13" s="61" t="s">
        <v>159</v>
      </c>
      <c r="C13" s="60"/>
      <c r="D13" s="61" t="s">
        <v>40</v>
      </c>
      <c r="E13" s="62">
        <v>0</v>
      </c>
      <c r="F13" s="62">
        <v>0</v>
      </c>
      <c r="G13" s="62">
        <v>-0.29851382948611949</v>
      </c>
      <c r="H13" s="62">
        <v>0</v>
      </c>
      <c r="I13" s="62">
        <v>0</v>
      </c>
      <c r="J13" s="62">
        <v>0</v>
      </c>
      <c r="K13" s="62">
        <v>0</v>
      </c>
      <c r="L13" s="62">
        <v>0</v>
      </c>
      <c r="M13" s="62">
        <v>0</v>
      </c>
      <c r="N13" s="62">
        <v>0</v>
      </c>
      <c r="O13" s="62">
        <v>0</v>
      </c>
      <c r="P13" s="62">
        <v>0</v>
      </c>
      <c r="Q13" s="62">
        <v>0</v>
      </c>
      <c r="R13" s="62">
        <v>0</v>
      </c>
      <c r="S13" s="62">
        <v>0</v>
      </c>
      <c r="T13" s="62">
        <v>0</v>
      </c>
      <c r="U13" s="62">
        <v>0</v>
      </c>
      <c r="V13" s="62">
        <v>0</v>
      </c>
      <c r="W13" s="62">
        <v>0</v>
      </c>
      <c r="X13" s="62">
        <v>0</v>
      </c>
      <c r="Y13" s="62">
        <v>0</v>
      </c>
      <c r="Z13" s="62">
        <v>0</v>
      </c>
      <c r="AA13" s="62">
        <v>0</v>
      </c>
      <c r="AB13" s="62">
        <v>0</v>
      </c>
      <c r="AC13" s="62">
        <v>0</v>
      </c>
      <c r="AD13" s="62">
        <v>0</v>
      </c>
      <c r="AE13" s="62">
        <v>0</v>
      </c>
      <c r="AF13" s="62">
        <v>0</v>
      </c>
      <c r="AG13" s="62">
        <v>0</v>
      </c>
      <c r="AH13" s="62">
        <v>0</v>
      </c>
      <c r="AI13" s="62">
        <v>0</v>
      </c>
      <c r="AJ13" s="62">
        <v>0</v>
      </c>
      <c r="AK13" s="62">
        <v>0</v>
      </c>
      <c r="AL13" s="62">
        <v>0</v>
      </c>
      <c r="AM13" s="62">
        <v>0</v>
      </c>
      <c r="AN13" s="62"/>
      <c r="AO13" s="62"/>
      <c r="AP13" s="62"/>
      <c r="AQ13" s="62"/>
      <c r="AR13" s="62"/>
      <c r="AS13" s="62"/>
      <c r="AT13" s="62"/>
      <c r="AU13" s="62"/>
      <c r="AV13" s="62"/>
      <c r="AW13" s="62"/>
      <c r="AX13" s="61"/>
      <c r="AY13" s="61"/>
      <c r="AZ13" s="61"/>
      <c r="BA13" s="61"/>
      <c r="BB13" s="61"/>
      <c r="BC13" s="61"/>
      <c r="BD13" s="61"/>
    </row>
    <row r="14" spans="1:56">
      <c r="A14" s="212"/>
      <c r="B14" s="61" t="s">
        <v>176</v>
      </c>
      <c r="C14" s="60"/>
      <c r="D14" s="61" t="s">
        <v>40</v>
      </c>
      <c r="E14" s="62">
        <v>0</v>
      </c>
      <c r="F14" s="62">
        <v>0</v>
      </c>
      <c r="G14" s="62">
        <v>-2.83797184E-3</v>
      </c>
      <c r="H14" s="62">
        <v>-2.83797184E-3</v>
      </c>
      <c r="I14" s="62">
        <v>-2.83797184E-3</v>
      </c>
      <c r="J14" s="62">
        <v>-2.83797184E-3</v>
      </c>
      <c r="K14" s="62">
        <v>-2.83797184E-3</v>
      </c>
      <c r="L14" s="62">
        <v>-2.83797184E-3</v>
      </c>
      <c r="M14" s="62">
        <v>-2.83797184E-3</v>
      </c>
      <c r="N14" s="62">
        <v>-2.83797184E-3</v>
      </c>
      <c r="O14" s="62">
        <v>-2.83797184E-3</v>
      </c>
      <c r="P14" s="62">
        <v>-2.83797184E-3</v>
      </c>
      <c r="Q14" s="62">
        <v>-2.83797184E-3</v>
      </c>
      <c r="R14" s="62">
        <v>-2.83797184E-3</v>
      </c>
      <c r="S14" s="62">
        <v>-2.83797184E-3</v>
      </c>
      <c r="T14" s="62">
        <v>-2.83797184E-3</v>
      </c>
      <c r="U14" s="62">
        <v>-2.83797184E-3</v>
      </c>
      <c r="V14" s="62">
        <v>-2.83797184E-3</v>
      </c>
      <c r="W14" s="62">
        <v>-2.83797184E-3</v>
      </c>
      <c r="X14" s="62">
        <v>-2.83797184E-3</v>
      </c>
      <c r="Y14" s="62">
        <v>-2.83797184E-3</v>
      </c>
      <c r="Z14" s="62">
        <v>-2.83797184E-3</v>
      </c>
      <c r="AA14" s="62">
        <v>-2.83797184E-3</v>
      </c>
      <c r="AB14" s="62">
        <v>-2.83797184E-3</v>
      </c>
      <c r="AC14" s="62">
        <v>-2.83797184E-3</v>
      </c>
      <c r="AD14" s="62">
        <v>-2.83797184E-3</v>
      </c>
      <c r="AE14" s="62">
        <v>-2.83797184E-3</v>
      </c>
      <c r="AF14" s="62">
        <v>-2.83797184E-3</v>
      </c>
      <c r="AG14" s="62">
        <v>-2.83797184E-3</v>
      </c>
      <c r="AH14" s="62">
        <v>-2.83797184E-3</v>
      </c>
      <c r="AI14" s="62">
        <v>-2.83797184E-3</v>
      </c>
      <c r="AJ14" s="62">
        <v>-2.83797184E-3</v>
      </c>
      <c r="AK14" s="62">
        <v>-2.83797184E-3</v>
      </c>
      <c r="AL14" s="62">
        <v>-2.83797184E-3</v>
      </c>
      <c r="AM14" s="62">
        <v>-2.83797184E-3</v>
      </c>
      <c r="AN14" s="62"/>
      <c r="AO14" s="62"/>
      <c r="AP14" s="62"/>
      <c r="AQ14" s="62"/>
      <c r="AR14" s="62"/>
      <c r="AS14" s="62"/>
      <c r="AT14" s="62"/>
      <c r="AU14" s="62"/>
      <c r="AV14" s="62"/>
      <c r="AW14" s="62"/>
      <c r="AX14" s="61"/>
      <c r="AY14" s="61"/>
      <c r="AZ14" s="61"/>
      <c r="BA14" s="61"/>
      <c r="BB14" s="61"/>
      <c r="BC14" s="61"/>
      <c r="BD14" s="61"/>
    </row>
    <row r="15" spans="1:56">
      <c r="A15" s="212"/>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212"/>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212"/>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213"/>
      <c r="B18" s="124" t="s">
        <v>197</v>
      </c>
      <c r="C18" s="130"/>
      <c r="D18" s="125" t="s">
        <v>40</v>
      </c>
      <c r="E18" s="59">
        <f>SUM(E13:E17)</f>
        <v>0</v>
      </c>
      <c r="F18" s="59">
        <f t="shared" ref="F18:AW18" si="0">SUM(F13:F17)</f>
        <v>0</v>
      </c>
      <c r="G18" s="59">
        <f t="shared" si="0"/>
        <v>-0.30135180132611949</v>
      </c>
      <c r="H18" s="59">
        <f t="shared" si="0"/>
        <v>-2.83797184E-3</v>
      </c>
      <c r="I18" s="59">
        <f t="shared" si="0"/>
        <v>-2.83797184E-3</v>
      </c>
      <c r="J18" s="59">
        <f t="shared" si="0"/>
        <v>-2.83797184E-3</v>
      </c>
      <c r="K18" s="59">
        <f t="shared" si="0"/>
        <v>-2.83797184E-3</v>
      </c>
      <c r="L18" s="59">
        <f t="shared" si="0"/>
        <v>-2.83797184E-3</v>
      </c>
      <c r="M18" s="59">
        <f t="shared" si="0"/>
        <v>-2.83797184E-3</v>
      </c>
      <c r="N18" s="59">
        <f t="shared" si="0"/>
        <v>-2.83797184E-3</v>
      </c>
      <c r="O18" s="59">
        <f t="shared" si="0"/>
        <v>-2.83797184E-3</v>
      </c>
      <c r="P18" s="59">
        <f t="shared" si="0"/>
        <v>-2.83797184E-3</v>
      </c>
      <c r="Q18" s="59">
        <f t="shared" si="0"/>
        <v>-2.83797184E-3</v>
      </c>
      <c r="R18" s="59">
        <f t="shared" si="0"/>
        <v>-2.83797184E-3</v>
      </c>
      <c r="S18" s="59">
        <f t="shared" si="0"/>
        <v>-2.83797184E-3</v>
      </c>
      <c r="T18" s="59">
        <f t="shared" si="0"/>
        <v>-2.83797184E-3</v>
      </c>
      <c r="U18" s="59">
        <f t="shared" si="0"/>
        <v>-2.83797184E-3</v>
      </c>
      <c r="V18" s="59">
        <f t="shared" si="0"/>
        <v>-2.83797184E-3</v>
      </c>
      <c r="W18" s="59">
        <f t="shared" si="0"/>
        <v>-2.83797184E-3</v>
      </c>
      <c r="X18" s="59">
        <f t="shared" si="0"/>
        <v>-2.83797184E-3</v>
      </c>
      <c r="Y18" s="59">
        <f t="shared" si="0"/>
        <v>-2.83797184E-3</v>
      </c>
      <c r="Z18" s="59">
        <f t="shared" si="0"/>
        <v>-2.83797184E-3</v>
      </c>
      <c r="AA18" s="59">
        <f t="shared" si="0"/>
        <v>-2.83797184E-3</v>
      </c>
      <c r="AB18" s="59">
        <f t="shared" si="0"/>
        <v>-2.83797184E-3</v>
      </c>
      <c r="AC18" s="59">
        <f t="shared" si="0"/>
        <v>-2.83797184E-3</v>
      </c>
      <c r="AD18" s="59">
        <f t="shared" si="0"/>
        <v>-2.83797184E-3</v>
      </c>
      <c r="AE18" s="59">
        <f t="shared" si="0"/>
        <v>-2.83797184E-3</v>
      </c>
      <c r="AF18" s="59">
        <f t="shared" si="0"/>
        <v>-2.83797184E-3</v>
      </c>
      <c r="AG18" s="59">
        <f t="shared" si="0"/>
        <v>-2.83797184E-3</v>
      </c>
      <c r="AH18" s="59">
        <f t="shared" si="0"/>
        <v>-2.83797184E-3</v>
      </c>
      <c r="AI18" s="59">
        <f t="shared" si="0"/>
        <v>-2.83797184E-3</v>
      </c>
      <c r="AJ18" s="59">
        <f t="shared" si="0"/>
        <v>-2.83797184E-3</v>
      </c>
      <c r="AK18" s="59">
        <f t="shared" si="0"/>
        <v>-2.83797184E-3</v>
      </c>
      <c r="AL18" s="59">
        <f t="shared" si="0"/>
        <v>-2.83797184E-3</v>
      </c>
      <c r="AM18" s="59">
        <f t="shared" si="0"/>
        <v>-2.83797184E-3</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214" t="s">
        <v>301</v>
      </c>
      <c r="B19" s="61" t="s">
        <v>159</v>
      </c>
      <c r="C19" s="8"/>
      <c r="D19" s="9" t="s">
        <v>40</v>
      </c>
      <c r="E19" s="33">
        <v>0</v>
      </c>
      <c r="F19" s="33">
        <v>0</v>
      </c>
      <c r="G19" s="33">
        <f>'Baseline scenario'!G7*-1*1.1</f>
        <v>0.11459397358002402</v>
      </c>
      <c r="H19" s="33">
        <f>'Baseline scenario'!H7*-1*1.1</f>
        <v>0</v>
      </c>
      <c r="I19" s="33">
        <f>'Baseline scenario'!I7*-1*1.1</f>
        <v>0</v>
      </c>
      <c r="J19" s="33">
        <f>'Baseline scenario'!J7*-1*1.1</f>
        <v>0</v>
      </c>
      <c r="K19" s="33">
        <f>'Baseline scenario'!K7*-1*1.1</f>
        <v>0</v>
      </c>
      <c r="L19" s="33">
        <f>'Baseline scenario'!L7*-1*1.1</f>
        <v>0</v>
      </c>
      <c r="M19" s="33">
        <f>'Baseline scenario'!M7*-1*1.1</f>
        <v>0</v>
      </c>
      <c r="N19" s="33">
        <f>'Baseline scenario'!N7*-1*1.1</f>
        <v>0</v>
      </c>
      <c r="O19" s="33">
        <f>'Baseline scenario'!O7*-1*1.1</f>
        <v>0</v>
      </c>
      <c r="P19" s="33">
        <f>'Baseline scenario'!P7*-1*1.1</f>
        <v>0</v>
      </c>
      <c r="Q19" s="33">
        <f>'Baseline scenario'!Q7*-1*1.1</f>
        <v>0</v>
      </c>
      <c r="R19" s="33">
        <f>'Baseline scenario'!R7*-1*1.1</f>
        <v>0</v>
      </c>
      <c r="S19" s="33">
        <f>'Baseline scenario'!S7*-1*1.1</f>
        <v>0</v>
      </c>
      <c r="T19" s="33">
        <f>'Baseline scenario'!T7*-1*1.1</f>
        <v>0</v>
      </c>
      <c r="U19" s="33">
        <f>'Baseline scenario'!U7*-1*1.1</f>
        <v>0</v>
      </c>
      <c r="V19" s="33">
        <f>'Baseline scenario'!V7*-1*1.1</f>
        <v>0</v>
      </c>
      <c r="W19" s="33">
        <f>'Baseline scenario'!W7*-1*1.1</f>
        <v>0</v>
      </c>
      <c r="X19" s="33">
        <f>'Baseline scenario'!X7*-1*1.1</f>
        <v>0</v>
      </c>
      <c r="Y19" s="33">
        <f>'Baseline scenario'!Y7*-1*1.1</f>
        <v>0</v>
      </c>
      <c r="Z19" s="33">
        <f>'Baseline scenario'!Z7*-1*1.1</f>
        <v>0</v>
      </c>
      <c r="AA19" s="33">
        <f>'Baseline scenario'!AA7*-1*1.1</f>
        <v>0.33</v>
      </c>
      <c r="AB19" s="33">
        <f>'Baseline scenario'!AB7*-1*1.1</f>
        <v>0</v>
      </c>
      <c r="AC19" s="33">
        <f>'Baseline scenario'!AC7*-1*1.1</f>
        <v>0</v>
      </c>
      <c r="AD19" s="33">
        <f>'Baseline scenario'!AD7*-1*1.1</f>
        <v>0</v>
      </c>
      <c r="AE19" s="33">
        <f>'Baseline scenario'!AE7*-1*1.1</f>
        <v>0</v>
      </c>
      <c r="AF19" s="33">
        <f>'Baseline scenario'!AF7*-1*1.1</f>
        <v>0</v>
      </c>
      <c r="AG19" s="33">
        <f>'Baseline scenario'!AG7*-1*1.1</f>
        <v>0</v>
      </c>
      <c r="AH19" s="33">
        <f>'Baseline scenario'!AH7*-1*1.1</f>
        <v>0</v>
      </c>
      <c r="AI19" s="33">
        <f>'Baseline scenario'!AI7*-1*1.1</f>
        <v>0</v>
      </c>
      <c r="AJ19" s="33">
        <f>'Baseline scenario'!AJ7*-1*1.1</f>
        <v>0</v>
      </c>
      <c r="AK19" s="33">
        <f>'Baseline scenario'!AK7*-1*1.1</f>
        <v>0</v>
      </c>
      <c r="AL19" s="33">
        <f>'Baseline scenario'!AL7*-1*1.1</f>
        <v>0</v>
      </c>
      <c r="AM19" s="33">
        <f>'Baseline scenario'!AM7*-1*1.1</f>
        <v>0</v>
      </c>
      <c r="AN19" s="33"/>
      <c r="AO19" s="33"/>
      <c r="AP19" s="33"/>
      <c r="AQ19" s="33"/>
      <c r="AR19" s="33"/>
      <c r="AS19" s="33"/>
      <c r="AT19" s="33"/>
      <c r="AU19" s="33"/>
      <c r="AV19" s="33"/>
      <c r="AW19" s="33"/>
      <c r="AX19" s="33"/>
      <c r="AY19" s="33"/>
      <c r="AZ19" s="33"/>
      <c r="BA19" s="33"/>
      <c r="BB19" s="33"/>
      <c r="BC19" s="33"/>
      <c r="BD19" s="33"/>
    </row>
    <row r="20" spans="1:56">
      <c r="A20" s="214"/>
      <c r="B20" s="61" t="s">
        <v>176</v>
      </c>
      <c r="C20" s="8"/>
      <c r="D20" s="9" t="s">
        <v>40</v>
      </c>
      <c r="E20" s="33">
        <v>0</v>
      </c>
      <c r="F20" s="33">
        <v>0</v>
      </c>
      <c r="G20" s="33">
        <f>'Baseline scenario'!G8*-1*1.1</f>
        <v>6.7719254653378479E-3</v>
      </c>
      <c r="H20" s="33">
        <f>'Baseline scenario'!H8*-1*1.1</f>
        <v>6.7584355179405187E-3</v>
      </c>
      <c r="I20" s="33">
        <f>'Baseline scenario'!I8*-1*1.1</f>
        <v>6.7459556366075034E-3</v>
      </c>
      <c r="J20" s="33">
        <f>'Baseline scenario'!J8*-1*1.1</f>
        <v>6.7344712517570715E-3</v>
      </c>
      <c r="K20" s="33">
        <f>'Baseline scenario'!K8*-1*1.1</f>
        <v>6.7239682730829116E-3</v>
      </c>
      <c r="L20" s="33">
        <f>'Baseline scenario'!L8*-1*1.1</f>
        <v>6.7144330760428167E-3</v>
      </c>
      <c r="M20" s="33">
        <f>'Baseline scenario'!M8*-1*1.1</f>
        <v>6.7058524888440937E-3</v>
      </c>
      <c r="N20" s="33">
        <f>'Baseline scenario'!N8*-1*1.1</f>
        <v>6.6982137799054793E-3</v>
      </c>
      <c r="O20" s="33">
        <f>'Baseline scenario'!O8*-1*1.1</f>
        <v>6.6915046457763569E-3</v>
      </c>
      <c r="P20" s="33">
        <f>'Baseline scenario'!P8*-1*1.1</f>
        <v>6.6857131994948913E-3</v>
      </c>
      <c r="Q20" s="33">
        <f>'Baseline scenario'!Q8*-1*1.1</f>
        <v>6.6808279593676585E-3</v>
      </c>
      <c r="R20" s="33">
        <f>'Baseline scenario'!R8*-1*1.1</f>
        <v>6.67683783815398E-3</v>
      </c>
      <c r="S20" s="33">
        <f>'Baseline scenario'!S8*-1*1.1</f>
        <v>6.6737321326391184E-3</v>
      </c>
      <c r="T20" s="33">
        <f>'Baseline scenario'!T8*-1*1.1</f>
        <v>6.6715005135810582E-3</v>
      </c>
      <c r="U20" s="33">
        <f>'Baseline scenario'!U8*-1*1.1</f>
        <v>6.6701330160163635E-3</v>
      </c>
      <c r="V20" s="33">
        <f>'Baseline scenario'!V8*-1*1.1</f>
        <v>6.6696200299112439E-3</v>
      </c>
      <c r="W20" s="33">
        <f>'Baseline scenario'!W8*-1*1.1</f>
        <v>6.6699522911445718E-3</v>
      </c>
      <c r="X20" s="33">
        <f>'Baseline scenario'!X8*-1*1.1</f>
        <v>6.671120872810161E-3</v>
      </c>
      <c r="Y20" s="33">
        <f>'Baseline scenario'!Y8*-1*1.1</f>
        <v>6.6731171768262092E-3</v>
      </c>
      <c r="Z20" s="33">
        <f>'Baseline scenario'!Z8*-1*1.1</f>
        <v>6.6759329258403279E-3</v>
      </c>
      <c r="AA20" s="33">
        <f>'Baseline scenario'!AA8*-1*1.1</f>
        <v>1.3609199999999998E-3</v>
      </c>
      <c r="AB20" s="33">
        <f>'Baseline scenario'!AB8*-1*1.1</f>
        <v>1.3609199999999998E-3</v>
      </c>
      <c r="AC20" s="33">
        <f>'Baseline scenario'!AC8*-1*1.1</f>
        <v>1.3609199999999998E-3</v>
      </c>
      <c r="AD20" s="33">
        <f>'Baseline scenario'!AD8*-1*1.1</f>
        <v>1.3609199999999998E-3</v>
      </c>
      <c r="AE20" s="33">
        <f>'Baseline scenario'!AE8*-1*1.1</f>
        <v>1.3609199999999998E-3</v>
      </c>
      <c r="AF20" s="33">
        <f>'Baseline scenario'!AF8*-1*1.1</f>
        <v>0</v>
      </c>
      <c r="AG20" s="33">
        <f>'Baseline scenario'!AG8*-1*1.1</f>
        <v>0</v>
      </c>
      <c r="AH20" s="33">
        <f>'Baseline scenario'!AH8*-1*1.1</f>
        <v>0</v>
      </c>
      <c r="AI20" s="33">
        <f>'Baseline scenario'!AI8*-1*1.1</f>
        <v>0</v>
      </c>
      <c r="AJ20" s="33">
        <f>'Baseline scenario'!AJ8*-1*1.1</f>
        <v>0</v>
      </c>
      <c r="AK20" s="33">
        <f>'Baseline scenario'!AK8*-1*1.1</f>
        <v>0</v>
      </c>
      <c r="AL20" s="33">
        <f>'Baseline scenario'!AL8*-1*1.1</f>
        <v>0</v>
      </c>
      <c r="AM20" s="33">
        <f>'Baseline scenario'!AM8*-1*1.1</f>
        <v>0</v>
      </c>
      <c r="AN20" s="33"/>
      <c r="AO20" s="33"/>
      <c r="AP20" s="33"/>
      <c r="AQ20" s="33"/>
      <c r="AR20" s="33"/>
      <c r="AS20" s="33"/>
      <c r="AT20" s="33"/>
      <c r="AU20" s="33"/>
      <c r="AV20" s="33"/>
      <c r="AW20" s="33"/>
      <c r="AX20" s="33"/>
      <c r="AY20" s="33"/>
      <c r="AZ20" s="33"/>
      <c r="BA20" s="33"/>
      <c r="BB20" s="33"/>
      <c r="BC20" s="33"/>
      <c r="BD20" s="33"/>
    </row>
    <row r="21" spans="1:56">
      <c r="A21" s="214"/>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214"/>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214"/>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214"/>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215"/>
      <c r="B25" s="61" t="s">
        <v>320</v>
      </c>
      <c r="C25" s="8"/>
      <c r="D25" s="9" t="s">
        <v>40</v>
      </c>
      <c r="E25" s="67">
        <f>SUM(E19:E24)</f>
        <v>0</v>
      </c>
      <c r="F25" s="67">
        <f t="shared" ref="F25:BD25" si="1">SUM(F19:F24)</f>
        <v>0</v>
      </c>
      <c r="G25" s="67">
        <f t="shared" si="1"/>
        <v>0.12136589904536187</v>
      </c>
      <c r="H25" s="67">
        <f t="shared" si="1"/>
        <v>6.7584355179405187E-3</v>
      </c>
      <c r="I25" s="67">
        <f t="shared" si="1"/>
        <v>6.7459556366075034E-3</v>
      </c>
      <c r="J25" s="67">
        <f t="shared" si="1"/>
        <v>6.7344712517570715E-3</v>
      </c>
      <c r="K25" s="67">
        <f t="shared" si="1"/>
        <v>6.7239682730829116E-3</v>
      </c>
      <c r="L25" s="67">
        <f t="shared" si="1"/>
        <v>6.7144330760428167E-3</v>
      </c>
      <c r="M25" s="67">
        <f t="shared" si="1"/>
        <v>6.7058524888440937E-3</v>
      </c>
      <c r="N25" s="67">
        <f t="shared" si="1"/>
        <v>6.6982137799054793E-3</v>
      </c>
      <c r="O25" s="67">
        <f t="shared" si="1"/>
        <v>6.6915046457763569E-3</v>
      </c>
      <c r="P25" s="67">
        <f t="shared" si="1"/>
        <v>6.6857131994948913E-3</v>
      </c>
      <c r="Q25" s="67">
        <f t="shared" si="1"/>
        <v>6.6808279593676585E-3</v>
      </c>
      <c r="R25" s="67">
        <f t="shared" si="1"/>
        <v>6.67683783815398E-3</v>
      </c>
      <c r="S25" s="67">
        <f t="shared" si="1"/>
        <v>6.6737321326391184E-3</v>
      </c>
      <c r="T25" s="67">
        <f t="shared" si="1"/>
        <v>6.6715005135810582E-3</v>
      </c>
      <c r="U25" s="67">
        <f t="shared" si="1"/>
        <v>6.6701330160163635E-3</v>
      </c>
      <c r="V25" s="67">
        <f t="shared" si="1"/>
        <v>6.6696200299112439E-3</v>
      </c>
      <c r="W25" s="67">
        <f t="shared" si="1"/>
        <v>6.6699522911445718E-3</v>
      </c>
      <c r="X25" s="67">
        <f t="shared" si="1"/>
        <v>6.671120872810161E-3</v>
      </c>
      <c r="Y25" s="67">
        <f t="shared" si="1"/>
        <v>6.6731171768262092E-3</v>
      </c>
      <c r="Z25" s="67">
        <f t="shared" si="1"/>
        <v>6.6759329258403279E-3</v>
      </c>
      <c r="AA25" s="67">
        <f t="shared" si="1"/>
        <v>0.33136092</v>
      </c>
      <c r="AB25" s="67">
        <f t="shared" si="1"/>
        <v>1.3609199999999998E-3</v>
      </c>
      <c r="AC25" s="67">
        <f t="shared" si="1"/>
        <v>1.3609199999999998E-3</v>
      </c>
      <c r="AD25" s="67">
        <f t="shared" si="1"/>
        <v>1.3609199999999998E-3</v>
      </c>
      <c r="AE25" s="67">
        <f t="shared" si="1"/>
        <v>1.3609199999999998E-3</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-0.17998590228075761</v>
      </c>
      <c r="H26" s="59">
        <f t="shared" si="2"/>
        <v>3.9204636779405187E-3</v>
      </c>
      <c r="I26" s="59">
        <f t="shared" si="2"/>
        <v>3.9079837966075033E-3</v>
      </c>
      <c r="J26" s="59">
        <f t="shared" si="2"/>
        <v>3.8964994117570715E-3</v>
      </c>
      <c r="K26" s="59">
        <f t="shared" si="2"/>
        <v>3.8859964330829116E-3</v>
      </c>
      <c r="L26" s="59">
        <f t="shared" si="2"/>
        <v>3.8764612360428167E-3</v>
      </c>
      <c r="M26" s="59">
        <f t="shared" si="2"/>
        <v>3.8678806488440937E-3</v>
      </c>
      <c r="N26" s="59">
        <f t="shared" si="2"/>
        <v>3.8602419399054793E-3</v>
      </c>
      <c r="O26" s="59">
        <f t="shared" si="2"/>
        <v>3.8535328057763569E-3</v>
      </c>
      <c r="P26" s="59">
        <f t="shared" si="2"/>
        <v>3.8477413594948913E-3</v>
      </c>
      <c r="Q26" s="59">
        <f t="shared" si="2"/>
        <v>3.8428561193676585E-3</v>
      </c>
      <c r="R26" s="59">
        <f t="shared" si="2"/>
        <v>3.8388659981539799E-3</v>
      </c>
      <c r="S26" s="59">
        <f t="shared" si="2"/>
        <v>3.8357602926391184E-3</v>
      </c>
      <c r="T26" s="59">
        <f t="shared" si="2"/>
        <v>3.8335286735810582E-3</v>
      </c>
      <c r="U26" s="59">
        <f t="shared" si="2"/>
        <v>3.8321611760163635E-3</v>
      </c>
      <c r="V26" s="59">
        <f t="shared" si="2"/>
        <v>3.8316481899112438E-3</v>
      </c>
      <c r="W26" s="59">
        <f t="shared" si="2"/>
        <v>3.8319804511445718E-3</v>
      </c>
      <c r="X26" s="59">
        <f t="shared" si="2"/>
        <v>3.8331490328101609E-3</v>
      </c>
      <c r="Y26" s="59">
        <f t="shared" si="2"/>
        <v>3.8351453368262092E-3</v>
      </c>
      <c r="Z26" s="59">
        <f t="shared" si="2"/>
        <v>3.8379610858403279E-3</v>
      </c>
      <c r="AA26" s="59">
        <f t="shared" si="2"/>
        <v>0.32852294815999999</v>
      </c>
      <c r="AB26" s="59">
        <f t="shared" si="2"/>
        <v>-1.4770518400000002E-3</v>
      </c>
      <c r="AC26" s="59">
        <f t="shared" si="2"/>
        <v>-1.4770518400000002E-3</v>
      </c>
      <c r="AD26" s="59">
        <f t="shared" si="2"/>
        <v>-1.4770518400000002E-3</v>
      </c>
      <c r="AE26" s="59">
        <f t="shared" si="2"/>
        <v>-1.4770518400000002E-3</v>
      </c>
      <c r="AF26" s="59">
        <f t="shared" si="2"/>
        <v>-2.83797184E-3</v>
      </c>
      <c r="AG26" s="59">
        <f t="shared" si="2"/>
        <v>-2.83797184E-3</v>
      </c>
      <c r="AH26" s="59">
        <f t="shared" si="2"/>
        <v>-2.83797184E-3</v>
      </c>
      <c r="AI26" s="59">
        <f t="shared" si="2"/>
        <v>-2.83797184E-3</v>
      </c>
      <c r="AJ26" s="59">
        <f t="shared" si="2"/>
        <v>-2.83797184E-3</v>
      </c>
      <c r="AK26" s="59">
        <f t="shared" si="2"/>
        <v>-2.83797184E-3</v>
      </c>
      <c r="AL26" s="59">
        <f t="shared" si="2"/>
        <v>-2.83797184E-3</v>
      </c>
      <c r="AM26" s="59">
        <f t="shared" si="2"/>
        <v>-2.83797184E-3</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-0.14398872182460609</v>
      </c>
      <c r="H28" s="34">
        <f t="shared" si="3"/>
        <v>3.1363709423524152E-3</v>
      </c>
      <c r="I28" s="34">
        <f t="shared" si="3"/>
        <v>3.1263870372860028E-3</v>
      </c>
      <c r="J28" s="34">
        <f t="shared" si="3"/>
        <v>3.1171995294056575E-3</v>
      </c>
      <c r="K28" s="34">
        <f t="shared" si="3"/>
        <v>3.1087971464663295E-3</v>
      </c>
      <c r="L28" s="34">
        <f t="shared" si="3"/>
        <v>3.1011689888342537E-3</v>
      </c>
      <c r="M28" s="34">
        <f t="shared" si="3"/>
        <v>3.0943045190752749E-3</v>
      </c>
      <c r="N28" s="34">
        <f t="shared" si="3"/>
        <v>3.0881935519243837E-3</v>
      </c>
      <c r="O28" s="34">
        <f t="shared" si="3"/>
        <v>3.0828262446210859E-3</v>
      </c>
      <c r="P28" s="34">
        <f t="shared" si="3"/>
        <v>3.0781930875959131E-3</v>
      </c>
      <c r="Q28" s="34">
        <f t="shared" si="3"/>
        <v>3.0742848954941268E-3</v>
      </c>
      <c r="R28" s="34">
        <f t="shared" si="3"/>
        <v>3.0710927985231843E-3</v>
      </c>
      <c r="S28" s="34">
        <f t="shared" si="3"/>
        <v>3.068608234111295E-3</v>
      </c>
      <c r="T28" s="34">
        <f t="shared" si="3"/>
        <v>3.0668229388648468E-3</v>
      </c>
      <c r="U28" s="34">
        <f t="shared" si="3"/>
        <v>3.0657289408130908E-3</v>
      </c>
      <c r="V28" s="34">
        <f t="shared" si="3"/>
        <v>3.0653185519289952E-3</v>
      </c>
      <c r="W28" s="34">
        <f t="shared" si="3"/>
        <v>3.0655843609156577E-3</v>
      </c>
      <c r="X28" s="34">
        <f t="shared" si="3"/>
        <v>3.0665192262481289E-3</v>
      </c>
      <c r="Y28" s="34">
        <f t="shared" si="3"/>
        <v>3.0681162694609675E-3</v>
      </c>
      <c r="Z28" s="34">
        <f t="shared" si="3"/>
        <v>3.0703688686722626E-3</v>
      </c>
      <c r="AA28" s="34">
        <f t="shared" si="3"/>
        <v>0.26281835852800001</v>
      </c>
      <c r="AB28" s="34">
        <f t="shared" si="3"/>
        <v>-1.1816414720000003E-3</v>
      </c>
      <c r="AC28" s="34">
        <f t="shared" si="3"/>
        <v>-1.1816414720000003E-3</v>
      </c>
      <c r="AD28" s="34">
        <f t="shared" si="3"/>
        <v>-1.1816414720000003E-3</v>
      </c>
      <c r="AE28" s="34">
        <f t="shared" si="3"/>
        <v>-1.1816414720000003E-3</v>
      </c>
      <c r="AF28" s="34">
        <f t="shared" si="3"/>
        <v>-2.2703774719999999E-3</v>
      </c>
      <c r="AG28" s="34">
        <f t="shared" si="3"/>
        <v>-2.2703774719999999E-3</v>
      </c>
      <c r="AH28" s="34">
        <f t="shared" si="3"/>
        <v>-2.2703774719999999E-3</v>
      </c>
      <c r="AI28" s="34">
        <f t="shared" si="3"/>
        <v>-2.2703774719999999E-3</v>
      </c>
      <c r="AJ28" s="34">
        <f t="shared" si="3"/>
        <v>-2.2703774719999999E-3</v>
      </c>
      <c r="AK28" s="34">
        <f t="shared" si="3"/>
        <v>-2.2703774719999999E-3</v>
      </c>
      <c r="AL28" s="34">
        <f t="shared" si="3"/>
        <v>-2.2703774719999999E-3</v>
      </c>
      <c r="AM28" s="34">
        <f t="shared" si="3"/>
        <v>-2.2703774719999999E-3</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-3.5997180456151523E-2</v>
      </c>
      <c r="H29" s="34">
        <f t="shared" si="4"/>
        <v>7.8409273558810357E-4</v>
      </c>
      <c r="I29" s="34">
        <f t="shared" si="4"/>
        <v>7.8159675932150049E-4</v>
      </c>
      <c r="J29" s="34">
        <f t="shared" si="4"/>
        <v>7.7929988235141395E-4</v>
      </c>
      <c r="K29" s="34">
        <f t="shared" si="4"/>
        <v>7.7719928661658215E-4</v>
      </c>
      <c r="L29" s="34">
        <f t="shared" si="4"/>
        <v>7.7529224720856299E-4</v>
      </c>
      <c r="M29" s="34">
        <f t="shared" si="4"/>
        <v>7.7357612976881873E-4</v>
      </c>
      <c r="N29" s="34">
        <f t="shared" si="4"/>
        <v>7.7204838798109561E-4</v>
      </c>
      <c r="O29" s="34">
        <f t="shared" si="4"/>
        <v>7.7070656115527103E-4</v>
      </c>
      <c r="P29" s="34">
        <f t="shared" si="4"/>
        <v>7.6954827189897827E-4</v>
      </c>
      <c r="Q29" s="34">
        <f t="shared" si="4"/>
        <v>7.685712238735317E-4</v>
      </c>
      <c r="R29" s="34">
        <f t="shared" si="4"/>
        <v>7.6777319963079564E-4</v>
      </c>
      <c r="S29" s="34">
        <f t="shared" si="4"/>
        <v>7.6715205852782332E-4</v>
      </c>
      <c r="T29" s="34">
        <f t="shared" si="4"/>
        <v>7.6670573471621139E-4</v>
      </c>
      <c r="U29" s="34">
        <f t="shared" si="4"/>
        <v>7.6643223520327271E-4</v>
      </c>
      <c r="V29" s="34">
        <f t="shared" si="4"/>
        <v>7.6632963798224868E-4</v>
      </c>
      <c r="W29" s="34">
        <f t="shared" si="4"/>
        <v>7.663960902289141E-4</v>
      </c>
      <c r="X29" s="34">
        <f t="shared" si="4"/>
        <v>7.6662980656203202E-4</v>
      </c>
      <c r="Y29" s="34">
        <f t="shared" si="4"/>
        <v>7.6702906736524166E-4</v>
      </c>
      <c r="Z29" s="34">
        <f t="shared" si="4"/>
        <v>7.6759221716806532E-4</v>
      </c>
      <c r="AA29" s="34">
        <f t="shared" si="4"/>
        <v>6.5704589631999988E-2</v>
      </c>
      <c r="AB29" s="34">
        <f t="shared" si="4"/>
        <v>-2.954103679999999E-4</v>
      </c>
      <c r="AC29" s="34">
        <f t="shared" si="4"/>
        <v>-2.954103679999999E-4</v>
      </c>
      <c r="AD29" s="34">
        <f t="shared" si="4"/>
        <v>-2.954103679999999E-4</v>
      </c>
      <c r="AE29" s="34">
        <f t="shared" si="4"/>
        <v>-2.954103679999999E-4</v>
      </c>
      <c r="AF29" s="34">
        <f t="shared" si="4"/>
        <v>-5.6759436800000009E-4</v>
      </c>
      <c r="AG29" s="34">
        <f t="shared" si="4"/>
        <v>-5.6759436800000009E-4</v>
      </c>
      <c r="AH29" s="34">
        <f t="shared" si="4"/>
        <v>-5.6759436800000009E-4</v>
      </c>
      <c r="AI29" s="34">
        <f t="shared" si="4"/>
        <v>-5.6759436800000009E-4</v>
      </c>
      <c r="AJ29" s="34">
        <f t="shared" si="4"/>
        <v>-5.6759436800000009E-4</v>
      </c>
      <c r="AK29" s="34">
        <f t="shared" si="4"/>
        <v>-5.6759436800000009E-4</v>
      </c>
      <c r="AL29" s="34">
        <f t="shared" si="4"/>
        <v>-5.6759436800000009E-4</v>
      </c>
      <c r="AM29" s="34">
        <f t="shared" si="4"/>
        <v>-5.6759436800000009E-4</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-3.1997493738801352E-3</v>
      </c>
      <c r="I32" s="34">
        <f>$G$28/'Fixed data'!$C$7</f>
        <v>-3.1997493738801352E-3</v>
      </c>
      <c r="J32" s="34">
        <f>$G$28/'Fixed data'!$C$7</f>
        <v>-3.1997493738801352E-3</v>
      </c>
      <c r="K32" s="34">
        <f>$G$28/'Fixed data'!$C$7</f>
        <v>-3.1997493738801352E-3</v>
      </c>
      <c r="L32" s="34">
        <f>$G$28/'Fixed data'!$C$7</f>
        <v>-3.1997493738801352E-3</v>
      </c>
      <c r="M32" s="34">
        <f>$G$28/'Fixed data'!$C$7</f>
        <v>-3.1997493738801352E-3</v>
      </c>
      <c r="N32" s="34">
        <f>$G$28/'Fixed data'!$C$7</f>
        <v>-3.1997493738801352E-3</v>
      </c>
      <c r="O32" s="34">
        <f>$G$28/'Fixed data'!$C$7</f>
        <v>-3.1997493738801352E-3</v>
      </c>
      <c r="P32" s="34">
        <f>$G$28/'Fixed data'!$C$7</f>
        <v>-3.1997493738801352E-3</v>
      </c>
      <c r="Q32" s="34">
        <f>$G$28/'Fixed data'!$C$7</f>
        <v>-3.1997493738801352E-3</v>
      </c>
      <c r="R32" s="34">
        <f>$G$28/'Fixed data'!$C$7</f>
        <v>-3.1997493738801352E-3</v>
      </c>
      <c r="S32" s="34">
        <f>$G$28/'Fixed data'!$C$7</f>
        <v>-3.1997493738801352E-3</v>
      </c>
      <c r="T32" s="34">
        <f>$G$28/'Fixed data'!$C$7</f>
        <v>-3.1997493738801352E-3</v>
      </c>
      <c r="U32" s="34">
        <f>$G$28/'Fixed data'!$C$7</f>
        <v>-3.1997493738801352E-3</v>
      </c>
      <c r="V32" s="34">
        <f>$G$28/'Fixed data'!$C$7</f>
        <v>-3.1997493738801352E-3</v>
      </c>
      <c r="W32" s="34">
        <f>$G$28/'Fixed data'!$C$7</f>
        <v>-3.1997493738801352E-3</v>
      </c>
      <c r="X32" s="34">
        <f>$G$28/'Fixed data'!$C$7</f>
        <v>-3.1997493738801352E-3</v>
      </c>
      <c r="Y32" s="34">
        <f>$G$28/'Fixed data'!$C$7</f>
        <v>-3.1997493738801352E-3</v>
      </c>
      <c r="Z32" s="34">
        <f>$G$28/'Fixed data'!$C$7</f>
        <v>-3.1997493738801352E-3</v>
      </c>
      <c r="AA32" s="34">
        <f>$G$28/'Fixed data'!$C$7</f>
        <v>-3.1997493738801352E-3</v>
      </c>
      <c r="AB32" s="34">
        <f>$G$28/'Fixed data'!$C$7</f>
        <v>-3.1997493738801352E-3</v>
      </c>
      <c r="AC32" s="34">
        <f>$G$28/'Fixed data'!$C$7</f>
        <v>-3.1997493738801352E-3</v>
      </c>
      <c r="AD32" s="34">
        <f>$G$28/'Fixed data'!$C$7</f>
        <v>-3.1997493738801352E-3</v>
      </c>
      <c r="AE32" s="34">
        <f>$G$28/'Fixed data'!$C$7</f>
        <v>-3.1997493738801352E-3</v>
      </c>
      <c r="AF32" s="34">
        <f>$G$28/'Fixed data'!$C$7</f>
        <v>-3.1997493738801352E-3</v>
      </c>
      <c r="AG32" s="34">
        <f>$G$28/'Fixed data'!$C$7</f>
        <v>-3.1997493738801352E-3</v>
      </c>
      <c r="AH32" s="34">
        <f>$G$28/'Fixed data'!$C$7</f>
        <v>-3.1997493738801352E-3</v>
      </c>
      <c r="AI32" s="34">
        <f>$G$28/'Fixed data'!$C$7</f>
        <v>-3.1997493738801352E-3</v>
      </c>
      <c r="AJ32" s="34">
        <f>$G$28/'Fixed data'!$C$7</f>
        <v>-3.1997493738801352E-3</v>
      </c>
      <c r="AK32" s="34">
        <f>$G$28/'Fixed data'!$C$7</f>
        <v>-3.1997493738801352E-3</v>
      </c>
      <c r="AL32" s="34">
        <f>$G$28/'Fixed data'!$C$7</f>
        <v>-3.1997493738801352E-3</v>
      </c>
      <c r="AM32" s="34">
        <f>$G$28/'Fixed data'!$C$7</f>
        <v>-3.1997493738801352E-3</v>
      </c>
      <c r="AN32" s="34">
        <f>$G$28/'Fixed data'!$C$7</f>
        <v>-3.1997493738801352E-3</v>
      </c>
      <c r="AO32" s="34">
        <f>$G$28/'Fixed data'!$C$7</f>
        <v>-3.1997493738801352E-3</v>
      </c>
      <c r="AP32" s="34">
        <f>$G$28/'Fixed data'!$C$7</f>
        <v>-3.1997493738801352E-3</v>
      </c>
      <c r="AQ32" s="34">
        <f>$G$28/'Fixed data'!$C$7</f>
        <v>-3.1997493738801352E-3</v>
      </c>
      <c r="AR32" s="34">
        <f>$G$28/'Fixed data'!$C$7</f>
        <v>-3.1997493738801352E-3</v>
      </c>
      <c r="AS32" s="34">
        <f>$G$28/'Fixed data'!$C$7</f>
        <v>-3.1997493738801352E-3</v>
      </c>
      <c r="AT32" s="34">
        <f>$G$28/'Fixed data'!$C$7</f>
        <v>-3.1997493738801352E-3</v>
      </c>
      <c r="AU32" s="34">
        <f>$G$28/'Fixed data'!$C$7</f>
        <v>-3.1997493738801352E-3</v>
      </c>
      <c r="AV32" s="34">
        <f>$G$28/'Fixed data'!$C$7</f>
        <v>-3.1997493738801352E-3</v>
      </c>
      <c r="AW32" s="34">
        <f>$G$28/'Fixed data'!$C$7</f>
        <v>-3.1997493738801352E-3</v>
      </c>
      <c r="AX32" s="34">
        <f>$G$28/'Fixed data'!$C$7</f>
        <v>-3.1997493738801352E-3</v>
      </c>
      <c r="AY32" s="34">
        <f>$G$28/'Fixed data'!$C$7</f>
        <v>-3.1997493738801352E-3</v>
      </c>
      <c r="AZ32" s="34">
        <f>$G$28/'Fixed data'!$C$7</f>
        <v>-3.1997493738801352E-3</v>
      </c>
      <c r="BA32" s="34"/>
      <c r="BB32" s="34"/>
      <c r="BC32" s="34"/>
      <c r="BD32" s="34"/>
    </row>
    <row r="33" spans="1:57" ht="16.5" hidden="1" customHeight="1" outlineLevel="1">
      <c r="A33" s="115"/>
      <c r="B33" s="9" t="s">
        <v>4</v>
      </c>
      <c r="C33" s="11" t="s">
        <v>56</v>
      </c>
      <c r="D33" s="9" t="s">
        <v>40</v>
      </c>
      <c r="F33" s="34"/>
      <c r="G33" s="34"/>
      <c r="H33" s="34"/>
      <c r="I33" s="34">
        <f>$H$28/'Fixed data'!$C$7</f>
        <v>6.9697132052275887E-5</v>
      </c>
      <c r="J33" s="34">
        <f>$H$28/'Fixed data'!$C$7</f>
        <v>6.9697132052275887E-5</v>
      </c>
      <c r="K33" s="34">
        <f>$H$28/'Fixed data'!$C$7</f>
        <v>6.9697132052275887E-5</v>
      </c>
      <c r="L33" s="34">
        <f>$H$28/'Fixed data'!$C$7</f>
        <v>6.9697132052275887E-5</v>
      </c>
      <c r="M33" s="34">
        <f>$H$28/'Fixed data'!$C$7</f>
        <v>6.9697132052275887E-5</v>
      </c>
      <c r="N33" s="34">
        <f>$H$28/'Fixed data'!$C$7</f>
        <v>6.9697132052275887E-5</v>
      </c>
      <c r="O33" s="34">
        <f>$H$28/'Fixed data'!$C$7</f>
        <v>6.9697132052275887E-5</v>
      </c>
      <c r="P33" s="34">
        <f>$H$28/'Fixed data'!$C$7</f>
        <v>6.9697132052275887E-5</v>
      </c>
      <c r="Q33" s="34">
        <f>$H$28/'Fixed data'!$C$7</f>
        <v>6.9697132052275887E-5</v>
      </c>
      <c r="R33" s="34">
        <f>$H$28/'Fixed data'!$C$7</f>
        <v>6.9697132052275887E-5</v>
      </c>
      <c r="S33" s="34">
        <f>$H$28/'Fixed data'!$C$7</f>
        <v>6.9697132052275887E-5</v>
      </c>
      <c r="T33" s="34">
        <f>$H$28/'Fixed data'!$C$7</f>
        <v>6.9697132052275887E-5</v>
      </c>
      <c r="U33" s="34">
        <f>$H$28/'Fixed data'!$C$7</f>
        <v>6.9697132052275887E-5</v>
      </c>
      <c r="V33" s="34">
        <f>$H$28/'Fixed data'!$C$7</f>
        <v>6.9697132052275887E-5</v>
      </c>
      <c r="W33" s="34">
        <f>$H$28/'Fixed data'!$C$7</f>
        <v>6.9697132052275887E-5</v>
      </c>
      <c r="X33" s="34">
        <f>$H$28/'Fixed data'!$C$7</f>
        <v>6.9697132052275887E-5</v>
      </c>
      <c r="Y33" s="34">
        <f>$H$28/'Fixed data'!$C$7</f>
        <v>6.9697132052275887E-5</v>
      </c>
      <c r="Z33" s="34">
        <f>$H$28/'Fixed data'!$C$7</f>
        <v>6.9697132052275887E-5</v>
      </c>
      <c r="AA33" s="34">
        <f>$H$28/'Fixed data'!$C$7</f>
        <v>6.9697132052275887E-5</v>
      </c>
      <c r="AB33" s="34">
        <f>$H$28/'Fixed data'!$C$7</f>
        <v>6.9697132052275887E-5</v>
      </c>
      <c r="AC33" s="34">
        <f>$H$28/'Fixed data'!$C$7</f>
        <v>6.9697132052275887E-5</v>
      </c>
      <c r="AD33" s="34">
        <f>$H$28/'Fixed data'!$C$7</f>
        <v>6.9697132052275887E-5</v>
      </c>
      <c r="AE33" s="34">
        <f>$H$28/'Fixed data'!$C$7</f>
        <v>6.9697132052275887E-5</v>
      </c>
      <c r="AF33" s="34">
        <f>$H$28/'Fixed data'!$C$7</f>
        <v>6.9697132052275887E-5</v>
      </c>
      <c r="AG33" s="34">
        <f>$H$28/'Fixed data'!$C$7</f>
        <v>6.9697132052275887E-5</v>
      </c>
      <c r="AH33" s="34">
        <f>$H$28/'Fixed data'!$C$7</f>
        <v>6.9697132052275887E-5</v>
      </c>
      <c r="AI33" s="34">
        <f>$H$28/'Fixed data'!$C$7</f>
        <v>6.9697132052275887E-5</v>
      </c>
      <c r="AJ33" s="34">
        <f>$H$28/'Fixed data'!$C$7</f>
        <v>6.9697132052275887E-5</v>
      </c>
      <c r="AK33" s="34">
        <f>$H$28/'Fixed data'!$C$7</f>
        <v>6.9697132052275887E-5</v>
      </c>
      <c r="AL33" s="34">
        <f>$H$28/'Fixed data'!$C$7</f>
        <v>6.9697132052275887E-5</v>
      </c>
      <c r="AM33" s="34">
        <f>$H$28/'Fixed data'!$C$7</f>
        <v>6.9697132052275887E-5</v>
      </c>
      <c r="AN33" s="34">
        <f>$H$28/'Fixed data'!$C$7</f>
        <v>6.9697132052275887E-5</v>
      </c>
      <c r="AO33" s="34">
        <f>$H$28/'Fixed data'!$C$7</f>
        <v>6.9697132052275887E-5</v>
      </c>
      <c r="AP33" s="34">
        <f>$H$28/'Fixed data'!$C$7</f>
        <v>6.9697132052275887E-5</v>
      </c>
      <c r="AQ33" s="34">
        <f>$H$28/'Fixed data'!$C$7</f>
        <v>6.9697132052275887E-5</v>
      </c>
      <c r="AR33" s="34">
        <f>$H$28/'Fixed data'!$C$7</f>
        <v>6.9697132052275887E-5</v>
      </c>
      <c r="AS33" s="34">
        <f>$H$28/'Fixed data'!$C$7</f>
        <v>6.9697132052275887E-5</v>
      </c>
      <c r="AT33" s="34">
        <f>$H$28/'Fixed data'!$C$7</f>
        <v>6.9697132052275887E-5</v>
      </c>
      <c r="AU33" s="34">
        <f>$H$28/'Fixed data'!$C$7</f>
        <v>6.9697132052275887E-5</v>
      </c>
      <c r="AV33" s="34">
        <f>$H$28/'Fixed data'!$C$7</f>
        <v>6.9697132052275887E-5</v>
      </c>
      <c r="AW33" s="34">
        <f>$H$28/'Fixed data'!$C$7</f>
        <v>6.9697132052275887E-5</v>
      </c>
      <c r="AX33" s="34">
        <f>$H$28/'Fixed data'!$C$7</f>
        <v>6.9697132052275887E-5</v>
      </c>
      <c r="AY33" s="34">
        <f>$H$28/'Fixed data'!$C$7</f>
        <v>6.9697132052275887E-5</v>
      </c>
      <c r="AZ33" s="34">
        <f>$H$28/'Fixed data'!$C$7</f>
        <v>6.9697132052275887E-5</v>
      </c>
      <c r="BA33" s="34">
        <f>$H$28/'Fixed data'!$C$7</f>
        <v>6.9697132052275887E-5</v>
      </c>
      <c r="BB33" s="34"/>
      <c r="BC33" s="34"/>
      <c r="BD33" s="34"/>
    </row>
    <row r="34" spans="1:57" ht="16.5" hidden="1" customHeight="1" outlineLevel="1">
      <c r="A34" s="115"/>
      <c r="B34" s="9" t="s">
        <v>5</v>
      </c>
      <c r="C34" s="11" t="s">
        <v>57</v>
      </c>
      <c r="D34" s="9" t="s">
        <v>40</v>
      </c>
      <c r="F34" s="34"/>
      <c r="G34" s="34"/>
      <c r="H34" s="34"/>
      <c r="I34" s="34"/>
      <c r="J34" s="34">
        <f>$I$28/'Fixed data'!$C$7</f>
        <v>6.947526749524451E-5</v>
      </c>
      <c r="K34" s="34">
        <f>$I$28/'Fixed data'!$C$7</f>
        <v>6.947526749524451E-5</v>
      </c>
      <c r="L34" s="34">
        <f>$I$28/'Fixed data'!$C$7</f>
        <v>6.947526749524451E-5</v>
      </c>
      <c r="M34" s="34">
        <f>$I$28/'Fixed data'!$C$7</f>
        <v>6.947526749524451E-5</v>
      </c>
      <c r="N34" s="34">
        <f>$I$28/'Fixed data'!$C$7</f>
        <v>6.947526749524451E-5</v>
      </c>
      <c r="O34" s="34">
        <f>$I$28/'Fixed data'!$C$7</f>
        <v>6.947526749524451E-5</v>
      </c>
      <c r="P34" s="34">
        <f>$I$28/'Fixed data'!$C$7</f>
        <v>6.947526749524451E-5</v>
      </c>
      <c r="Q34" s="34">
        <f>$I$28/'Fixed data'!$C$7</f>
        <v>6.947526749524451E-5</v>
      </c>
      <c r="R34" s="34">
        <f>$I$28/'Fixed data'!$C$7</f>
        <v>6.947526749524451E-5</v>
      </c>
      <c r="S34" s="34">
        <f>$I$28/'Fixed data'!$C$7</f>
        <v>6.947526749524451E-5</v>
      </c>
      <c r="T34" s="34">
        <f>$I$28/'Fixed data'!$C$7</f>
        <v>6.947526749524451E-5</v>
      </c>
      <c r="U34" s="34">
        <f>$I$28/'Fixed data'!$C$7</f>
        <v>6.947526749524451E-5</v>
      </c>
      <c r="V34" s="34">
        <f>$I$28/'Fixed data'!$C$7</f>
        <v>6.947526749524451E-5</v>
      </c>
      <c r="W34" s="34">
        <f>$I$28/'Fixed data'!$C$7</f>
        <v>6.947526749524451E-5</v>
      </c>
      <c r="X34" s="34">
        <f>$I$28/'Fixed data'!$C$7</f>
        <v>6.947526749524451E-5</v>
      </c>
      <c r="Y34" s="34">
        <f>$I$28/'Fixed data'!$C$7</f>
        <v>6.947526749524451E-5</v>
      </c>
      <c r="Z34" s="34">
        <f>$I$28/'Fixed data'!$C$7</f>
        <v>6.947526749524451E-5</v>
      </c>
      <c r="AA34" s="34">
        <f>$I$28/'Fixed data'!$C$7</f>
        <v>6.947526749524451E-5</v>
      </c>
      <c r="AB34" s="34">
        <f>$I$28/'Fixed data'!$C$7</f>
        <v>6.947526749524451E-5</v>
      </c>
      <c r="AC34" s="34">
        <f>$I$28/'Fixed data'!$C$7</f>
        <v>6.947526749524451E-5</v>
      </c>
      <c r="AD34" s="34">
        <f>$I$28/'Fixed data'!$C$7</f>
        <v>6.947526749524451E-5</v>
      </c>
      <c r="AE34" s="34">
        <f>$I$28/'Fixed data'!$C$7</f>
        <v>6.947526749524451E-5</v>
      </c>
      <c r="AF34" s="34">
        <f>$I$28/'Fixed data'!$C$7</f>
        <v>6.947526749524451E-5</v>
      </c>
      <c r="AG34" s="34">
        <f>$I$28/'Fixed data'!$C$7</f>
        <v>6.947526749524451E-5</v>
      </c>
      <c r="AH34" s="34">
        <f>$I$28/'Fixed data'!$C$7</f>
        <v>6.947526749524451E-5</v>
      </c>
      <c r="AI34" s="34">
        <f>$I$28/'Fixed data'!$C$7</f>
        <v>6.947526749524451E-5</v>
      </c>
      <c r="AJ34" s="34">
        <f>$I$28/'Fixed data'!$C$7</f>
        <v>6.947526749524451E-5</v>
      </c>
      <c r="AK34" s="34">
        <f>$I$28/'Fixed data'!$C$7</f>
        <v>6.947526749524451E-5</v>
      </c>
      <c r="AL34" s="34">
        <f>$I$28/'Fixed data'!$C$7</f>
        <v>6.947526749524451E-5</v>
      </c>
      <c r="AM34" s="34">
        <f>$I$28/'Fixed data'!$C$7</f>
        <v>6.947526749524451E-5</v>
      </c>
      <c r="AN34" s="34">
        <f>$I$28/'Fixed data'!$C$7</f>
        <v>6.947526749524451E-5</v>
      </c>
      <c r="AO34" s="34">
        <f>$I$28/'Fixed data'!$C$7</f>
        <v>6.947526749524451E-5</v>
      </c>
      <c r="AP34" s="34">
        <f>$I$28/'Fixed data'!$C$7</f>
        <v>6.947526749524451E-5</v>
      </c>
      <c r="AQ34" s="34">
        <f>$I$28/'Fixed data'!$C$7</f>
        <v>6.947526749524451E-5</v>
      </c>
      <c r="AR34" s="34">
        <f>$I$28/'Fixed data'!$C$7</f>
        <v>6.947526749524451E-5</v>
      </c>
      <c r="AS34" s="34">
        <f>$I$28/'Fixed data'!$C$7</f>
        <v>6.947526749524451E-5</v>
      </c>
      <c r="AT34" s="34">
        <f>$I$28/'Fixed data'!$C$7</f>
        <v>6.947526749524451E-5</v>
      </c>
      <c r="AU34" s="34">
        <f>$I$28/'Fixed data'!$C$7</f>
        <v>6.947526749524451E-5</v>
      </c>
      <c r="AV34" s="34">
        <f>$I$28/'Fixed data'!$C$7</f>
        <v>6.947526749524451E-5</v>
      </c>
      <c r="AW34" s="34">
        <f>$I$28/'Fixed data'!$C$7</f>
        <v>6.947526749524451E-5</v>
      </c>
      <c r="AX34" s="34">
        <f>$I$28/'Fixed data'!$C$7</f>
        <v>6.947526749524451E-5</v>
      </c>
      <c r="AY34" s="34">
        <f>$I$28/'Fixed data'!$C$7</f>
        <v>6.947526749524451E-5</v>
      </c>
      <c r="AZ34" s="34">
        <f>$I$28/'Fixed data'!$C$7</f>
        <v>6.947526749524451E-5</v>
      </c>
      <c r="BA34" s="34">
        <f>$I$28/'Fixed data'!$C$7</f>
        <v>6.947526749524451E-5</v>
      </c>
      <c r="BB34" s="34">
        <f>$I$28/'Fixed data'!$C$7</f>
        <v>6.947526749524451E-5</v>
      </c>
      <c r="BC34" s="34"/>
      <c r="BD34" s="34"/>
    </row>
    <row r="35" spans="1:57" ht="16.5" hidden="1" customHeight="1" outlineLevel="1">
      <c r="A35" s="115"/>
      <c r="B35" s="9" t="s">
        <v>6</v>
      </c>
      <c r="C35" s="11" t="s">
        <v>58</v>
      </c>
      <c r="D35" s="9" t="s">
        <v>40</v>
      </c>
      <c r="F35" s="34"/>
      <c r="G35" s="34"/>
      <c r="H35" s="34"/>
      <c r="I35" s="34"/>
      <c r="J35" s="34"/>
      <c r="K35" s="34">
        <f>$J$28/'Fixed data'!$C$7</f>
        <v>6.9271100653459059E-5</v>
      </c>
      <c r="L35" s="34">
        <f>$J$28/'Fixed data'!$C$7</f>
        <v>6.9271100653459059E-5</v>
      </c>
      <c r="M35" s="34">
        <f>$J$28/'Fixed data'!$C$7</f>
        <v>6.9271100653459059E-5</v>
      </c>
      <c r="N35" s="34">
        <f>$J$28/'Fixed data'!$C$7</f>
        <v>6.9271100653459059E-5</v>
      </c>
      <c r="O35" s="34">
        <f>$J$28/'Fixed data'!$C$7</f>
        <v>6.9271100653459059E-5</v>
      </c>
      <c r="P35" s="34">
        <f>$J$28/'Fixed data'!$C$7</f>
        <v>6.9271100653459059E-5</v>
      </c>
      <c r="Q35" s="34">
        <f>$J$28/'Fixed data'!$C$7</f>
        <v>6.9271100653459059E-5</v>
      </c>
      <c r="R35" s="34">
        <f>$J$28/'Fixed data'!$C$7</f>
        <v>6.9271100653459059E-5</v>
      </c>
      <c r="S35" s="34">
        <f>$J$28/'Fixed data'!$C$7</f>
        <v>6.9271100653459059E-5</v>
      </c>
      <c r="T35" s="34">
        <f>$J$28/'Fixed data'!$C$7</f>
        <v>6.9271100653459059E-5</v>
      </c>
      <c r="U35" s="34">
        <f>$J$28/'Fixed data'!$C$7</f>
        <v>6.9271100653459059E-5</v>
      </c>
      <c r="V35" s="34">
        <f>$J$28/'Fixed data'!$C$7</f>
        <v>6.9271100653459059E-5</v>
      </c>
      <c r="W35" s="34">
        <f>$J$28/'Fixed data'!$C$7</f>
        <v>6.9271100653459059E-5</v>
      </c>
      <c r="X35" s="34">
        <f>$J$28/'Fixed data'!$C$7</f>
        <v>6.9271100653459059E-5</v>
      </c>
      <c r="Y35" s="34">
        <f>$J$28/'Fixed data'!$C$7</f>
        <v>6.9271100653459059E-5</v>
      </c>
      <c r="Z35" s="34">
        <f>$J$28/'Fixed data'!$C$7</f>
        <v>6.9271100653459059E-5</v>
      </c>
      <c r="AA35" s="34">
        <f>$J$28/'Fixed data'!$C$7</f>
        <v>6.9271100653459059E-5</v>
      </c>
      <c r="AB35" s="34">
        <f>$J$28/'Fixed data'!$C$7</f>
        <v>6.9271100653459059E-5</v>
      </c>
      <c r="AC35" s="34">
        <f>$J$28/'Fixed data'!$C$7</f>
        <v>6.9271100653459059E-5</v>
      </c>
      <c r="AD35" s="34">
        <f>$J$28/'Fixed data'!$C$7</f>
        <v>6.9271100653459059E-5</v>
      </c>
      <c r="AE35" s="34">
        <f>$J$28/'Fixed data'!$C$7</f>
        <v>6.9271100653459059E-5</v>
      </c>
      <c r="AF35" s="34">
        <f>$J$28/'Fixed data'!$C$7</f>
        <v>6.9271100653459059E-5</v>
      </c>
      <c r="AG35" s="34">
        <f>$J$28/'Fixed data'!$C$7</f>
        <v>6.9271100653459059E-5</v>
      </c>
      <c r="AH35" s="34">
        <f>$J$28/'Fixed data'!$C$7</f>
        <v>6.9271100653459059E-5</v>
      </c>
      <c r="AI35" s="34">
        <f>$J$28/'Fixed data'!$C$7</f>
        <v>6.9271100653459059E-5</v>
      </c>
      <c r="AJ35" s="34">
        <f>$J$28/'Fixed data'!$C$7</f>
        <v>6.9271100653459059E-5</v>
      </c>
      <c r="AK35" s="34">
        <f>$J$28/'Fixed data'!$C$7</f>
        <v>6.9271100653459059E-5</v>
      </c>
      <c r="AL35" s="34">
        <f>$J$28/'Fixed data'!$C$7</f>
        <v>6.9271100653459059E-5</v>
      </c>
      <c r="AM35" s="34">
        <f>$J$28/'Fixed data'!$C$7</f>
        <v>6.9271100653459059E-5</v>
      </c>
      <c r="AN35" s="34">
        <f>$J$28/'Fixed data'!$C$7</f>
        <v>6.9271100653459059E-5</v>
      </c>
      <c r="AO35" s="34">
        <f>$J$28/'Fixed data'!$C$7</f>
        <v>6.9271100653459059E-5</v>
      </c>
      <c r="AP35" s="34">
        <f>$J$28/'Fixed data'!$C$7</f>
        <v>6.9271100653459059E-5</v>
      </c>
      <c r="AQ35" s="34">
        <f>$J$28/'Fixed data'!$C$7</f>
        <v>6.9271100653459059E-5</v>
      </c>
      <c r="AR35" s="34">
        <f>$J$28/'Fixed data'!$C$7</f>
        <v>6.9271100653459059E-5</v>
      </c>
      <c r="AS35" s="34">
        <f>$J$28/'Fixed data'!$C$7</f>
        <v>6.9271100653459059E-5</v>
      </c>
      <c r="AT35" s="34">
        <f>$J$28/'Fixed data'!$C$7</f>
        <v>6.9271100653459059E-5</v>
      </c>
      <c r="AU35" s="34">
        <f>$J$28/'Fixed data'!$C$7</f>
        <v>6.9271100653459059E-5</v>
      </c>
      <c r="AV35" s="34">
        <f>$J$28/'Fixed data'!$C$7</f>
        <v>6.9271100653459059E-5</v>
      </c>
      <c r="AW35" s="34">
        <f>$J$28/'Fixed data'!$C$7</f>
        <v>6.9271100653459059E-5</v>
      </c>
      <c r="AX35" s="34">
        <f>$J$28/'Fixed data'!$C$7</f>
        <v>6.9271100653459059E-5</v>
      </c>
      <c r="AY35" s="34">
        <f>$J$28/'Fixed data'!$C$7</f>
        <v>6.9271100653459059E-5</v>
      </c>
      <c r="AZ35" s="34">
        <f>$J$28/'Fixed data'!$C$7</f>
        <v>6.9271100653459059E-5</v>
      </c>
      <c r="BA35" s="34">
        <f>$J$28/'Fixed data'!$C$7</f>
        <v>6.9271100653459059E-5</v>
      </c>
      <c r="BB35" s="34">
        <f>$J$28/'Fixed data'!$C$7</f>
        <v>6.9271100653459059E-5</v>
      </c>
      <c r="BC35" s="34">
        <f>$J$28/'Fixed data'!$C$7</f>
        <v>6.9271100653459059E-5</v>
      </c>
      <c r="BD35" s="34"/>
    </row>
    <row r="36" spans="1:57" ht="16.5" hidden="1" customHeight="1" outlineLevel="1">
      <c r="A36" s="115"/>
      <c r="B36" s="9" t="s">
        <v>32</v>
      </c>
      <c r="C36" s="11" t="s">
        <v>59</v>
      </c>
      <c r="D36" s="9" t="s">
        <v>40</v>
      </c>
      <c r="F36" s="34"/>
      <c r="G36" s="34"/>
      <c r="H36" s="34"/>
      <c r="I36" s="34"/>
      <c r="J36" s="34"/>
      <c r="K36" s="34"/>
      <c r="L36" s="34">
        <f>$K$28/'Fixed data'!$C$7</f>
        <v>6.90843810325851E-5</v>
      </c>
      <c r="M36" s="34">
        <f>$K$28/'Fixed data'!$C$7</f>
        <v>6.90843810325851E-5</v>
      </c>
      <c r="N36" s="34">
        <f>$K$28/'Fixed data'!$C$7</f>
        <v>6.90843810325851E-5</v>
      </c>
      <c r="O36" s="34">
        <f>$K$28/'Fixed data'!$C$7</f>
        <v>6.90843810325851E-5</v>
      </c>
      <c r="P36" s="34">
        <f>$K$28/'Fixed data'!$C$7</f>
        <v>6.90843810325851E-5</v>
      </c>
      <c r="Q36" s="34">
        <f>$K$28/'Fixed data'!$C$7</f>
        <v>6.90843810325851E-5</v>
      </c>
      <c r="R36" s="34">
        <f>$K$28/'Fixed data'!$C$7</f>
        <v>6.90843810325851E-5</v>
      </c>
      <c r="S36" s="34">
        <f>$K$28/'Fixed data'!$C$7</f>
        <v>6.90843810325851E-5</v>
      </c>
      <c r="T36" s="34">
        <f>$K$28/'Fixed data'!$C$7</f>
        <v>6.90843810325851E-5</v>
      </c>
      <c r="U36" s="34">
        <f>$K$28/'Fixed data'!$C$7</f>
        <v>6.90843810325851E-5</v>
      </c>
      <c r="V36" s="34">
        <f>$K$28/'Fixed data'!$C$7</f>
        <v>6.90843810325851E-5</v>
      </c>
      <c r="W36" s="34">
        <f>$K$28/'Fixed data'!$C$7</f>
        <v>6.90843810325851E-5</v>
      </c>
      <c r="X36" s="34">
        <f>$K$28/'Fixed data'!$C$7</f>
        <v>6.90843810325851E-5</v>
      </c>
      <c r="Y36" s="34">
        <f>$K$28/'Fixed data'!$C$7</f>
        <v>6.90843810325851E-5</v>
      </c>
      <c r="Z36" s="34">
        <f>$K$28/'Fixed data'!$C$7</f>
        <v>6.90843810325851E-5</v>
      </c>
      <c r="AA36" s="34">
        <f>$K$28/'Fixed data'!$C$7</f>
        <v>6.90843810325851E-5</v>
      </c>
      <c r="AB36" s="34">
        <f>$K$28/'Fixed data'!$C$7</f>
        <v>6.90843810325851E-5</v>
      </c>
      <c r="AC36" s="34">
        <f>$K$28/'Fixed data'!$C$7</f>
        <v>6.90843810325851E-5</v>
      </c>
      <c r="AD36" s="34">
        <f>$K$28/'Fixed data'!$C$7</f>
        <v>6.90843810325851E-5</v>
      </c>
      <c r="AE36" s="34">
        <f>$K$28/'Fixed data'!$C$7</f>
        <v>6.90843810325851E-5</v>
      </c>
      <c r="AF36" s="34">
        <f>$K$28/'Fixed data'!$C$7</f>
        <v>6.90843810325851E-5</v>
      </c>
      <c r="AG36" s="34">
        <f>$K$28/'Fixed data'!$C$7</f>
        <v>6.90843810325851E-5</v>
      </c>
      <c r="AH36" s="34">
        <f>$K$28/'Fixed data'!$C$7</f>
        <v>6.90843810325851E-5</v>
      </c>
      <c r="AI36" s="34">
        <f>$K$28/'Fixed data'!$C$7</f>
        <v>6.90843810325851E-5</v>
      </c>
      <c r="AJ36" s="34">
        <f>$K$28/'Fixed data'!$C$7</f>
        <v>6.90843810325851E-5</v>
      </c>
      <c r="AK36" s="34">
        <f>$K$28/'Fixed data'!$C$7</f>
        <v>6.90843810325851E-5</v>
      </c>
      <c r="AL36" s="34">
        <f>$K$28/'Fixed data'!$C$7</f>
        <v>6.90843810325851E-5</v>
      </c>
      <c r="AM36" s="34">
        <f>$K$28/'Fixed data'!$C$7</f>
        <v>6.90843810325851E-5</v>
      </c>
      <c r="AN36" s="34">
        <f>$K$28/'Fixed data'!$C$7</f>
        <v>6.90843810325851E-5</v>
      </c>
      <c r="AO36" s="34">
        <f>$K$28/'Fixed data'!$C$7</f>
        <v>6.90843810325851E-5</v>
      </c>
      <c r="AP36" s="34">
        <f>$K$28/'Fixed data'!$C$7</f>
        <v>6.90843810325851E-5</v>
      </c>
      <c r="AQ36" s="34">
        <f>$K$28/'Fixed data'!$C$7</f>
        <v>6.90843810325851E-5</v>
      </c>
      <c r="AR36" s="34">
        <f>$K$28/'Fixed data'!$C$7</f>
        <v>6.90843810325851E-5</v>
      </c>
      <c r="AS36" s="34">
        <f>$K$28/'Fixed data'!$C$7</f>
        <v>6.90843810325851E-5</v>
      </c>
      <c r="AT36" s="34">
        <f>$K$28/'Fixed data'!$C$7</f>
        <v>6.90843810325851E-5</v>
      </c>
      <c r="AU36" s="34">
        <f>$K$28/'Fixed data'!$C$7</f>
        <v>6.90843810325851E-5</v>
      </c>
      <c r="AV36" s="34">
        <f>$K$28/'Fixed data'!$C$7</f>
        <v>6.90843810325851E-5</v>
      </c>
      <c r="AW36" s="34">
        <f>$K$28/'Fixed data'!$C$7</f>
        <v>6.90843810325851E-5</v>
      </c>
      <c r="AX36" s="34">
        <f>$K$28/'Fixed data'!$C$7</f>
        <v>6.90843810325851E-5</v>
      </c>
      <c r="AY36" s="34">
        <f>$K$28/'Fixed data'!$C$7</f>
        <v>6.90843810325851E-5</v>
      </c>
      <c r="AZ36" s="34">
        <f>$K$28/'Fixed data'!$C$7</f>
        <v>6.90843810325851E-5</v>
      </c>
      <c r="BA36" s="34">
        <f>$K$28/'Fixed data'!$C$7</f>
        <v>6.90843810325851E-5</v>
      </c>
      <c r="BB36" s="34">
        <f>$K$28/'Fixed data'!$C$7</f>
        <v>6.90843810325851E-5</v>
      </c>
      <c r="BC36" s="34">
        <f>$K$28/'Fixed data'!$C$7</f>
        <v>6.90843810325851E-5</v>
      </c>
      <c r="BD36" s="34">
        <f>$K$28/'Fixed data'!$C$7</f>
        <v>6.90843810325851E-5</v>
      </c>
    </row>
    <row r="37" spans="1:57" ht="16.5" hidden="1" customHeight="1" outlineLevel="1">
      <c r="A37" s="115"/>
      <c r="B37" s="9" t="s">
        <v>33</v>
      </c>
      <c r="C37" s="11" t="s">
        <v>60</v>
      </c>
      <c r="D37" s="9" t="s">
        <v>40</v>
      </c>
      <c r="F37" s="34"/>
      <c r="G37" s="34"/>
      <c r="H37" s="34"/>
      <c r="I37" s="34"/>
      <c r="J37" s="34"/>
      <c r="K37" s="34"/>
      <c r="L37" s="34"/>
      <c r="M37" s="34">
        <f>$L$28/'Fixed data'!$C$7</f>
        <v>6.8914866418538976E-5</v>
      </c>
      <c r="N37" s="34">
        <f>$L$28/'Fixed data'!$C$7</f>
        <v>6.8914866418538976E-5</v>
      </c>
      <c r="O37" s="34">
        <f>$L$28/'Fixed data'!$C$7</f>
        <v>6.8914866418538976E-5</v>
      </c>
      <c r="P37" s="34">
        <f>$L$28/'Fixed data'!$C$7</f>
        <v>6.8914866418538976E-5</v>
      </c>
      <c r="Q37" s="34">
        <f>$L$28/'Fixed data'!$C$7</f>
        <v>6.8914866418538976E-5</v>
      </c>
      <c r="R37" s="34">
        <f>$L$28/'Fixed data'!$C$7</f>
        <v>6.8914866418538976E-5</v>
      </c>
      <c r="S37" s="34">
        <f>$L$28/'Fixed data'!$C$7</f>
        <v>6.8914866418538976E-5</v>
      </c>
      <c r="T37" s="34">
        <f>$L$28/'Fixed data'!$C$7</f>
        <v>6.8914866418538976E-5</v>
      </c>
      <c r="U37" s="34">
        <f>$L$28/'Fixed data'!$C$7</f>
        <v>6.8914866418538976E-5</v>
      </c>
      <c r="V37" s="34">
        <f>$L$28/'Fixed data'!$C$7</f>
        <v>6.8914866418538976E-5</v>
      </c>
      <c r="W37" s="34">
        <f>$L$28/'Fixed data'!$C$7</f>
        <v>6.8914866418538976E-5</v>
      </c>
      <c r="X37" s="34">
        <f>$L$28/'Fixed data'!$C$7</f>
        <v>6.8914866418538976E-5</v>
      </c>
      <c r="Y37" s="34">
        <f>$L$28/'Fixed data'!$C$7</f>
        <v>6.8914866418538976E-5</v>
      </c>
      <c r="Z37" s="34">
        <f>$L$28/'Fixed data'!$C$7</f>
        <v>6.8914866418538976E-5</v>
      </c>
      <c r="AA37" s="34">
        <f>$L$28/'Fixed data'!$C$7</f>
        <v>6.8914866418538976E-5</v>
      </c>
      <c r="AB37" s="34">
        <f>$L$28/'Fixed data'!$C$7</f>
        <v>6.8914866418538976E-5</v>
      </c>
      <c r="AC37" s="34">
        <f>$L$28/'Fixed data'!$C$7</f>
        <v>6.8914866418538976E-5</v>
      </c>
      <c r="AD37" s="34">
        <f>$L$28/'Fixed data'!$C$7</f>
        <v>6.8914866418538976E-5</v>
      </c>
      <c r="AE37" s="34">
        <f>$L$28/'Fixed data'!$C$7</f>
        <v>6.8914866418538976E-5</v>
      </c>
      <c r="AF37" s="34">
        <f>$L$28/'Fixed data'!$C$7</f>
        <v>6.8914866418538976E-5</v>
      </c>
      <c r="AG37" s="34">
        <f>$L$28/'Fixed data'!$C$7</f>
        <v>6.8914866418538976E-5</v>
      </c>
      <c r="AH37" s="34">
        <f>$L$28/'Fixed data'!$C$7</f>
        <v>6.8914866418538976E-5</v>
      </c>
      <c r="AI37" s="34">
        <f>$L$28/'Fixed data'!$C$7</f>
        <v>6.8914866418538976E-5</v>
      </c>
      <c r="AJ37" s="34">
        <f>$L$28/'Fixed data'!$C$7</f>
        <v>6.8914866418538976E-5</v>
      </c>
      <c r="AK37" s="34">
        <f>$L$28/'Fixed data'!$C$7</f>
        <v>6.8914866418538976E-5</v>
      </c>
      <c r="AL37" s="34">
        <f>$L$28/'Fixed data'!$C$7</f>
        <v>6.8914866418538976E-5</v>
      </c>
      <c r="AM37" s="34">
        <f>$L$28/'Fixed data'!$C$7</f>
        <v>6.8914866418538976E-5</v>
      </c>
      <c r="AN37" s="34">
        <f>$L$28/'Fixed data'!$C$7</f>
        <v>6.8914866418538976E-5</v>
      </c>
      <c r="AO37" s="34">
        <f>$L$28/'Fixed data'!$C$7</f>
        <v>6.8914866418538976E-5</v>
      </c>
      <c r="AP37" s="34">
        <f>$L$28/'Fixed data'!$C$7</f>
        <v>6.8914866418538976E-5</v>
      </c>
      <c r="AQ37" s="34">
        <f>$L$28/'Fixed data'!$C$7</f>
        <v>6.8914866418538976E-5</v>
      </c>
      <c r="AR37" s="34">
        <f>$L$28/'Fixed data'!$C$7</f>
        <v>6.8914866418538976E-5</v>
      </c>
      <c r="AS37" s="34">
        <f>$L$28/'Fixed data'!$C$7</f>
        <v>6.8914866418538976E-5</v>
      </c>
      <c r="AT37" s="34">
        <f>$L$28/'Fixed data'!$C$7</f>
        <v>6.8914866418538976E-5</v>
      </c>
      <c r="AU37" s="34">
        <f>$L$28/'Fixed data'!$C$7</f>
        <v>6.8914866418538976E-5</v>
      </c>
      <c r="AV37" s="34">
        <f>$L$28/'Fixed data'!$C$7</f>
        <v>6.8914866418538976E-5</v>
      </c>
      <c r="AW37" s="34">
        <f>$L$28/'Fixed data'!$C$7</f>
        <v>6.8914866418538976E-5</v>
      </c>
      <c r="AX37" s="34">
        <f>$L$28/'Fixed data'!$C$7</f>
        <v>6.8914866418538976E-5</v>
      </c>
      <c r="AY37" s="34">
        <f>$L$28/'Fixed data'!$C$7</f>
        <v>6.8914866418538976E-5</v>
      </c>
      <c r="AZ37" s="34">
        <f>$L$28/'Fixed data'!$C$7</f>
        <v>6.8914866418538976E-5</v>
      </c>
      <c r="BA37" s="34">
        <f>$L$28/'Fixed data'!$C$7</f>
        <v>6.8914866418538976E-5</v>
      </c>
      <c r="BB37" s="34">
        <f>$L$28/'Fixed data'!$C$7</f>
        <v>6.8914866418538976E-5</v>
      </c>
      <c r="BC37" s="34">
        <f>$L$28/'Fixed data'!$C$7</f>
        <v>6.8914866418538976E-5</v>
      </c>
      <c r="BD37" s="34">
        <f>$L$28/'Fixed data'!$C$7</f>
        <v>6.8914866418538976E-5</v>
      </c>
    </row>
    <row r="38" spans="1:57" ht="16.5" hidden="1" customHeight="1" outlineLevel="1">
      <c r="A38" s="115"/>
      <c r="B38" s="9" t="s">
        <v>110</v>
      </c>
      <c r="C38" s="11" t="s">
        <v>132</v>
      </c>
      <c r="D38" s="9" t="s">
        <v>40</v>
      </c>
      <c r="F38" s="34"/>
      <c r="G38" s="34"/>
      <c r="H38" s="34"/>
      <c r="I38" s="34"/>
      <c r="J38" s="34"/>
      <c r="K38" s="34"/>
      <c r="L38" s="34"/>
      <c r="M38" s="34"/>
      <c r="N38" s="34">
        <f>$M$28/'Fixed data'!$C$7</f>
        <v>6.8762322646117224E-5</v>
      </c>
      <c r="O38" s="34">
        <f>$M$28/'Fixed data'!$C$7</f>
        <v>6.8762322646117224E-5</v>
      </c>
      <c r="P38" s="34">
        <f>$M$28/'Fixed data'!$C$7</f>
        <v>6.8762322646117224E-5</v>
      </c>
      <c r="Q38" s="34">
        <f>$M$28/'Fixed data'!$C$7</f>
        <v>6.8762322646117224E-5</v>
      </c>
      <c r="R38" s="34">
        <f>$M$28/'Fixed data'!$C$7</f>
        <v>6.8762322646117224E-5</v>
      </c>
      <c r="S38" s="34">
        <f>$M$28/'Fixed data'!$C$7</f>
        <v>6.8762322646117224E-5</v>
      </c>
      <c r="T38" s="34">
        <f>$M$28/'Fixed data'!$C$7</f>
        <v>6.8762322646117224E-5</v>
      </c>
      <c r="U38" s="34">
        <f>$M$28/'Fixed data'!$C$7</f>
        <v>6.8762322646117224E-5</v>
      </c>
      <c r="V38" s="34">
        <f>$M$28/'Fixed data'!$C$7</f>
        <v>6.8762322646117224E-5</v>
      </c>
      <c r="W38" s="34">
        <f>$M$28/'Fixed data'!$C$7</f>
        <v>6.8762322646117224E-5</v>
      </c>
      <c r="X38" s="34">
        <f>$M$28/'Fixed data'!$C$7</f>
        <v>6.8762322646117224E-5</v>
      </c>
      <c r="Y38" s="34">
        <f>$M$28/'Fixed data'!$C$7</f>
        <v>6.8762322646117224E-5</v>
      </c>
      <c r="Z38" s="34">
        <f>$M$28/'Fixed data'!$C$7</f>
        <v>6.8762322646117224E-5</v>
      </c>
      <c r="AA38" s="34">
        <f>$M$28/'Fixed data'!$C$7</f>
        <v>6.8762322646117224E-5</v>
      </c>
      <c r="AB38" s="34">
        <f>$M$28/'Fixed data'!$C$7</f>
        <v>6.8762322646117224E-5</v>
      </c>
      <c r="AC38" s="34">
        <f>$M$28/'Fixed data'!$C$7</f>
        <v>6.8762322646117224E-5</v>
      </c>
      <c r="AD38" s="34">
        <f>$M$28/'Fixed data'!$C$7</f>
        <v>6.8762322646117224E-5</v>
      </c>
      <c r="AE38" s="34">
        <f>$M$28/'Fixed data'!$C$7</f>
        <v>6.8762322646117224E-5</v>
      </c>
      <c r="AF38" s="34">
        <f>$M$28/'Fixed data'!$C$7</f>
        <v>6.8762322646117224E-5</v>
      </c>
      <c r="AG38" s="34">
        <f>$M$28/'Fixed data'!$C$7</f>
        <v>6.8762322646117224E-5</v>
      </c>
      <c r="AH38" s="34">
        <f>$M$28/'Fixed data'!$C$7</f>
        <v>6.8762322646117224E-5</v>
      </c>
      <c r="AI38" s="34">
        <f>$M$28/'Fixed data'!$C$7</f>
        <v>6.8762322646117224E-5</v>
      </c>
      <c r="AJ38" s="34">
        <f>$M$28/'Fixed data'!$C$7</f>
        <v>6.8762322646117224E-5</v>
      </c>
      <c r="AK38" s="34">
        <f>$M$28/'Fixed data'!$C$7</f>
        <v>6.8762322646117224E-5</v>
      </c>
      <c r="AL38" s="34">
        <f>$M$28/'Fixed data'!$C$7</f>
        <v>6.8762322646117224E-5</v>
      </c>
      <c r="AM38" s="34">
        <f>$M$28/'Fixed data'!$C$7</f>
        <v>6.8762322646117224E-5</v>
      </c>
      <c r="AN38" s="34">
        <f>$M$28/'Fixed data'!$C$7</f>
        <v>6.8762322646117224E-5</v>
      </c>
      <c r="AO38" s="34">
        <f>$M$28/'Fixed data'!$C$7</f>
        <v>6.8762322646117224E-5</v>
      </c>
      <c r="AP38" s="34">
        <f>$M$28/'Fixed data'!$C$7</f>
        <v>6.8762322646117224E-5</v>
      </c>
      <c r="AQ38" s="34">
        <f>$M$28/'Fixed data'!$C$7</f>
        <v>6.8762322646117224E-5</v>
      </c>
      <c r="AR38" s="34">
        <f>$M$28/'Fixed data'!$C$7</f>
        <v>6.8762322646117224E-5</v>
      </c>
      <c r="AS38" s="34">
        <f>$M$28/'Fixed data'!$C$7</f>
        <v>6.8762322646117224E-5</v>
      </c>
      <c r="AT38" s="34">
        <f>$M$28/'Fixed data'!$C$7</f>
        <v>6.8762322646117224E-5</v>
      </c>
      <c r="AU38" s="34">
        <f>$M$28/'Fixed data'!$C$7</f>
        <v>6.8762322646117224E-5</v>
      </c>
      <c r="AV38" s="34">
        <f>$M$28/'Fixed data'!$C$7</f>
        <v>6.8762322646117224E-5</v>
      </c>
      <c r="AW38" s="34">
        <f>$M$28/'Fixed data'!$C$7</f>
        <v>6.8762322646117224E-5</v>
      </c>
      <c r="AX38" s="34">
        <f>$M$28/'Fixed data'!$C$7</f>
        <v>6.8762322646117224E-5</v>
      </c>
      <c r="AY38" s="34">
        <f>$M$28/'Fixed data'!$C$7</f>
        <v>6.8762322646117224E-5</v>
      </c>
      <c r="AZ38" s="34">
        <f>$M$28/'Fixed data'!$C$7</f>
        <v>6.8762322646117224E-5</v>
      </c>
      <c r="BA38" s="34">
        <f>$M$28/'Fixed data'!$C$7</f>
        <v>6.8762322646117224E-5</v>
      </c>
      <c r="BB38" s="34">
        <f>$M$28/'Fixed data'!$C$7</f>
        <v>6.8762322646117224E-5</v>
      </c>
      <c r="BC38" s="34">
        <f>$M$28/'Fixed data'!$C$7</f>
        <v>6.8762322646117224E-5</v>
      </c>
      <c r="BD38" s="34">
        <f>$M$28/'Fixed data'!$C$7</f>
        <v>6.8762322646117224E-5</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6.8626523376097415E-5</v>
      </c>
      <c r="P39" s="34">
        <f>$N$28/'Fixed data'!$C$7</f>
        <v>6.8626523376097415E-5</v>
      </c>
      <c r="Q39" s="34">
        <f>$N$28/'Fixed data'!$C$7</f>
        <v>6.8626523376097415E-5</v>
      </c>
      <c r="R39" s="34">
        <f>$N$28/'Fixed data'!$C$7</f>
        <v>6.8626523376097415E-5</v>
      </c>
      <c r="S39" s="34">
        <f>$N$28/'Fixed data'!$C$7</f>
        <v>6.8626523376097415E-5</v>
      </c>
      <c r="T39" s="34">
        <f>$N$28/'Fixed data'!$C$7</f>
        <v>6.8626523376097415E-5</v>
      </c>
      <c r="U39" s="34">
        <f>$N$28/'Fixed data'!$C$7</f>
        <v>6.8626523376097415E-5</v>
      </c>
      <c r="V39" s="34">
        <f>$N$28/'Fixed data'!$C$7</f>
        <v>6.8626523376097415E-5</v>
      </c>
      <c r="W39" s="34">
        <f>$N$28/'Fixed data'!$C$7</f>
        <v>6.8626523376097415E-5</v>
      </c>
      <c r="X39" s="34">
        <f>$N$28/'Fixed data'!$C$7</f>
        <v>6.8626523376097415E-5</v>
      </c>
      <c r="Y39" s="34">
        <f>$N$28/'Fixed data'!$C$7</f>
        <v>6.8626523376097415E-5</v>
      </c>
      <c r="Z39" s="34">
        <f>$N$28/'Fixed data'!$C$7</f>
        <v>6.8626523376097415E-5</v>
      </c>
      <c r="AA39" s="34">
        <f>$N$28/'Fixed data'!$C$7</f>
        <v>6.8626523376097415E-5</v>
      </c>
      <c r="AB39" s="34">
        <f>$N$28/'Fixed data'!$C$7</f>
        <v>6.8626523376097415E-5</v>
      </c>
      <c r="AC39" s="34">
        <f>$N$28/'Fixed data'!$C$7</f>
        <v>6.8626523376097415E-5</v>
      </c>
      <c r="AD39" s="34">
        <f>$N$28/'Fixed data'!$C$7</f>
        <v>6.8626523376097415E-5</v>
      </c>
      <c r="AE39" s="34">
        <f>$N$28/'Fixed data'!$C$7</f>
        <v>6.8626523376097415E-5</v>
      </c>
      <c r="AF39" s="34">
        <f>$N$28/'Fixed data'!$C$7</f>
        <v>6.8626523376097415E-5</v>
      </c>
      <c r="AG39" s="34">
        <f>$N$28/'Fixed data'!$C$7</f>
        <v>6.8626523376097415E-5</v>
      </c>
      <c r="AH39" s="34">
        <f>$N$28/'Fixed data'!$C$7</f>
        <v>6.8626523376097415E-5</v>
      </c>
      <c r="AI39" s="34">
        <f>$N$28/'Fixed data'!$C$7</f>
        <v>6.8626523376097415E-5</v>
      </c>
      <c r="AJ39" s="34">
        <f>$N$28/'Fixed data'!$C$7</f>
        <v>6.8626523376097415E-5</v>
      </c>
      <c r="AK39" s="34">
        <f>$N$28/'Fixed data'!$C$7</f>
        <v>6.8626523376097415E-5</v>
      </c>
      <c r="AL39" s="34">
        <f>$N$28/'Fixed data'!$C$7</f>
        <v>6.8626523376097415E-5</v>
      </c>
      <c r="AM39" s="34">
        <f>$N$28/'Fixed data'!$C$7</f>
        <v>6.8626523376097415E-5</v>
      </c>
      <c r="AN39" s="34">
        <f>$N$28/'Fixed data'!$C$7</f>
        <v>6.8626523376097415E-5</v>
      </c>
      <c r="AO39" s="34">
        <f>$N$28/'Fixed data'!$C$7</f>
        <v>6.8626523376097415E-5</v>
      </c>
      <c r="AP39" s="34">
        <f>$N$28/'Fixed data'!$C$7</f>
        <v>6.8626523376097415E-5</v>
      </c>
      <c r="AQ39" s="34">
        <f>$N$28/'Fixed data'!$C$7</f>
        <v>6.8626523376097415E-5</v>
      </c>
      <c r="AR39" s="34">
        <f>$N$28/'Fixed data'!$C$7</f>
        <v>6.8626523376097415E-5</v>
      </c>
      <c r="AS39" s="34">
        <f>$N$28/'Fixed data'!$C$7</f>
        <v>6.8626523376097415E-5</v>
      </c>
      <c r="AT39" s="34">
        <f>$N$28/'Fixed data'!$C$7</f>
        <v>6.8626523376097415E-5</v>
      </c>
      <c r="AU39" s="34">
        <f>$N$28/'Fixed data'!$C$7</f>
        <v>6.8626523376097415E-5</v>
      </c>
      <c r="AV39" s="34">
        <f>$N$28/'Fixed data'!$C$7</f>
        <v>6.8626523376097415E-5</v>
      </c>
      <c r="AW39" s="34">
        <f>$N$28/'Fixed data'!$C$7</f>
        <v>6.8626523376097415E-5</v>
      </c>
      <c r="AX39" s="34">
        <f>$N$28/'Fixed data'!$C$7</f>
        <v>6.8626523376097415E-5</v>
      </c>
      <c r="AY39" s="34">
        <f>$N$28/'Fixed data'!$C$7</f>
        <v>6.8626523376097415E-5</v>
      </c>
      <c r="AZ39" s="34">
        <f>$N$28/'Fixed data'!$C$7</f>
        <v>6.8626523376097415E-5</v>
      </c>
      <c r="BA39" s="34">
        <f>$N$28/'Fixed data'!$C$7</f>
        <v>6.8626523376097415E-5</v>
      </c>
      <c r="BB39" s="34">
        <f>$N$28/'Fixed data'!$C$7</f>
        <v>6.8626523376097415E-5</v>
      </c>
      <c r="BC39" s="34">
        <f>$N$28/'Fixed data'!$C$7</f>
        <v>6.8626523376097415E-5</v>
      </c>
      <c r="BD39" s="34">
        <f>$N$28/'Fixed data'!$C$7</f>
        <v>6.8626523376097415E-5</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6.8507249880468571E-5</v>
      </c>
      <c r="Q40" s="34">
        <f>$O$28/'Fixed data'!$C$7</f>
        <v>6.8507249880468571E-5</v>
      </c>
      <c r="R40" s="34">
        <f>$O$28/'Fixed data'!$C$7</f>
        <v>6.8507249880468571E-5</v>
      </c>
      <c r="S40" s="34">
        <f>$O$28/'Fixed data'!$C$7</f>
        <v>6.8507249880468571E-5</v>
      </c>
      <c r="T40" s="34">
        <f>$O$28/'Fixed data'!$C$7</f>
        <v>6.8507249880468571E-5</v>
      </c>
      <c r="U40" s="34">
        <f>$O$28/'Fixed data'!$C$7</f>
        <v>6.8507249880468571E-5</v>
      </c>
      <c r="V40" s="34">
        <f>$O$28/'Fixed data'!$C$7</f>
        <v>6.8507249880468571E-5</v>
      </c>
      <c r="W40" s="34">
        <f>$O$28/'Fixed data'!$C$7</f>
        <v>6.8507249880468571E-5</v>
      </c>
      <c r="X40" s="34">
        <f>$O$28/'Fixed data'!$C$7</f>
        <v>6.8507249880468571E-5</v>
      </c>
      <c r="Y40" s="34">
        <f>$O$28/'Fixed data'!$C$7</f>
        <v>6.8507249880468571E-5</v>
      </c>
      <c r="Z40" s="34">
        <f>$O$28/'Fixed data'!$C$7</f>
        <v>6.8507249880468571E-5</v>
      </c>
      <c r="AA40" s="34">
        <f>$O$28/'Fixed data'!$C$7</f>
        <v>6.8507249880468571E-5</v>
      </c>
      <c r="AB40" s="34">
        <f>$O$28/'Fixed data'!$C$7</f>
        <v>6.8507249880468571E-5</v>
      </c>
      <c r="AC40" s="34">
        <f>$O$28/'Fixed data'!$C$7</f>
        <v>6.8507249880468571E-5</v>
      </c>
      <c r="AD40" s="34">
        <f>$O$28/'Fixed data'!$C$7</f>
        <v>6.8507249880468571E-5</v>
      </c>
      <c r="AE40" s="34">
        <f>$O$28/'Fixed data'!$C$7</f>
        <v>6.8507249880468571E-5</v>
      </c>
      <c r="AF40" s="34">
        <f>$O$28/'Fixed data'!$C$7</f>
        <v>6.8507249880468571E-5</v>
      </c>
      <c r="AG40" s="34">
        <f>$O$28/'Fixed data'!$C$7</f>
        <v>6.8507249880468571E-5</v>
      </c>
      <c r="AH40" s="34">
        <f>$O$28/'Fixed data'!$C$7</f>
        <v>6.8507249880468571E-5</v>
      </c>
      <c r="AI40" s="34">
        <f>$O$28/'Fixed data'!$C$7</f>
        <v>6.8507249880468571E-5</v>
      </c>
      <c r="AJ40" s="34">
        <f>$O$28/'Fixed data'!$C$7</f>
        <v>6.8507249880468571E-5</v>
      </c>
      <c r="AK40" s="34">
        <f>$O$28/'Fixed data'!$C$7</f>
        <v>6.8507249880468571E-5</v>
      </c>
      <c r="AL40" s="34">
        <f>$O$28/'Fixed data'!$C$7</f>
        <v>6.8507249880468571E-5</v>
      </c>
      <c r="AM40" s="34">
        <f>$O$28/'Fixed data'!$C$7</f>
        <v>6.8507249880468571E-5</v>
      </c>
      <c r="AN40" s="34">
        <f>$O$28/'Fixed data'!$C$7</f>
        <v>6.8507249880468571E-5</v>
      </c>
      <c r="AO40" s="34">
        <f>$O$28/'Fixed data'!$C$7</f>
        <v>6.8507249880468571E-5</v>
      </c>
      <c r="AP40" s="34">
        <f>$O$28/'Fixed data'!$C$7</f>
        <v>6.8507249880468571E-5</v>
      </c>
      <c r="AQ40" s="34">
        <f>$O$28/'Fixed data'!$C$7</f>
        <v>6.8507249880468571E-5</v>
      </c>
      <c r="AR40" s="34">
        <f>$O$28/'Fixed data'!$C$7</f>
        <v>6.8507249880468571E-5</v>
      </c>
      <c r="AS40" s="34">
        <f>$O$28/'Fixed data'!$C$7</f>
        <v>6.8507249880468571E-5</v>
      </c>
      <c r="AT40" s="34">
        <f>$O$28/'Fixed data'!$C$7</f>
        <v>6.8507249880468571E-5</v>
      </c>
      <c r="AU40" s="34">
        <f>$O$28/'Fixed data'!$C$7</f>
        <v>6.8507249880468571E-5</v>
      </c>
      <c r="AV40" s="34">
        <f>$O$28/'Fixed data'!$C$7</f>
        <v>6.8507249880468571E-5</v>
      </c>
      <c r="AW40" s="34">
        <f>$O$28/'Fixed data'!$C$7</f>
        <v>6.8507249880468571E-5</v>
      </c>
      <c r="AX40" s="34">
        <f>$O$28/'Fixed data'!$C$7</f>
        <v>6.8507249880468571E-5</v>
      </c>
      <c r="AY40" s="34">
        <f>$O$28/'Fixed data'!$C$7</f>
        <v>6.8507249880468571E-5</v>
      </c>
      <c r="AZ40" s="34">
        <f>$O$28/'Fixed data'!$C$7</f>
        <v>6.8507249880468571E-5</v>
      </c>
      <c r="BA40" s="34">
        <f>$O$28/'Fixed data'!$C$7</f>
        <v>6.8507249880468571E-5</v>
      </c>
      <c r="BB40" s="34">
        <f>$O$28/'Fixed data'!$C$7</f>
        <v>6.8507249880468571E-5</v>
      </c>
      <c r="BC40" s="34">
        <f>$O$28/'Fixed data'!$C$7</f>
        <v>6.8507249880468571E-5</v>
      </c>
      <c r="BD40" s="34">
        <f>$O$28/'Fixed data'!$C$7</f>
        <v>6.8507249880468571E-5</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6.8404290835464738E-5</v>
      </c>
      <c r="R41" s="34">
        <f>$P$28/'Fixed data'!$C$7</f>
        <v>6.8404290835464738E-5</v>
      </c>
      <c r="S41" s="34">
        <f>$P$28/'Fixed data'!$C$7</f>
        <v>6.8404290835464738E-5</v>
      </c>
      <c r="T41" s="34">
        <f>$P$28/'Fixed data'!$C$7</f>
        <v>6.8404290835464738E-5</v>
      </c>
      <c r="U41" s="34">
        <f>$P$28/'Fixed data'!$C$7</f>
        <v>6.8404290835464738E-5</v>
      </c>
      <c r="V41" s="34">
        <f>$P$28/'Fixed data'!$C$7</f>
        <v>6.8404290835464738E-5</v>
      </c>
      <c r="W41" s="34">
        <f>$P$28/'Fixed data'!$C$7</f>
        <v>6.8404290835464738E-5</v>
      </c>
      <c r="X41" s="34">
        <f>$P$28/'Fixed data'!$C$7</f>
        <v>6.8404290835464738E-5</v>
      </c>
      <c r="Y41" s="34">
        <f>$P$28/'Fixed data'!$C$7</f>
        <v>6.8404290835464738E-5</v>
      </c>
      <c r="Z41" s="34">
        <f>$P$28/'Fixed data'!$C$7</f>
        <v>6.8404290835464738E-5</v>
      </c>
      <c r="AA41" s="34">
        <f>$P$28/'Fixed data'!$C$7</f>
        <v>6.8404290835464738E-5</v>
      </c>
      <c r="AB41" s="34">
        <f>$P$28/'Fixed data'!$C$7</f>
        <v>6.8404290835464738E-5</v>
      </c>
      <c r="AC41" s="34">
        <f>$P$28/'Fixed data'!$C$7</f>
        <v>6.8404290835464738E-5</v>
      </c>
      <c r="AD41" s="34">
        <f>$P$28/'Fixed data'!$C$7</f>
        <v>6.8404290835464738E-5</v>
      </c>
      <c r="AE41" s="34">
        <f>$P$28/'Fixed data'!$C$7</f>
        <v>6.8404290835464738E-5</v>
      </c>
      <c r="AF41" s="34">
        <f>$P$28/'Fixed data'!$C$7</f>
        <v>6.8404290835464738E-5</v>
      </c>
      <c r="AG41" s="34">
        <f>$P$28/'Fixed data'!$C$7</f>
        <v>6.8404290835464738E-5</v>
      </c>
      <c r="AH41" s="34">
        <f>$P$28/'Fixed data'!$C$7</f>
        <v>6.8404290835464738E-5</v>
      </c>
      <c r="AI41" s="34">
        <f>$P$28/'Fixed data'!$C$7</f>
        <v>6.8404290835464738E-5</v>
      </c>
      <c r="AJ41" s="34">
        <f>$P$28/'Fixed data'!$C$7</f>
        <v>6.8404290835464738E-5</v>
      </c>
      <c r="AK41" s="34">
        <f>$P$28/'Fixed data'!$C$7</f>
        <v>6.8404290835464738E-5</v>
      </c>
      <c r="AL41" s="34">
        <f>$P$28/'Fixed data'!$C$7</f>
        <v>6.8404290835464738E-5</v>
      </c>
      <c r="AM41" s="34">
        <f>$P$28/'Fixed data'!$C$7</f>
        <v>6.8404290835464738E-5</v>
      </c>
      <c r="AN41" s="34">
        <f>$P$28/'Fixed data'!$C$7</f>
        <v>6.8404290835464738E-5</v>
      </c>
      <c r="AO41" s="34">
        <f>$P$28/'Fixed data'!$C$7</f>
        <v>6.8404290835464738E-5</v>
      </c>
      <c r="AP41" s="34">
        <f>$P$28/'Fixed data'!$C$7</f>
        <v>6.8404290835464738E-5</v>
      </c>
      <c r="AQ41" s="34">
        <f>$P$28/'Fixed data'!$C$7</f>
        <v>6.8404290835464738E-5</v>
      </c>
      <c r="AR41" s="34">
        <f>$P$28/'Fixed data'!$C$7</f>
        <v>6.8404290835464738E-5</v>
      </c>
      <c r="AS41" s="34">
        <f>$P$28/'Fixed data'!$C$7</f>
        <v>6.8404290835464738E-5</v>
      </c>
      <c r="AT41" s="34">
        <f>$P$28/'Fixed data'!$C$7</f>
        <v>6.8404290835464738E-5</v>
      </c>
      <c r="AU41" s="34">
        <f>$P$28/'Fixed data'!$C$7</f>
        <v>6.8404290835464738E-5</v>
      </c>
      <c r="AV41" s="34">
        <f>$P$28/'Fixed data'!$C$7</f>
        <v>6.8404290835464738E-5</v>
      </c>
      <c r="AW41" s="34">
        <f>$P$28/'Fixed data'!$C$7</f>
        <v>6.8404290835464738E-5</v>
      </c>
      <c r="AX41" s="34">
        <f>$P$28/'Fixed data'!$C$7</f>
        <v>6.8404290835464738E-5</v>
      </c>
      <c r="AY41" s="34">
        <f>$P$28/'Fixed data'!$C$7</f>
        <v>6.8404290835464738E-5</v>
      </c>
      <c r="AZ41" s="34">
        <f>$P$28/'Fixed data'!$C$7</f>
        <v>6.8404290835464738E-5</v>
      </c>
      <c r="BA41" s="34">
        <f>$P$28/'Fixed data'!$C$7</f>
        <v>6.8404290835464738E-5</v>
      </c>
      <c r="BB41" s="34">
        <f>$P$28/'Fixed data'!$C$7</f>
        <v>6.8404290835464738E-5</v>
      </c>
      <c r="BC41" s="34">
        <f>$P$28/'Fixed data'!$C$7</f>
        <v>6.8404290835464738E-5</v>
      </c>
      <c r="BD41" s="34">
        <f>$P$28/'Fixed data'!$C$7</f>
        <v>6.8404290835464738E-5</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6.8317442122091708E-5</v>
      </c>
      <c r="S42" s="34">
        <f>$Q$28/'Fixed data'!$C$7</f>
        <v>6.8317442122091708E-5</v>
      </c>
      <c r="T42" s="34">
        <f>$Q$28/'Fixed data'!$C$7</f>
        <v>6.8317442122091708E-5</v>
      </c>
      <c r="U42" s="34">
        <f>$Q$28/'Fixed data'!$C$7</f>
        <v>6.8317442122091708E-5</v>
      </c>
      <c r="V42" s="34">
        <f>$Q$28/'Fixed data'!$C$7</f>
        <v>6.8317442122091708E-5</v>
      </c>
      <c r="W42" s="34">
        <f>$Q$28/'Fixed data'!$C$7</f>
        <v>6.8317442122091708E-5</v>
      </c>
      <c r="X42" s="34">
        <f>$Q$28/'Fixed data'!$C$7</f>
        <v>6.8317442122091708E-5</v>
      </c>
      <c r="Y42" s="34">
        <f>$Q$28/'Fixed data'!$C$7</f>
        <v>6.8317442122091708E-5</v>
      </c>
      <c r="Z42" s="34">
        <f>$Q$28/'Fixed data'!$C$7</f>
        <v>6.8317442122091708E-5</v>
      </c>
      <c r="AA42" s="34">
        <f>$Q$28/'Fixed data'!$C$7</f>
        <v>6.8317442122091708E-5</v>
      </c>
      <c r="AB42" s="34">
        <f>$Q$28/'Fixed data'!$C$7</f>
        <v>6.8317442122091708E-5</v>
      </c>
      <c r="AC42" s="34">
        <f>$Q$28/'Fixed data'!$C$7</f>
        <v>6.8317442122091708E-5</v>
      </c>
      <c r="AD42" s="34">
        <f>$Q$28/'Fixed data'!$C$7</f>
        <v>6.8317442122091708E-5</v>
      </c>
      <c r="AE42" s="34">
        <f>$Q$28/'Fixed data'!$C$7</f>
        <v>6.8317442122091708E-5</v>
      </c>
      <c r="AF42" s="34">
        <f>$Q$28/'Fixed data'!$C$7</f>
        <v>6.8317442122091708E-5</v>
      </c>
      <c r="AG42" s="34">
        <f>$Q$28/'Fixed data'!$C$7</f>
        <v>6.8317442122091708E-5</v>
      </c>
      <c r="AH42" s="34">
        <f>$Q$28/'Fixed data'!$C$7</f>
        <v>6.8317442122091708E-5</v>
      </c>
      <c r="AI42" s="34">
        <f>$Q$28/'Fixed data'!$C$7</f>
        <v>6.8317442122091708E-5</v>
      </c>
      <c r="AJ42" s="34">
        <f>$Q$28/'Fixed data'!$C$7</f>
        <v>6.8317442122091708E-5</v>
      </c>
      <c r="AK42" s="34">
        <f>$Q$28/'Fixed data'!$C$7</f>
        <v>6.8317442122091708E-5</v>
      </c>
      <c r="AL42" s="34">
        <f>$Q$28/'Fixed data'!$C$7</f>
        <v>6.8317442122091708E-5</v>
      </c>
      <c r="AM42" s="34">
        <f>$Q$28/'Fixed data'!$C$7</f>
        <v>6.8317442122091708E-5</v>
      </c>
      <c r="AN42" s="34">
        <f>$Q$28/'Fixed data'!$C$7</f>
        <v>6.8317442122091708E-5</v>
      </c>
      <c r="AO42" s="34">
        <f>$Q$28/'Fixed data'!$C$7</f>
        <v>6.8317442122091708E-5</v>
      </c>
      <c r="AP42" s="34">
        <f>$Q$28/'Fixed data'!$C$7</f>
        <v>6.8317442122091708E-5</v>
      </c>
      <c r="AQ42" s="34">
        <f>$Q$28/'Fixed data'!$C$7</f>
        <v>6.8317442122091708E-5</v>
      </c>
      <c r="AR42" s="34">
        <f>$Q$28/'Fixed data'!$C$7</f>
        <v>6.8317442122091708E-5</v>
      </c>
      <c r="AS42" s="34">
        <f>$Q$28/'Fixed data'!$C$7</f>
        <v>6.8317442122091708E-5</v>
      </c>
      <c r="AT42" s="34">
        <f>$Q$28/'Fixed data'!$C$7</f>
        <v>6.8317442122091708E-5</v>
      </c>
      <c r="AU42" s="34">
        <f>$Q$28/'Fixed data'!$C$7</f>
        <v>6.8317442122091708E-5</v>
      </c>
      <c r="AV42" s="34">
        <f>$Q$28/'Fixed data'!$C$7</f>
        <v>6.8317442122091708E-5</v>
      </c>
      <c r="AW42" s="34">
        <f>$Q$28/'Fixed data'!$C$7</f>
        <v>6.8317442122091708E-5</v>
      </c>
      <c r="AX42" s="34">
        <f>$Q$28/'Fixed data'!$C$7</f>
        <v>6.8317442122091708E-5</v>
      </c>
      <c r="AY42" s="34">
        <f>$Q$28/'Fixed data'!$C$7</f>
        <v>6.8317442122091708E-5</v>
      </c>
      <c r="AZ42" s="34">
        <f>$Q$28/'Fixed data'!$C$7</f>
        <v>6.8317442122091708E-5</v>
      </c>
      <c r="BA42" s="34">
        <f>$Q$28/'Fixed data'!$C$7</f>
        <v>6.8317442122091708E-5</v>
      </c>
      <c r="BB42" s="34">
        <f>$Q$28/'Fixed data'!$C$7</f>
        <v>6.8317442122091708E-5</v>
      </c>
      <c r="BC42" s="34">
        <f>$Q$28/'Fixed data'!$C$7</f>
        <v>6.8317442122091708E-5</v>
      </c>
      <c r="BD42" s="34">
        <f>$Q$28/'Fixed data'!$C$7</f>
        <v>6.8317442122091708E-5</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6.8246506633848545E-5</v>
      </c>
      <c r="T43" s="34">
        <f>$R$28/'Fixed data'!$C$7</f>
        <v>6.8246506633848545E-5</v>
      </c>
      <c r="U43" s="34">
        <f>$R$28/'Fixed data'!$C$7</f>
        <v>6.8246506633848545E-5</v>
      </c>
      <c r="V43" s="34">
        <f>$R$28/'Fixed data'!$C$7</f>
        <v>6.8246506633848545E-5</v>
      </c>
      <c r="W43" s="34">
        <f>$R$28/'Fixed data'!$C$7</f>
        <v>6.8246506633848545E-5</v>
      </c>
      <c r="X43" s="34">
        <f>$R$28/'Fixed data'!$C$7</f>
        <v>6.8246506633848545E-5</v>
      </c>
      <c r="Y43" s="34">
        <f>$R$28/'Fixed data'!$C$7</f>
        <v>6.8246506633848545E-5</v>
      </c>
      <c r="Z43" s="34">
        <f>$R$28/'Fixed data'!$C$7</f>
        <v>6.8246506633848545E-5</v>
      </c>
      <c r="AA43" s="34">
        <f>$R$28/'Fixed data'!$C$7</f>
        <v>6.8246506633848545E-5</v>
      </c>
      <c r="AB43" s="34">
        <f>$R$28/'Fixed data'!$C$7</f>
        <v>6.8246506633848545E-5</v>
      </c>
      <c r="AC43" s="34">
        <f>$R$28/'Fixed data'!$C$7</f>
        <v>6.8246506633848545E-5</v>
      </c>
      <c r="AD43" s="34">
        <f>$R$28/'Fixed data'!$C$7</f>
        <v>6.8246506633848545E-5</v>
      </c>
      <c r="AE43" s="34">
        <f>$R$28/'Fixed data'!$C$7</f>
        <v>6.8246506633848545E-5</v>
      </c>
      <c r="AF43" s="34">
        <f>$R$28/'Fixed data'!$C$7</f>
        <v>6.8246506633848545E-5</v>
      </c>
      <c r="AG43" s="34">
        <f>$R$28/'Fixed data'!$C$7</f>
        <v>6.8246506633848545E-5</v>
      </c>
      <c r="AH43" s="34">
        <f>$R$28/'Fixed data'!$C$7</f>
        <v>6.8246506633848545E-5</v>
      </c>
      <c r="AI43" s="34">
        <f>$R$28/'Fixed data'!$C$7</f>
        <v>6.8246506633848545E-5</v>
      </c>
      <c r="AJ43" s="34">
        <f>$R$28/'Fixed data'!$C$7</f>
        <v>6.8246506633848545E-5</v>
      </c>
      <c r="AK43" s="34">
        <f>$R$28/'Fixed data'!$C$7</f>
        <v>6.8246506633848545E-5</v>
      </c>
      <c r="AL43" s="34">
        <f>$R$28/'Fixed data'!$C$7</f>
        <v>6.8246506633848545E-5</v>
      </c>
      <c r="AM43" s="34">
        <f>$R$28/'Fixed data'!$C$7</f>
        <v>6.8246506633848545E-5</v>
      </c>
      <c r="AN43" s="34">
        <f>$R$28/'Fixed data'!$C$7</f>
        <v>6.8246506633848545E-5</v>
      </c>
      <c r="AO43" s="34">
        <f>$R$28/'Fixed data'!$C$7</f>
        <v>6.8246506633848545E-5</v>
      </c>
      <c r="AP43" s="34">
        <f>$R$28/'Fixed data'!$C$7</f>
        <v>6.8246506633848545E-5</v>
      </c>
      <c r="AQ43" s="34">
        <f>$R$28/'Fixed data'!$C$7</f>
        <v>6.8246506633848545E-5</v>
      </c>
      <c r="AR43" s="34">
        <f>$R$28/'Fixed data'!$C$7</f>
        <v>6.8246506633848545E-5</v>
      </c>
      <c r="AS43" s="34">
        <f>$R$28/'Fixed data'!$C$7</f>
        <v>6.8246506633848545E-5</v>
      </c>
      <c r="AT43" s="34">
        <f>$R$28/'Fixed data'!$C$7</f>
        <v>6.8246506633848545E-5</v>
      </c>
      <c r="AU43" s="34">
        <f>$R$28/'Fixed data'!$C$7</f>
        <v>6.8246506633848545E-5</v>
      </c>
      <c r="AV43" s="34">
        <f>$R$28/'Fixed data'!$C$7</f>
        <v>6.8246506633848545E-5</v>
      </c>
      <c r="AW43" s="34">
        <f>$R$28/'Fixed data'!$C$7</f>
        <v>6.8246506633848545E-5</v>
      </c>
      <c r="AX43" s="34">
        <f>$R$28/'Fixed data'!$C$7</f>
        <v>6.8246506633848545E-5</v>
      </c>
      <c r="AY43" s="34">
        <f>$R$28/'Fixed data'!$C$7</f>
        <v>6.8246506633848545E-5</v>
      </c>
      <c r="AZ43" s="34">
        <f>$R$28/'Fixed data'!$C$7</f>
        <v>6.8246506633848545E-5</v>
      </c>
      <c r="BA43" s="34">
        <f>$R$28/'Fixed data'!$C$7</f>
        <v>6.8246506633848545E-5</v>
      </c>
      <c r="BB43" s="34">
        <f>$R$28/'Fixed data'!$C$7</f>
        <v>6.8246506633848545E-5</v>
      </c>
      <c r="BC43" s="34">
        <f>$R$28/'Fixed data'!$C$7</f>
        <v>6.8246506633848545E-5</v>
      </c>
      <c r="BD43" s="34">
        <f>$R$28/'Fixed data'!$C$7</f>
        <v>6.8246506633848545E-5</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6.8191294091362115E-5</v>
      </c>
      <c r="U44" s="34">
        <f>$S$28/'Fixed data'!$C$7</f>
        <v>6.8191294091362115E-5</v>
      </c>
      <c r="V44" s="34">
        <f>$S$28/'Fixed data'!$C$7</f>
        <v>6.8191294091362115E-5</v>
      </c>
      <c r="W44" s="34">
        <f>$S$28/'Fixed data'!$C$7</f>
        <v>6.8191294091362115E-5</v>
      </c>
      <c r="X44" s="34">
        <f>$S$28/'Fixed data'!$C$7</f>
        <v>6.8191294091362115E-5</v>
      </c>
      <c r="Y44" s="34">
        <f>$S$28/'Fixed data'!$C$7</f>
        <v>6.8191294091362115E-5</v>
      </c>
      <c r="Z44" s="34">
        <f>$S$28/'Fixed data'!$C$7</f>
        <v>6.8191294091362115E-5</v>
      </c>
      <c r="AA44" s="34">
        <f>$S$28/'Fixed data'!$C$7</f>
        <v>6.8191294091362115E-5</v>
      </c>
      <c r="AB44" s="34">
        <f>$S$28/'Fixed data'!$C$7</f>
        <v>6.8191294091362115E-5</v>
      </c>
      <c r="AC44" s="34">
        <f>$S$28/'Fixed data'!$C$7</f>
        <v>6.8191294091362115E-5</v>
      </c>
      <c r="AD44" s="34">
        <f>$S$28/'Fixed data'!$C$7</f>
        <v>6.8191294091362115E-5</v>
      </c>
      <c r="AE44" s="34">
        <f>$S$28/'Fixed data'!$C$7</f>
        <v>6.8191294091362115E-5</v>
      </c>
      <c r="AF44" s="34">
        <f>$S$28/'Fixed data'!$C$7</f>
        <v>6.8191294091362115E-5</v>
      </c>
      <c r="AG44" s="34">
        <f>$S$28/'Fixed data'!$C$7</f>
        <v>6.8191294091362115E-5</v>
      </c>
      <c r="AH44" s="34">
        <f>$S$28/'Fixed data'!$C$7</f>
        <v>6.8191294091362115E-5</v>
      </c>
      <c r="AI44" s="34">
        <f>$S$28/'Fixed data'!$C$7</f>
        <v>6.8191294091362115E-5</v>
      </c>
      <c r="AJ44" s="34">
        <f>$S$28/'Fixed data'!$C$7</f>
        <v>6.8191294091362115E-5</v>
      </c>
      <c r="AK44" s="34">
        <f>$S$28/'Fixed data'!$C$7</f>
        <v>6.8191294091362115E-5</v>
      </c>
      <c r="AL44" s="34">
        <f>$S$28/'Fixed data'!$C$7</f>
        <v>6.8191294091362115E-5</v>
      </c>
      <c r="AM44" s="34">
        <f>$S$28/'Fixed data'!$C$7</f>
        <v>6.8191294091362115E-5</v>
      </c>
      <c r="AN44" s="34">
        <f>$S$28/'Fixed data'!$C$7</f>
        <v>6.8191294091362115E-5</v>
      </c>
      <c r="AO44" s="34">
        <f>$S$28/'Fixed data'!$C$7</f>
        <v>6.8191294091362115E-5</v>
      </c>
      <c r="AP44" s="34">
        <f>$S$28/'Fixed data'!$C$7</f>
        <v>6.8191294091362115E-5</v>
      </c>
      <c r="AQ44" s="34">
        <f>$S$28/'Fixed data'!$C$7</f>
        <v>6.8191294091362115E-5</v>
      </c>
      <c r="AR44" s="34">
        <f>$S$28/'Fixed data'!$C$7</f>
        <v>6.8191294091362115E-5</v>
      </c>
      <c r="AS44" s="34">
        <f>$S$28/'Fixed data'!$C$7</f>
        <v>6.8191294091362115E-5</v>
      </c>
      <c r="AT44" s="34">
        <f>$S$28/'Fixed data'!$C$7</f>
        <v>6.8191294091362115E-5</v>
      </c>
      <c r="AU44" s="34">
        <f>$S$28/'Fixed data'!$C$7</f>
        <v>6.8191294091362115E-5</v>
      </c>
      <c r="AV44" s="34">
        <f>$S$28/'Fixed data'!$C$7</f>
        <v>6.8191294091362115E-5</v>
      </c>
      <c r="AW44" s="34">
        <f>$S$28/'Fixed data'!$C$7</f>
        <v>6.8191294091362115E-5</v>
      </c>
      <c r="AX44" s="34">
        <f>$S$28/'Fixed data'!$C$7</f>
        <v>6.8191294091362115E-5</v>
      </c>
      <c r="AY44" s="34">
        <f>$S$28/'Fixed data'!$C$7</f>
        <v>6.8191294091362115E-5</v>
      </c>
      <c r="AZ44" s="34">
        <f>$S$28/'Fixed data'!$C$7</f>
        <v>6.8191294091362115E-5</v>
      </c>
      <c r="BA44" s="34">
        <f>$S$28/'Fixed data'!$C$7</f>
        <v>6.8191294091362115E-5</v>
      </c>
      <c r="BB44" s="34">
        <f>$S$28/'Fixed data'!$C$7</f>
        <v>6.8191294091362115E-5</v>
      </c>
      <c r="BC44" s="34">
        <f>$S$28/'Fixed data'!$C$7</f>
        <v>6.8191294091362115E-5</v>
      </c>
      <c r="BD44" s="34">
        <f>$S$28/'Fixed data'!$C$7</f>
        <v>6.8191294091362115E-5</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6.8151620863663261E-5</v>
      </c>
      <c r="V45" s="34">
        <f>$T$28/'Fixed data'!$C$7</f>
        <v>6.8151620863663261E-5</v>
      </c>
      <c r="W45" s="34">
        <f>$T$28/'Fixed data'!$C$7</f>
        <v>6.8151620863663261E-5</v>
      </c>
      <c r="X45" s="34">
        <f>$T$28/'Fixed data'!$C$7</f>
        <v>6.8151620863663261E-5</v>
      </c>
      <c r="Y45" s="34">
        <f>$T$28/'Fixed data'!$C$7</f>
        <v>6.8151620863663261E-5</v>
      </c>
      <c r="Z45" s="34">
        <f>$T$28/'Fixed data'!$C$7</f>
        <v>6.8151620863663261E-5</v>
      </c>
      <c r="AA45" s="34">
        <f>$T$28/'Fixed data'!$C$7</f>
        <v>6.8151620863663261E-5</v>
      </c>
      <c r="AB45" s="34">
        <f>$T$28/'Fixed data'!$C$7</f>
        <v>6.8151620863663261E-5</v>
      </c>
      <c r="AC45" s="34">
        <f>$T$28/'Fixed data'!$C$7</f>
        <v>6.8151620863663261E-5</v>
      </c>
      <c r="AD45" s="34">
        <f>$T$28/'Fixed data'!$C$7</f>
        <v>6.8151620863663261E-5</v>
      </c>
      <c r="AE45" s="34">
        <f>$T$28/'Fixed data'!$C$7</f>
        <v>6.8151620863663261E-5</v>
      </c>
      <c r="AF45" s="34">
        <f>$T$28/'Fixed data'!$C$7</f>
        <v>6.8151620863663261E-5</v>
      </c>
      <c r="AG45" s="34">
        <f>$T$28/'Fixed data'!$C$7</f>
        <v>6.8151620863663261E-5</v>
      </c>
      <c r="AH45" s="34">
        <f>$T$28/'Fixed data'!$C$7</f>
        <v>6.8151620863663261E-5</v>
      </c>
      <c r="AI45" s="34">
        <f>$T$28/'Fixed data'!$C$7</f>
        <v>6.8151620863663261E-5</v>
      </c>
      <c r="AJ45" s="34">
        <f>$T$28/'Fixed data'!$C$7</f>
        <v>6.8151620863663261E-5</v>
      </c>
      <c r="AK45" s="34">
        <f>$T$28/'Fixed data'!$C$7</f>
        <v>6.8151620863663261E-5</v>
      </c>
      <c r="AL45" s="34">
        <f>$T$28/'Fixed data'!$C$7</f>
        <v>6.8151620863663261E-5</v>
      </c>
      <c r="AM45" s="34">
        <f>$T$28/'Fixed data'!$C$7</f>
        <v>6.8151620863663261E-5</v>
      </c>
      <c r="AN45" s="34">
        <f>$T$28/'Fixed data'!$C$7</f>
        <v>6.8151620863663261E-5</v>
      </c>
      <c r="AO45" s="34">
        <f>$T$28/'Fixed data'!$C$7</f>
        <v>6.8151620863663261E-5</v>
      </c>
      <c r="AP45" s="34">
        <f>$T$28/'Fixed data'!$C$7</f>
        <v>6.8151620863663261E-5</v>
      </c>
      <c r="AQ45" s="34">
        <f>$T$28/'Fixed data'!$C$7</f>
        <v>6.8151620863663261E-5</v>
      </c>
      <c r="AR45" s="34">
        <f>$T$28/'Fixed data'!$C$7</f>
        <v>6.8151620863663261E-5</v>
      </c>
      <c r="AS45" s="34">
        <f>$T$28/'Fixed data'!$C$7</f>
        <v>6.8151620863663261E-5</v>
      </c>
      <c r="AT45" s="34">
        <f>$T$28/'Fixed data'!$C$7</f>
        <v>6.8151620863663261E-5</v>
      </c>
      <c r="AU45" s="34">
        <f>$T$28/'Fixed data'!$C$7</f>
        <v>6.8151620863663261E-5</v>
      </c>
      <c r="AV45" s="34">
        <f>$T$28/'Fixed data'!$C$7</f>
        <v>6.8151620863663261E-5</v>
      </c>
      <c r="AW45" s="34">
        <f>$T$28/'Fixed data'!$C$7</f>
        <v>6.8151620863663261E-5</v>
      </c>
      <c r="AX45" s="34">
        <f>$T$28/'Fixed data'!$C$7</f>
        <v>6.8151620863663261E-5</v>
      </c>
      <c r="AY45" s="34">
        <f>$T$28/'Fixed data'!$C$7</f>
        <v>6.8151620863663261E-5</v>
      </c>
      <c r="AZ45" s="34">
        <f>$T$28/'Fixed data'!$C$7</f>
        <v>6.8151620863663261E-5</v>
      </c>
      <c r="BA45" s="34">
        <f>$T$28/'Fixed data'!$C$7</f>
        <v>6.8151620863663261E-5</v>
      </c>
      <c r="BB45" s="34">
        <f>$T$28/'Fixed data'!$C$7</f>
        <v>6.8151620863663261E-5</v>
      </c>
      <c r="BC45" s="34">
        <f>$T$28/'Fixed data'!$C$7</f>
        <v>6.8151620863663261E-5</v>
      </c>
      <c r="BD45" s="34">
        <f>$T$28/'Fixed data'!$C$7</f>
        <v>6.8151620863663261E-5</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6.8127309795846467E-5</v>
      </c>
      <c r="W46" s="34">
        <f>$U$28/'Fixed data'!$C$7</f>
        <v>6.8127309795846467E-5</v>
      </c>
      <c r="X46" s="34">
        <f>$U$28/'Fixed data'!$C$7</f>
        <v>6.8127309795846467E-5</v>
      </c>
      <c r="Y46" s="34">
        <f>$U$28/'Fixed data'!$C$7</f>
        <v>6.8127309795846467E-5</v>
      </c>
      <c r="Z46" s="34">
        <f>$U$28/'Fixed data'!$C$7</f>
        <v>6.8127309795846467E-5</v>
      </c>
      <c r="AA46" s="34">
        <f>$U$28/'Fixed data'!$C$7</f>
        <v>6.8127309795846467E-5</v>
      </c>
      <c r="AB46" s="34">
        <f>$U$28/'Fixed data'!$C$7</f>
        <v>6.8127309795846467E-5</v>
      </c>
      <c r="AC46" s="34">
        <f>$U$28/'Fixed data'!$C$7</f>
        <v>6.8127309795846467E-5</v>
      </c>
      <c r="AD46" s="34">
        <f>$U$28/'Fixed data'!$C$7</f>
        <v>6.8127309795846467E-5</v>
      </c>
      <c r="AE46" s="34">
        <f>$U$28/'Fixed data'!$C$7</f>
        <v>6.8127309795846467E-5</v>
      </c>
      <c r="AF46" s="34">
        <f>$U$28/'Fixed data'!$C$7</f>
        <v>6.8127309795846467E-5</v>
      </c>
      <c r="AG46" s="34">
        <f>$U$28/'Fixed data'!$C$7</f>
        <v>6.8127309795846467E-5</v>
      </c>
      <c r="AH46" s="34">
        <f>$U$28/'Fixed data'!$C$7</f>
        <v>6.8127309795846467E-5</v>
      </c>
      <c r="AI46" s="34">
        <f>$U$28/'Fixed data'!$C$7</f>
        <v>6.8127309795846467E-5</v>
      </c>
      <c r="AJ46" s="34">
        <f>$U$28/'Fixed data'!$C$7</f>
        <v>6.8127309795846467E-5</v>
      </c>
      <c r="AK46" s="34">
        <f>$U$28/'Fixed data'!$C$7</f>
        <v>6.8127309795846467E-5</v>
      </c>
      <c r="AL46" s="34">
        <f>$U$28/'Fixed data'!$C$7</f>
        <v>6.8127309795846467E-5</v>
      </c>
      <c r="AM46" s="34">
        <f>$U$28/'Fixed data'!$C$7</f>
        <v>6.8127309795846467E-5</v>
      </c>
      <c r="AN46" s="34">
        <f>$U$28/'Fixed data'!$C$7</f>
        <v>6.8127309795846467E-5</v>
      </c>
      <c r="AO46" s="34">
        <f>$U$28/'Fixed data'!$C$7</f>
        <v>6.8127309795846467E-5</v>
      </c>
      <c r="AP46" s="34">
        <f>$U$28/'Fixed data'!$C$7</f>
        <v>6.8127309795846467E-5</v>
      </c>
      <c r="AQ46" s="34">
        <f>$U$28/'Fixed data'!$C$7</f>
        <v>6.8127309795846467E-5</v>
      </c>
      <c r="AR46" s="34">
        <f>$U$28/'Fixed data'!$C$7</f>
        <v>6.8127309795846467E-5</v>
      </c>
      <c r="AS46" s="34">
        <f>$U$28/'Fixed data'!$C$7</f>
        <v>6.8127309795846467E-5</v>
      </c>
      <c r="AT46" s="34">
        <f>$U$28/'Fixed data'!$C$7</f>
        <v>6.8127309795846467E-5</v>
      </c>
      <c r="AU46" s="34">
        <f>$U$28/'Fixed data'!$C$7</f>
        <v>6.8127309795846467E-5</v>
      </c>
      <c r="AV46" s="34">
        <f>$U$28/'Fixed data'!$C$7</f>
        <v>6.8127309795846467E-5</v>
      </c>
      <c r="AW46" s="34">
        <f>$U$28/'Fixed data'!$C$7</f>
        <v>6.8127309795846467E-5</v>
      </c>
      <c r="AX46" s="34">
        <f>$U$28/'Fixed data'!$C$7</f>
        <v>6.8127309795846467E-5</v>
      </c>
      <c r="AY46" s="34">
        <f>$U$28/'Fixed data'!$C$7</f>
        <v>6.8127309795846467E-5</v>
      </c>
      <c r="AZ46" s="34">
        <f>$U$28/'Fixed data'!$C$7</f>
        <v>6.8127309795846467E-5</v>
      </c>
      <c r="BA46" s="34">
        <f>$U$28/'Fixed data'!$C$7</f>
        <v>6.8127309795846467E-5</v>
      </c>
      <c r="BB46" s="34">
        <f>$U$28/'Fixed data'!$C$7</f>
        <v>6.8127309795846467E-5</v>
      </c>
      <c r="BC46" s="34">
        <f>$U$28/'Fixed data'!$C$7</f>
        <v>6.8127309795846467E-5</v>
      </c>
      <c r="BD46" s="34">
        <f>$U$28/'Fixed data'!$C$7</f>
        <v>6.8127309795846467E-5</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6.8118190042866563E-5</v>
      </c>
      <c r="X47" s="34">
        <f>$V$28/'Fixed data'!$C$7</f>
        <v>6.8118190042866563E-5</v>
      </c>
      <c r="Y47" s="34">
        <f>$V$28/'Fixed data'!$C$7</f>
        <v>6.8118190042866563E-5</v>
      </c>
      <c r="Z47" s="34">
        <f>$V$28/'Fixed data'!$C$7</f>
        <v>6.8118190042866563E-5</v>
      </c>
      <c r="AA47" s="34">
        <f>$V$28/'Fixed data'!$C$7</f>
        <v>6.8118190042866563E-5</v>
      </c>
      <c r="AB47" s="34">
        <f>$V$28/'Fixed data'!$C$7</f>
        <v>6.8118190042866563E-5</v>
      </c>
      <c r="AC47" s="34">
        <f>$V$28/'Fixed data'!$C$7</f>
        <v>6.8118190042866563E-5</v>
      </c>
      <c r="AD47" s="34">
        <f>$V$28/'Fixed data'!$C$7</f>
        <v>6.8118190042866563E-5</v>
      </c>
      <c r="AE47" s="34">
        <f>$V$28/'Fixed data'!$C$7</f>
        <v>6.8118190042866563E-5</v>
      </c>
      <c r="AF47" s="34">
        <f>$V$28/'Fixed data'!$C$7</f>
        <v>6.8118190042866563E-5</v>
      </c>
      <c r="AG47" s="34">
        <f>$V$28/'Fixed data'!$C$7</f>
        <v>6.8118190042866563E-5</v>
      </c>
      <c r="AH47" s="34">
        <f>$V$28/'Fixed data'!$C$7</f>
        <v>6.8118190042866563E-5</v>
      </c>
      <c r="AI47" s="34">
        <f>$V$28/'Fixed data'!$C$7</f>
        <v>6.8118190042866563E-5</v>
      </c>
      <c r="AJ47" s="34">
        <f>$V$28/'Fixed data'!$C$7</f>
        <v>6.8118190042866563E-5</v>
      </c>
      <c r="AK47" s="34">
        <f>$V$28/'Fixed data'!$C$7</f>
        <v>6.8118190042866563E-5</v>
      </c>
      <c r="AL47" s="34">
        <f>$V$28/'Fixed data'!$C$7</f>
        <v>6.8118190042866563E-5</v>
      </c>
      <c r="AM47" s="34">
        <f>$V$28/'Fixed data'!$C$7</f>
        <v>6.8118190042866563E-5</v>
      </c>
      <c r="AN47" s="34">
        <f>$V$28/'Fixed data'!$C$7</f>
        <v>6.8118190042866563E-5</v>
      </c>
      <c r="AO47" s="34">
        <f>$V$28/'Fixed data'!$C$7</f>
        <v>6.8118190042866563E-5</v>
      </c>
      <c r="AP47" s="34">
        <f>$V$28/'Fixed data'!$C$7</f>
        <v>6.8118190042866563E-5</v>
      </c>
      <c r="AQ47" s="34">
        <f>$V$28/'Fixed data'!$C$7</f>
        <v>6.8118190042866563E-5</v>
      </c>
      <c r="AR47" s="34">
        <f>$V$28/'Fixed data'!$C$7</f>
        <v>6.8118190042866563E-5</v>
      </c>
      <c r="AS47" s="34">
        <f>$V$28/'Fixed data'!$C$7</f>
        <v>6.8118190042866563E-5</v>
      </c>
      <c r="AT47" s="34">
        <f>$V$28/'Fixed data'!$C$7</f>
        <v>6.8118190042866563E-5</v>
      </c>
      <c r="AU47" s="34">
        <f>$V$28/'Fixed data'!$C$7</f>
        <v>6.8118190042866563E-5</v>
      </c>
      <c r="AV47" s="34">
        <f>$V$28/'Fixed data'!$C$7</f>
        <v>6.8118190042866563E-5</v>
      </c>
      <c r="AW47" s="34">
        <f>$V$28/'Fixed data'!$C$7</f>
        <v>6.8118190042866563E-5</v>
      </c>
      <c r="AX47" s="34">
        <f>$V$28/'Fixed data'!$C$7</f>
        <v>6.8118190042866563E-5</v>
      </c>
      <c r="AY47" s="34">
        <f>$V$28/'Fixed data'!$C$7</f>
        <v>6.8118190042866563E-5</v>
      </c>
      <c r="AZ47" s="34">
        <f>$V$28/'Fixed data'!$C$7</f>
        <v>6.8118190042866563E-5</v>
      </c>
      <c r="BA47" s="34">
        <f>$V$28/'Fixed data'!$C$7</f>
        <v>6.8118190042866563E-5</v>
      </c>
      <c r="BB47" s="34">
        <f>$V$28/'Fixed data'!$C$7</f>
        <v>6.8118190042866563E-5</v>
      </c>
      <c r="BC47" s="34">
        <f>$V$28/'Fixed data'!$C$7</f>
        <v>6.8118190042866563E-5</v>
      </c>
      <c r="BD47" s="34">
        <f>$V$28/'Fixed data'!$C$7</f>
        <v>6.8118190042866563E-5</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6.8124096909236834E-5</v>
      </c>
      <c r="Y48" s="34">
        <f>$W$28/'Fixed data'!$C$7</f>
        <v>6.8124096909236834E-5</v>
      </c>
      <c r="Z48" s="34">
        <f>$W$28/'Fixed data'!$C$7</f>
        <v>6.8124096909236834E-5</v>
      </c>
      <c r="AA48" s="34">
        <f>$W$28/'Fixed data'!$C$7</f>
        <v>6.8124096909236834E-5</v>
      </c>
      <c r="AB48" s="34">
        <f>$W$28/'Fixed data'!$C$7</f>
        <v>6.8124096909236834E-5</v>
      </c>
      <c r="AC48" s="34">
        <f>$W$28/'Fixed data'!$C$7</f>
        <v>6.8124096909236834E-5</v>
      </c>
      <c r="AD48" s="34">
        <f>$W$28/'Fixed data'!$C$7</f>
        <v>6.8124096909236834E-5</v>
      </c>
      <c r="AE48" s="34">
        <f>$W$28/'Fixed data'!$C$7</f>
        <v>6.8124096909236834E-5</v>
      </c>
      <c r="AF48" s="34">
        <f>$W$28/'Fixed data'!$C$7</f>
        <v>6.8124096909236834E-5</v>
      </c>
      <c r="AG48" s="34">
        <f>$W$28/'Fixed data'!$C$7</f>
        <v>6.8124096909236834E-5</v>
      </c>
      <c r="AH48" s="34">
        <f>$W$28/'Fixed data'!$C$7</f>
        <v>6.8124096909236834E-5</v>
      </c>
      <c r="AI48" s="34">
        <f>$W$28/'Fixed data'!$C$7</f>
        <v>6.8124096909236834E-5</v>
      </c>
      <c r="AJ48" s="34">
        <f>$W$28/'Fixed data'!$C$7</f>
        <v>6.8124096909236834E-5</v>
      </c>
      <c r="AK48" s="34">
        <f>$W$28/'Fixed data'!$C$7</f>
        <v>6.8124096909236834E-5</v>
      </c>
      <c r="AL48" s="34">
        <f>$W$28/'Fixed data'!$C$7</f>
        <v>6.8124096909236834E-5</v>
      </c>
      <c r="AM48" s="34">
        <f>$W$28/'Fixed data'!$C$7</f>
        <v>6.8124096909236834E-5</v>
      </c>
      <c r="AN48" s="34">
        <f>$W$28/'Fixed data'!$C$7</f>
        <v>6.8124096909236834E-5</v>
      </c>
      <c r="AO48" s="34">
        <f>$W$28/'Fixed data'!$C$7</f>
        <v>6.8124096909236834E-5</v>
      </c>
      <c r="AP48" s="34">
        <f>$W$28/'Fixed data'!$C$7</f>
        <v>6.8124096909236834E-5</v>
      </c>
      <c r="AQ48" s="34">
        <f>$W$28/'Fixed data'!$C$7</f>
        <v>6.8124096909236834E-5</v>
      </c>
      <c r="AR48" s="34">
        <f>$W$28/'Fixed data'!$C$7</f>
        <v>6.8124096909236834E-5</v>
      </c>
      <c r="AS48" s="34">
        <f>$W$28/'Fixed data'!$C$7</f>
        <v>6.8124096909236834E-5</v>
      </c>
      <c r="AT48" s="34">
        <f>$W$28/'Fixed data'!$C$7</f>
        <v>6.8124096909236834E-5</v>
      </c>
      <c r="AU48" s="34">
        <f>$W$28/'Fixed data'!$C$7</f>
        <v>6.8124096909236834E-5</v>
      </c>
      <c r="AV48" s="34">
        <f>$W$28/'Fixed data'!$C$7</f>
        <v>6.8124096909236834E-5</v>
      </c>
      <c r="AW48" s="34">
        <f>$W$28/'Fixed data'!$C$7</f>
        <v>6.8124096909236834E-5</v>
      </c>
      <c r="AX48" s="34">
        <f>$W$28/'Fixed data'!$C$7</f>
        <v>6.8124096909236834E-5</v>
      </c>
      <c r="AY48" s="34">
        <f>$W$28/'Fixed data'!$C$7</f>
        <v>6.8124096909236834E-5</v>
      </c>
      <c r="AZ48" s="34">
        <f>$W$28/'Fixed data'!$C$7</f>
        <v>6.8124096909236834E-5</v>
      </c>
      <c r="BA48" s="34">
        <f>$W$28/'Fixed data'!$C$7</f>
        <v>6.8124096909236834E-5</v>
      </c>
      <c r="BB48" s="34">
        <f>$W$28/'Fixed data'!$C$7</f>
        <v>6.8124096909236834E-5</v>
      </c>
      <c r="BC48" s="34">
        <f>$W$28/'Fixed data'!$C$7</f>
        <v>6.8124096909236834E-5</v>
      </c>
      <c r="BD48" s="34">
        <f>$W$28/'Fixed data'!$C$7</f>
        <v>6.8124096909236834E-5</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6.8144871694402861E-5</v>
      </c>
      <c r="Z49" s="34">
        <f>$X$28/'Fixed data'!$C$7</f>
        <v>6.8144871694402861E-5</v>
      </c>
      <c r="AA49" s="34">
        <f>$X$28/'Fixed data'!$C$7</f>
        <v>6.8144871694402861E-5</v>
      </c>
      <c r="AB49" s="34">
        <f>$X$28/'Fixed data'!$C$7</f>
        <v>6.8144871694402861E-5</v>
      </c>
      <c r="AC49" s="34">
        <f>$X$28/'Fixed data'!$C$7</f>
        <v>6.8144871694402861E-5</v>
      </c>
      <c r="AD49" s="34">
        <f>$X$28/'Fixed data'!$C$7</f>
        <v>6.8144871694402861E-5</v>
      </c>
      <c r="AE49" s="34">
        <f>$X$28/'Fixed data'!$C$7</f>
        <v>6.8144871694402861E-5</v>
      </c>
      <c r="AF49" s="34">
        <f>$X$28/'Fixed data'!$C$7</f>
        <v>6.8144871694402861E-5</v>
      </c>
      <c r="AG49" s="34">
        <f>$X$28/'Fixed data'!$C$7</f>
        <v>6.8144871694402861E-5</v>
      </c>
      <c r="AH49" s="34">
        <f>$X$28/'Fixed data'!$C$7</f>
        <v>6.8144871694402861E-5</v>
      </c>
      <c r="AI49" s="34">
        <f>$X$28/'Fixed data'!$C$7</f>
        <v>6.8144871694402861E-5</v>
      </c>
      <c r="AJ49" s="34">
        <f>$X$28/'Fixed data'!$C$7</f>
        <v>6.8144871694402861E-5</v>
      </c>
      <c r="AK49" s="34">
        <f>$X$28/'Fixed data'!$C$7</f>
        <v>6.8144871694402861E-5</v>
      </c>
      <c r="AL49" s="34">
        <f>$X$28/'Fixed data'!$C$7</f>
        <v>6.8144871694402861E-5</v>
      </c>
      <c r="AM49" s="34">
        <f>$X$28/'Fixed data'!$C$7</f>
        <v>6.8144871694402861E-5</v>
      </c>
      <c r="AN49" s="34">
        <f>$X$28/'Fixed data'!$C$7</f>
        <v>6.8144871694402861E-5</v>
      </c>
      <c r="AO49" s="34">
        <f>$X$28/'Fixed data'!$C$7</f>
        <v>6.8144871694402861E-5</v>
      </c>
      <c r="AP49" s="34">
        <f>$X$28/'Fixed data'!$C$7</f>
        <v>6.8144871694402861E-5</v>
      </c>
      <c r="AQ49" s="34">
        <f>$X$28/'Fixed data'!$C$7</f>
        <v>6.8144871694402861E-5</v>
      </c>
      <c r="AR49" s="34">
        <f>$X$28/'Fixed data'!$C$7</f>
        <v>6.8144871694402861E-5</v>
      </c>
      <c r="AS49" s="34">
        <f>$X$28/'Fixed data'!$C$7</f>
        <v>6.8144871694402861E-5</v>
      </c>
      <c r="AT49" s="34">
        <f>$X$28/'Fixed data'!$C$7</f>
        <v>6.8144871694402861E-5</v>
      </c>
      <c r="AU49" s="34">
        <f>$X$28/'Fixed data'!$C$7</f>
        <v>6.8144871694402861E-5</v>
      </c>
      <c r="AV49" s="34">
        <f>$X$28/'Fixed data'!$C$7</f>
        <v>6.8144871694402861E-5</v>
      </c>
      <c r="AW49" s="34">
        <f>$X$28/'Fixed data'!$C$7</f>
        <v>6.8144871694402861E-5</v>
      </c>
      <c r="AX49" s="34">
        <f>$X$28/'Fixed data'!$C$7</f>
        <v>6.8144871694402861E-5</v>
      </c>
      <c r="AY49" s="34">
        <f>$X$28/'Fixed data'!$C$7</f>
        <v>6.8144871694402861E-5</v>
      </c>
      <c r="AZ49" s="34">
        <f>$X$28/'Fixed data'!$C$7</f>
        <v>6.8144871694402861E-5</v>
      </c>
      <c r="BA49" s="34">
        <f>$X$28/'Fixed data'!$C$7</f>
        <v>6.8144871694402861E-5</v>
      </c>
      <c r="BB49" s="34">
        <f>$X$28/'Fixed data'!$C$7</f>
        <v>6.8144871694402861E-5</v>
      </c>
      <c r="BC49" s="34">
        <f>$X$28/'Fixed data'!$C$7</f>
        <v>6.8144871694402861E-5</v>
      </c>
      <c r="BD49" s="34">
        <f>$X$28/'Fixed data'!$C$7</f>
        <v>6.8144871694402861E-5</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6.818036154357706E-5</v>
      </c>
      <c r="AA50" s="34">
        <f>$Y$28/'Fixed data'!$C$7</f>
        <v>6.818036154357706E-5</v>
      </c>
      <c r="AB50" s="34">
        <f>$Y$28/'Fixed data'!$C$7</f>
        <v>6.818036154357706E-5</v>
      </c>
      <c r="AC50" s="34">
        <f>$Y$28/'Fixed data'!$C$7</f>
        <v>6.818036154357706E-5</v>
      </c>
      <c r="AD50" s="34">
        <f>$Y$28/'Fixed data'!$C$7</f>
        <v>6.818036154357706E-5</v>
      </c>
      <c r="AE50" s="34">
        <f>$Y$28/'Fixed data'!$C$7</f>
        <v>6.818036154357706E-5</v>
      </c>
      <c r="AF50" s="34">
        <f>$Y$28/'Fixed data'!$C$7</f>
        <v>6.818036154357706E-5</v>
      </c>
      <c r="AG50" s="34">
        <f>$Y$28/'Fixed data'!$C$7</f>
        <v>6.818036154357706E-5</v>
      </c>
      <c r="AH50" s="34">
        <f>$Y$28/'Fixed data'!$C$7</f>
        <v>6.818036154357706E-5</v>
      </c>
      <c r="AI50" s="34">
        <f>$Y$28/'Fixed data'!$C$7</f>
        <v>6.818036154357706E-5</v>
      </c>
      <c r="AJ50" s="34">
        <f>$Y$28/'Fixed data'!$C$7</f>
        <v>6.818036154357706E-5</v>
      </c>
      <c r="AK50" s="34">
        <f>$Y$28/'Fixed data'!$C$7</f>
        <v>6.818036154357706E-5</v>
      </c>
      <c r="AL50" s="34">
        <f>$Y$28/'Fixed data'!$C$7</f>
        <v>6.818036154357706E-5</v>
      </c>
      <c r="AM50" s="34">
        <f>$Y$28/'Fixed data'!$C$7</f>
        <v>6.818036154357706E-5</v>
      </c>
      <c r="AN50" s="34">
        <f>$Y$28/'Fixed data'!$C$7</f>
        <v>6.818036154357706E-5</v>
      </c>
      <c r="AO50" s="34">
        <f>$Y$28/'Fixed data'!$C$7</f>
        <v>6.818036154357706E-5</v>
      </c>
      <c r="AP50" s="34">
        <f>$Y$28/'Fixed data'!$C$7</f>
        <v>6.818036154357706E-5</v>
      </c>
      <c r="AQ50" s="34">
        <f>$Y$28/'Fixed data'!$C$7</f>
        <v>6.818036154357706E-5</v>
      </c>
      <c r="AR50" s="34">
        <f>$Y$28/'Fixed data'!$C$7</f>
        <v>6.818036154357706E-5</v>
      </c>
      <c r="AS50" s="34">
        <f>$Y$28/'Fixed data'!$C$7</f>
        <v>6.818036154357706E-5</v>
      </c>
      <c r="AT50" s="34">
        <f>$Y$28/'Fixed data'!$C$7</f>
        <v>6.818036154357706E-5</v>
      </c>
      <c r="AU50" s="34">
        <f>$Y$28/'Fixed data'!$C$7</f>
        <v>6.818036154357706E-5</v>
      </c>
      <c r="AV50" s="34">
        <f>$Y$28/'Fixed data'!$C$7</f>
        <v>6.818036154357706E-5</v>
      </c>
      <c r="AW50" s="34">
        <f>$Y$28/'Fixed data'!$C$7</f>
        <v>6.818036154357706E-5</v>
      </c>
      <c r="AX50" s="34">
        <f>$Y$28/'Fixed data'!$C$7</f>
        <v>6.818036154357706E-5</v>
      </c>
      <c r="AY50" s="34">
        <f>$Y$28/'Fixed data'!$C$7</f>
        <v>6.818036154357706E-5</v>
      </c>
      <c r="AZ50" s="34">
        <f>$Y$28/'Fixed data'!$C$7</f>
        <v>6.818036154357706E-5</v>
      </c>
      <c r="BA50" s="34">
        <f>$Y$28/'Fixed data'!$C$7</f>
        <v>6.818036154357706E-5</v>
      </c>
      <c r="BB50" s="34">
        <f>$Y$28/'Fixed data'!$C$7</f>
        <v>6.818036154357706E-5</v>
      </c>
      <c r="BC50" s="34">
        <f>$Y$28/'Fixed data'!$C$7</f>
        <v>6.818036154357706E-5</v>
      </c>
      <c r="BD50" s="34">
        <f>$Y$28/'Fixed data'!$C$7</f>
        <v>6.818036154357706E-5</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6.8230419303828057E-5</v>
      </c>
      <c r="AB51" s="34">
        <f>$Z$28/'Fixed data'!$C$7</f>
        <v>6.8230419303828057E-5</v>
      </c>
      <c r="AC51" s="34">
        <f>$Z$28/'Fixed data'!$C$7</f>
        <v>6.8230419303828057E-5</v>
      </c>
      <c r="AD51" s="34">
        <f>$Z$28/'Fixed data'!$C$7</f>
        <v>6.8230419303828057E-5</v>
      </c>
      <c r="AE51" s="34">
        <f>$Z$28/'Fixed data'!$C$7</f>
        <v>6.8230419303828057E-5</v>
      </c>
      <c r="AF51" s="34">
        <f>$Z$28/'Fixed data'!$C$7</f>
        <v>6.8230419303828057E-5</v>
      </c>
      <c r="AG51" s="34">
        <f>$Z$28/'Fixed data'!$C$7</f>
        <v>6.8230419303828057E-5</v>
      </c>
      <c r="AH51" s="34">
        <f>$Z$28/'Fixed data'!$C$7</f>
        <v>6.8230419303828057E-5</v>
      </c>
      <c r="AI51" s="34">
        <f>$Z$28/'Fixed data'!$C$7</f>
        <v>6.8230419303828057E-5</v>
      </c>
      <c r="AJ51" s="34">
        <f>$Z$28/'Fixed data'!$C$7</f>
        <v>6.8230419303828057E-5</v>
      </c>
      <c r="AK51" s="34">
        <f>$Z$28/'Fixed data'!$C$7</f>
        <v>6.8230419303828057E-5</v>
      </c>
      <c r="AL51" s="34">
        <f>$Z$28/'Fixed data'!$C$7</f>
        <v>6.8230419303828057E-5</v>
      </c>
      <c r="AM51" s="34">
        <f>$Z$28/'Fixed data'!$C$7</f>
        <v>6.8230419303828057E-5</v>
      </c>
      <c r="AN51" s="34">
        <f>$Z$28/'Fixed data'!$C$7</f>
        <v>6.8230419303828057E-5</v>
      </c>
      <c r="AO51" s="34">
        <f>$Z$28/'Fixed data'!$C$7</f>
        <v>6.8230419303828057E-5</v>
      </c>
      <c r="AP51" s="34">
        <f>$Z$28/'Fixed data'!$C$7</f>
        <v>6.8230419303828057E-5</v>
      </c>
      <c r="AQ51" s="34">
        <f>$Z$28/'Fixed data'!$C$7</f>
        <v>6.8230419303828057E-5</v>
      </c>
      <c r="AR51" s="34">
        <f>$Z$28/'Fixed data'!$C$7</f>
        <v>6.8230419303828057E-5</v>
      </c>
      <c r="AS51" s="34">
        <f>$Z$28/'Fixed data'!$C$7</f>
        <v>6.8230419303828057E-5</v>
      </c>
      <c r="AT51" s="34">
        <f>$Z$28/'Fixed data'!$C$7</f>
        <v>6.8230419303828057E-5</v>
      </c>
      <c r="AU51" s="34">
        <f>$Z$28/'Fixed data'!$C$7</f>
        <v>6.8230419303828057E-5</v>
      </c>
      <c r="AV51" s="34">
        <f>$Z$28/'Fixed data'!$C$7</f>
        <v>6.8230419303828057E-5</v>
      </c>
      <c r="AW51" s="34">
        <f>$Z$28/'Fixed data'!$C$7</f>
        <v>6.8230419303828057E-5</v>
      </c>
      <c r="AX51" s="34">
        <f>$Z$28/'Fixed data'!$C$7</f>
        <v>6.8230419303828057E-5</v>
      </c>
      <c r="AY51" s="34">
        <f>$Z$28/'Fixed data'!$C$7</f>
        <v>6.8230419303828057E-5</v>
      </c>
      <c r="AZ51" s="34">
        <f>$Z$28/'Fixed data'!$C$7</f>
        <v>6.8230419303828057E-5</v>
      </c>
      <c r="BA51" s="34">
        <f>$Z$28/'Fixed data'!$C$7</f>
        <v>6.8230419303828057E-5</v>
      </c>
      <c r="BB51" s="34">
        <f>$Z$28/'Fixed data'!$C$7</f>
        <v>6.8230419303828057E-5</v>
      </c>
      <c r="BC51" s="34">
        <f>$Z$28/'Fixed data'!$C$7</f>
        <v>6.8230419303828057E-5</v>
      </c>
      <c r="BD51" s="34">
        <f>$Z$28/'Fixed data'!$C$7</f>
        <v>6.8230419303828057E-5</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5.8404079672888893E-3</v>
      </c>
      <c r="AC52" s="34">
        <f>$AA$28/'Fixed data'!$C$7</f>
        <v>5.8404079672888893E-3</v>
      </c>
      <c r="AD52" s="34">
        <f>$AA$28/'Fixed data'!$C$7</f>
        <v>5.8404079672888893E-3</v>
      </c>
      <c r="AE52" s="34">
        <f>$AA$28/'Fixed data'!$C$7</f>
        <v>5.8404079672888893E-3</v>
      </c>
      <c r="AF52" s="34">
        <f>$AA$28/'Fixed data'!$C$7</f>
        <v>5.8404079672888893E-3</v>
      </c>
      <c r="AG52" s="34">
        <f>$AA$28/'Fixed data'!$C$7</f>
        <v>5.8404079672888893E-3</v>
      </c>
      <c r="AH52" s="34">
        <f>$AA$28/'Fixed data'!$C$7</f>
        <v>5.8404079672888893E-3</v>
      </c>
      <c r="AI52" s="34">
        <f>$AA$28/'Fixed data'!$C$7</f>
        <v>5.8404079672888893E-3</v>
      </c>
      <c r="AJ52" s="34">
        <f>$AA$28/'Fixed data'!$C$7</f>
        <v>5.8404079672888893E-3</v>
      </c>
      <c r="AK52" s="34">
        <f>$AA$28/'Fixed data'!$C$7</f>
        <v>5.8404079672888893E-3</v>
      </c>
      <c r="AL52" s="34">
        <f>$AA$28/'Fixed data'!$C$7</f>
        <v>5.8404079672888893E-3</v>
      </c>
      <c r="AM52" s="34">
        <f>$AA$28/'Fixed data'!$C$7</f>
        <v>5.8404079672888893E-3</v>
      </c>
      <c r="AN52" s="34">
        <f>$AA$28/'Fixed data'!$C$7</f>
        <v>5.8404079672888893E-3</v>
      </c>
      <c r="AO52" s="34">
        <f>$AA$28/'Fixed data'!$C$7</f>
        <v>5.8404079672888893E-3</v>
      </c>
      <c r="AP52" s="34">
        <f>$AA$28/'Fixed data'!$C$7</f>
        <v>5.8404079672888893E-3</v>
      </c>
      <c r="AQ52" s="34">
        <f>$AA$28/'Fixed data'!$C$7</f>
        <v>5.8404079672888893E-3</v>
      </c>
      <c r="AR52" s="34">
        <f>$AA$28/'Fixed data'!$C$7</f>
        <v>5.8404079672888893E-3</v>
      </c>
      <c r="AS52" s="34">
        <f>$AA$28/'Fixed data'!$C$7</f>
        <v>5.8404079672888893E-3</v>
      </c>
      <c r="AT52" s="34">
        <f>$AA$28/'Fixed data'!$C$7</f>
        <v>5.8404079672888893E-3</v>
      </c>
      <c r="AU52" s="34">
        <f>$AA$28/'Fixed data'!$C$7</f>
        <v>5.8404079672888893E-3</v>
      </c>
      <c r="AV52" s="34">
        <f>$AA$28/'Fixed data'!$C$7</f>
        <v>5.8404079672888893E-3</v>
      </c>
      <c r="AW52" s="34">
        <f>$AA$28/'Fixed data'!$C$7</f>
        <v>5.8404079672888893E-3</v>
      </c>
      <c r="AX52" s="34">
        <f>$AA$28/'Fixed data'!$C$7</f>
        <v>5.8404079672888893E-3</v>
      </c>
      <c r="AY52" s="34">
        <f>$AA$28/'Fixed data'!$C$7</f>
        <v>5.8404079672888893E-3</v>
      </c>
      <c r="AZ52" s="34">
        <f>$AA$28/'Fixed data'!$C$7</f>
        <v>5.8404079672888893E-3</v>
      </c>
      <c r="BA52" s="34">
        <f>$AA$28/'Fixed data'!$C$7</f>
        <v>5.8404079672888893E-3</v>
      </c>
      <c r="BB52" s="34">
        <f>$AA$28/'Fixed data'!$C$7</f>
        <v>5.8404079672888893E-3</v>
      </c>
      <c r="BC52" s="34">
        <f>$AA$28/'Fixed data'!$C$7</f>
        <v>5.8404079672888893E-3</v>
      </c>
      <c r="BD52" s="34">
        <f>$AA$28/'Fixed data'!$C$7</f>
        <v>5.8404079672888893E-3</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-2.6258699377777783E-5</v>
      </c>
      <c r="AD53" s="34">
        <f>$AB$28/'Fixed data'!$C$7</f>
        <v>-2.6258699377777783E-5</v>
      </c>
      <c r="AE53" s="34">
        <f>$AB$28/'Fixed data'!$C$7</f>
        <v>-2.6258699377777783E-5</v>
      </c>
      <c r="AF53" s="34">
        <f>$AB$28/'Fixed data'!$C$7</f>
        <v>-2.6258699377777783E-5</v>
      </c>
      <c r="AG53" s="34">
        <f>$AB$28/'Fixed data'!$C$7</f>
        <v>-2.6258699377777783E-5</v>
      </c>
      <c r="AH53" s="34">
        <f>$AB$28/'Fixed data'!$C$7</f>
        <v>-2.6258699377777783E-5</v>
      </c>
      <c r="AI53" s="34">
        <f>$AB$28/'Fixed data'!$C$7</f>
        <v>-2.6258699377777783E-5</v>
      </c>
      <c r="AJ53" s="34">
        <f>$AB$28/'Fixed data'!$C$7</f>
        <v>-2.6258699377777783E-5</v>
      </c>
      <c r="AK53" s="34">
        <f>$AB$28/'Fixed data'!$C$7</f>
        <v>-2.6258699377777783E-5</v>
      </c>
      <c r="AL53" s="34">
        <f>$AB$28/'Fixed data'!$C$7</f>
        <v>-2.6258699377777783E-5</v>
      </c>
      <c r="AM53" s="34">
        <f>$AB$28/'Fixed data'!$C$7</f>
        <v>-2.6258699377777783E-5</v>
      </c>
      <c r="AN53" s="34">
        <f>$AB$28/'Fixed data'!$C$7</f>
        <v>-2.6258699377777783E-5</v>
      </c>
      <c r="AO53" s="34">
        <f>$AB$28/'Fixed data'!$C$7</f>
        <v>-2.6258699377777783E-5</v>
      </c>
      <c r="AP53" s="34">
        <f>$AB$28/'Fixed data'!$C$7</f>
        <v>-2.6258699377777783E-5</v>
      </c>
      <c r="AQ53" s="34">
        <f>$AB$28/'Fixed data'!$C$7</f>
        <v>-2.6258699377777783E-5</v>
      </c>
      <c r="AR53" s="34">
        <f>$AB$28/'Fixed data'!$C$7</f>
        <v>-2.6258699377777783E-5</v>
      </c>
      <c r="AS53" s="34">
        <f>$AB$28/'Fixed data'!$C$7</f>
        <v>-2.6258699377777783E-5</v>
      </c>
      <c r="AT53" s="34">
        <f>$AB$28/'Fixed data'!$C$7</f>
        <v>-2.6258699377777783E-5</v>
      </c>
      <c r="AU53" s="34">
        <f>$AB$28/'Fixed data'!$C$7</f>
        <v>-2.6258699377777783E-5</v>
      </c>
      <c r="AV53" s="34">
        <f>$AB$28/'Fixed data'!$C$7</f>
        <v>-2.6258699377777783E-5</v>
      </c>
      <c r="AW53" s="34">
        <f>$AB$28/'Fixed data'!$C$7</f>
        <v>-2.6258699377777783E-5</v>
      </c>
      <c r="AX53" s="34">
        <f>$AB$28/'Fixed data'!$C$7</f>
        <v>-2.6258699377777783E-5</v>
      </c>
      <c r="AY53" s="34">
        <f>$AB$28/'Fixed data'!$C$7</f>
        <v>-2.6258699377777783E-5</v>
      </c>
      <c r="AZ53" s="34">
        <f>$AB$28/'Fixed data'!$C$7</f>
        <v>-2.6258699377777783E-5</v>
      </c>
      <c r="BA53" s="34">
        <f>$AB$28/'Fixed data'!$C$7</f>
        <v>-2.6258699377777783E-5</v>
      </c>
      <c r="BB53" s="34">
        <f>$AB$28/'Fixed data'!$C$7</f>
        <v>-2.6258699377777783E-5</v>
      </c>
      <c r="BC53" s="34">
        <f>$AB$28/'Fixed data'!$C$7</f>
        <v>-2.6258699377777783E-5</v>
      </c>
      <c r="BD53" s="34">
        <f>$AB$28/'Fixed data'!$C$7</f>
        <v>-2.6258699377777783E-5</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-2.6258699377777783E-5</v>
      </c>
      <c r="AE54" s="34">
        <f>$AC$28/'Fixed data'!$C$7</f>
        <v>-2.6258699377777783E-5</v>
      </c>
      <c r="AF54" s="34">
        <f>$AC$28/'Fixed data'!$C$7</f>
        <v>-2.6258699377777783E-5</v>
      </c>
      <c r="AG54" s="34">
        <f>$AC$28/'Fixed data'!$C$7</f>
        <v>-2.6258699377777783E-5</v>
      </c>
      <c r="AH54" s="34">
        <f>$AC$28/'Fixed data'!$C$7</f>
        <v>-2.6258699377777783E-5</v>
      </c>
      <c r="AI54" s="34">
        <f>$AC$28/'Fixed data'!$C$7</f>
        <v>-2.6258699377777783E-5</v>
      </c>
      <c r="AJ54" s="34">
        <f>$AC$28/'Fixed data'!$C$7</f>
        <v>-2.6258699377777783E-5</v>
      </c>
      <c r="AK54" s="34">
        <f>$AC$28/'Fixed data'!$C$7</f>
        <v>-2.6258699377777783E-5</v>
      </c>
      <c r="AL54" s="34">
        <f>$AC$28/'Fixed data'!$C$7</f>
        <v>-2.6258699377777783E-5</v>
      </c>
      <c r="AM54" s="34">
        <f>$AC$28/'Fixed data'!$C$7</f>
        <v>-2.6258699377777783E-5</v>
      </c>
      <c r="AN54" s="34">
        <f>$AC$28/'Fixed data'!$C$7</f>
        <v>-2.6258699377777783E-5</v>
      </c>
      <c r="AO54" s="34">
        <f>$AC$28/'Fixed data'!$C$7</f>
        <v>-2.6258699377777783E-5</v>
      </c>
      <c r="AP54" s="34">
        <f>$AC$28/'Fixed data'!$C$7</f>
        <v>-2.6258699377777783E-5</v>
      </c>
      <c r="AQ54" s="34">
        <f>$AC$28/'Fixed data'!$C$7</f>
        <v>-2.6258699377777783E-5</v>
      </c>
      <c r="AR54" s="34">
        <f>$AC$28/'Fixed data'!$C$7</f>
        <v>-2.6258699377777783E-5</v>
      </c>
      <c r="AS54" s="34">
        <f>$AC$28/'Fixed data'!$C$7</f>
        <v>-2.6258699377777783E-5</v>
      </c>
      <c r="AT54" s="34">
        <f>$AC$28/'Fixed data'!$C$7</f>
        <v>-2.6258699377777783E-5</v>
      </c>
      <c r="AU54" s="34">
        <f>$AC$28/'Fixed data'!$C$7</f>
        <v>-2.6258699377777783E-5</v>
      </c>
      <c r="AV54" s="34">
        <f>$AC$28/'Fixed data'!$C$7</f>
        <v>-2.6258699377777783E-5</v>
      </c>
      <c r="AW54" s="34">
        <f>$AC$28/'Fixed data'!$C$7</f>
        <v>-2.6258699377777783E-5</v>
      </c>
      <c r="AX54" s="34">
        <f>$AC$28/'Fixed data'!$C$7</f>
        <v>-2.6258699377777783E-5</v>
      </c>
      <c r="AY54" s="34">
        <f>$AC$28/'Fixed data'!$C$7</f>
        <v>-2.6258699377777783E-5</v>
      </c>
      <c r="AZ54" s="34">
        <f>$AC$28/'Fixed data'!$C$7</f>
        <v>-2.6258699377777783E-5</v>
      </c>
      <c r="BA54" s="34">
        <f>$AC$28/'Fixed data'!$C$7</f>
        <v>-2.6258699377777783E-5</v>
      </c>
      <c r="BB54" s="34">
        <f>$AC$28/'Fixed data'!$C$7</f>
        <v>-2.6258699377777783E-5</v>
      </c>
      <c r="BC54" s="34">
        <f>$AC$28/'Fixed data'!$C$7</f>
        <v>-2.6258699377777783E-5</v>
      </c>
      <c r="BD54" s="34">
        <f>$AC$28/'Fixed data'!$C$7</f>
        <v>-2.6258699377777783E-5</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-2.6258699377777783E-5</v>
      </c>
      <c r="AF55" s="34">
        <f>$AD$28/'Fixed data'!$C$7</f>
        <v>-2.6258699377777783E-5</v>
      </c>
      <c r="AG55" s="34">
        <f>$AD$28/'Fixed data'!$C$7</f>
        <v>-2.6258699377777783E-5</v>
      </c>
      <c r="AH55" s="34">
        <f>$AD$28/'Fixed data'!$C$7</f>
        <v>-2.6258699377777783E-5</v>
      </c>
      <c r="AI55" s="34">
        <f>$AD$28/'Fixed data'!$C$7</f>
        <v>-2.6258699377777783E-5</v>
      </c>
      <c r="AJ55" s="34">
        <f>$AD$28/'Fixed data'!$C$7</f>
        <v>-2.6258699377777783E-5</v>
      </c>
      <c r="AK55" s="34">
        <f>$AD$28/'Fixed data'!$C$7</f>
        <v>-2.6258699377777783E-5</v>
      </c>
      <c r="AL55" s="34">
        <f>$AD$28/'Fixed data'!$C$7</f>
        <v>-2.6258699377777783E-5</v>
      </c>
      <c r="AM55" s="34">
        <f>$AD$28/'Fixed data'!$C$7</f>
        <v>-2.6258699377777783E-5</v>
      </c>
      <c r="AN55" s="34">
        <f>$AD$28/'Fixed data'!$C$7</f>
        <v>-2.6258699377777783E-5</v>
      </c>
      <c r="AO55" s="34">
        <f>$AD$28/'Fixed data'!$C$7</f>
        <v>-2.6258699377777783E-5</v>
      </c>
      <c r="AP55" s="34">
        <f>$AD$28/'Fixed data'!$C$7</f>
        <v>-2.6258699377777783E-5</v>
      </c>
      <c r="AQ55" s="34">
        <f>$AD$28/'Fixed data'!$C$7</f>
        <v>-2.6258699377777783E-5</v>
      </c>
      <c r="AR55" s="34">
        <f>$AD$28/'Fixed data'!$C$7</f>
        <v>-2.6258699377777783E-5</v>
      </c>
      <c r="AS55" s="34">
        <f>$AD$28/'Fixed data'!$C$7</f>
        <v>-2.6258699377777783E-5</v>
      </c>
      <c r="AT55" s="34">
        <f>$AD$28/'Fixed data'!$C$7</f>
        <v>-2.6258699377777783E-5</v>
      </c>
      <c r="AU55" s="34">
        <f>$AD$28/'Fixed data'!$C$7</f>
        <v>-2.6258699377777783E-5</v>
      </c>
      <c r="AV55" s="34">
        <f>$AD$28/'Fixed data'!$C$7</f>
        <v>-2.6258699377777783E-5</v>
      </c>
      <c r="AW55" s="34">
        <f>$AD$28/'Fixed data'!$C$7</f>
        <v>-2.6258699377777783E-5</v>
      </c>
      <c r="AX55" s="34">
        <f>$AD$28/'Fixed data'!$C$7</f>
        <v>-2.6258699377777783E-5</v>
      </c>
      <c r="AY55" s="34">
        <f>$AD$28/'Fixed data'!$C$7</f>
        <v>-2.6258699377777783E-5</v>
      </c>
      <c r="AZ55" s="34">
        <f>$AD$28/'Fixed data'!$C$7</f>
        <v>-2.6258699377777783E-5</v>
      </c>
      <c r="BA55" s="34">
        <f>$AD$28/'Fixed data'!$C$7</f>
        <v>-2.6258699377777783E-5</v>
      </c>
      <c r="BB55" s="34">
        <f>$AD$28/'Fixed data'!$C$7</f>
        <v>-2.6258699377777783E-5</v>
      </c>
      <c r="BC55" s="34">
        <f>$AD$28/'Fixed data'!$C$7</f>
        <v>-2.6258699377777783E-5</v>
      </c>
      <c r="BD55" s="34">
        <f>$AD$28/'Fixed data'!$C$7</f>
        <v>-2.6258699377777783E-5</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-2.6258699377777783E-5</v>
      </c>
      <c r="AG56" s="34">
        <f>$AE$28/'Fixed data'!$C$7</f>
        <v>-2.6258699377777783E-5</v>
      </c>
      <c r="AH56" s="34">
        <f>$AE$28/'Fixed data'!$C$7</f>
        <v>-2.6258699377777783E-5</v>
      </c>
      <c r="AI56" s="34">
        <f>$AE$28/'Fixed data'!$C$7</f>
        <v>-2.6258699377777783E-5</v>
      </c>
      <c r="AJ56" s="34">
        <f>$AE$28/'Fixed data'!$C$7</f>
        <v>-2.6258699377777783E-5</v>
      </c>
      <c r="AK56" s="34">
        <f>$AE$28/'Fixed data'!$C$7</f>
        <v>-2.6258699377777783E-5</v>
      </c>
      <c r="AL56" s="34">
        <f>$AE$28/'Fixed data'!$C$7</f>
        <v>-2.6258699377777783E-5</v>
      </c>
      <c r="AM56" s="34">
        <f>$AE$28/'Fixed data'!$C$7</f>
        <v>-2.6258699377777783E-5</v>
      </c>
      <c r="AN56" s="34">
        <f>$AE$28/'Fixed data'!$C$7</f>
        <v>-2.6258699377777783E-5</v>
      </c>
      <c r="AO56" s="34">
        <f>$AE$28/'Fixed data'!$C$7</f>
        <v>-2.6258699377777783E-5</v>
      </c>
      <c r="AP56" s="34">
        <f>$AE$28/'Fixed data'!$C$7</f>
        <v>-2.6258699377777783E-5</v>
      </c>
      <c r="AQ56" s="34">
        <f>$AE$28/'Fixed data'!$C$7</f>
        <v>-2.6258699377777783E-5</v>
      </c>
      <c r="AR56" s="34">
        <f>$AE$28/'Fixed data'!$C$7</f>
        <v>-2.6258699377777783E-5</v>
      </c>
      <c r="AS56" s="34">
        <f>$AE$28/'Fixed data'!$C$7</f>
        <v>-2.6258699377777783E-5</v>
      </c>
      <c r="AT56" s="34">
        <f>$AE$28/'Fixed data'!$C$7</f>
        <v>-2.6258699377777783E-5</v>
      </c>
      <c r="AU56" s="34">
        <f>$AE$28/'Fixed data'!$C$7</f>
        <v>-2.6258699377777783E-5</v>
      </c>
      <c r="AV56" s="34">
        <f>$AE$28/'Fixed data'!$C$7</f>
        <v>-2.6258699377777783E-5</v>
      </c>
      <c r="AW56" s="34">
        <f>$AE$28/'Fixed data'!$C$7</f>
        <v>-2.6258699377777783E-5</v>
      </c>
      <c r="AX56" s="34">
        <f>$AE$28/'Fixed data'!$C$7</f>
        <v>-2.6258699377777783E-5</v>
      </c>
      <c r="AY56" s="34">
        <f>$AE$28/'Fixed data'!$C$7</f>
        <v>-2.6258699377777783E-5</v>
      </c>
      <c r="AZ56" s="34">
        <f>$AE$28/'Fixed data'!$C$7</f>
        <v>-2.6258699377777783E-5</v>
      </c>
      <c r="BA56" s="34">
        <f>$AE$28/'Fixed data'!$C$7</f>
        <v>-2.6258699377777783E-5</v>
      </c>
      <c r="BB56" s="34">
        <f>$AE$28/'Fixed data'!$C$7</f>
        <v>-2.6258699377777783E-5</v>
      </c>
      <c r="BC56" s="34">
        <f>$AE$28/'Fixed data'!$C$7</f>
        <v>-2.6258699377777783E-5</v>
      </c>
      <c r="BD56" s="34">
        <f>$AE$28/'Fixed data'!$C$7</f>
        <v>-2.6258699377777783E-5</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-5.0452832711111108E-5</v>
      </c>
      <c r="AH57" s="34">
        <f>$AF$28/'Fixed data'!$C$7</f>
        <v>-5.0452832711111108E-5</v>
      </c>
      <c r="AI57" s="34">
        <f>$AF$28/'Fixed data'!$C$7</f>
        <v>-5.0452832711111108E-5</v>
      </c>
      <c r="AJ57" s="34">
        <f>$AF$28/'Fixed data'!$C$7</f>
        <v>-5.0452832711111108E-5</v>
      </c>
      <c r="AK57" s="34">
        <f>$AF$28/'Fixed data'!$C$7</f>
        <v>-5.0452832711111108E-5</v>
      </c>
      <c r="AL57" s="34">
        <f>$AF$28/'Fixed data'!$C$7</f>
        <v>-5.0452832711111108E-5</v>
      </c>
      <c r="AM57" s="34">
        <f>$AF$28/'Fixed data'!$C$7</f>
        <v>-5.0452832711111108E-5</v>
      </c>
      <c r="AN57" s="34">
        <f>$AF$28/'Fixed data'!$C$7</f>
        <v>-5.0452832711111108E-5</v>
      </c>
      <c r="AO57" s="34">
        <f>$AF$28/'Fixed data'!$C$7</f>
        <v>-5.0452832711111108E-5</v>
      </c>
      <c r="AP57" s="34">
        <f>$AF$28/'Fixed data'!$C$7</f>
        <v>-5.0452832711111108E-5</v>
      </c>
      <c r="AQ57" s="34">
        <f>$AF$28/'Fixed data'!$C$7</f>
        <v>-5.0452832711111108E-5</v>
      </c>
      <c r="AR57" s="34">
        <f>$AF$28/'Fixed data'!$C$7</f>
        <v>-5.0452832711111108E-5</v>
      </c>
      <c r="AS57" s="34">
        <f>$AF$28/'Fixed data'!$C$7</f>
        <v>-5.0452832711111108E-5</v>
      </c>
      <c r="AT57" s="34">
        <f>$AF$28/'Fixed data'!$C$7</f>
        <v>-5.0452832711111108E-5</v>
      </c>
      <c r="AU57" s="34">
        <f>$AF$28/'Fixed data'!$C$7</f>
        <v>-5.0452832711111108E-5</v>
      </c>
      <c r="AV57" s="34">
        <f>$AF$28/'Fixed data'!$C$7</f>
        <v>-5.0452832711111108E-5</v>
      </c>
      <c r="AW57" s="34">
        <f>$AF$28/'Fixed data'!$C$7</f>
        <v>-5.0452832711111108E-5</v>
      </c>
      <c r="AX57" s="34">
        <f>$AF$28/'Fixed data'!$C$7</f>
        <v>-5.0452832711111108E-5</v>
      </c>
      <c r="AY57" s="34">
        <f>$AF$28/'Fixed data'!$C$7</f>
        <v>-5.0452832711111108E-5</v>
      </c>
      <c r="AZ57" s="34">
        <f>$AF$28/'Fixed data'!$C$7</f>
        <v>-5.0452832711111108E-5</v>
      </c>
      <c r="BA57" s="34">
        <f>$AF$28/'Fixed data'!$C$7</f>
        <v>-5.0452832711111108E-5</v>
      </c>
      <c r="BB57" s="34">
        <f>$AF$28/'Fixed data'!$C$7</f>
        <v>-5.0452832711111108E-5</v>
      </c>
      <c r="BC57" s="34">
        <f>$AF$28/'Fixed data'!$C$7</f>
        <v>-5.0452832711111108E-5</v>
      </c>
      <c r="BD57" s="34">
        <f>$AF$28/'Fixed data'!$C$7</f>
        <v>-5.0452832711111108E-5</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-5.0452832711111108E-5</v>
      </c>
      <c r="AI58" s="34">
        <f>$AG$28/'Fixed data'!$C$7</f>
        <v>-5.0452832711111108E-5</v>
      </c>
      <c r="AJ58" s="34">
        <f>$AG$28/'Fixed data'!$C$7</f>
        <v>-5.0452832711111108E-5</v>
      </c>
      <c r="AK58" s="34">
        <f>$AG$28/'Fixed data'!$C$7</f>
        <v>-5.0452832711111108E-5</v>
      </c>
      <c r="AL58" s="34">
        <f>$AG$28/'Fixed data'!$C$7</f>
        <v>-5.0452832711111108E-5</v>
      </c>
      <c r="AM58" s="34">
        <f>$AG$28/'Fixed data'!$C$7</f>
        <v>-5.0452832711111108E-5</v>
      </c>
      <c r="AN58" s="34">
        <f>$AG$28/'Fixed data'!$C$7</f>
        <v>-5.0452832711111108E-5</v>
      </c>
      <c r="AO58" s="34">
        <f>$AG$28/'Fixed data'!$C$7</f>
        <v>-5.0452832711111108E-5</v>
      </c>
      <c r="AP58" s="34">
        <f>$AG$28/'Fixed data'!$C$7</f>
        <v>-5.0452832711111108E-5</v>
      </c>
      <c r="AQ58" s="34">
        <f>$AG$28/'Fixed data'!$C$7</f>
        <v>-5.0452832711111108E-5</v>
      </c>
      <c r="AR58" s="34">
        <f>$AG$28/'Fixed data'!$C$7</f>
        <v>-5.0452832711111108E-5</v>
      </c>
      <c r="AS58" s="34">
        <f>$AG$28/'Fixed data'!$C$7</f>
        <v>-5.0452832711111108E-5</v>
      </c>
      <c r="AT58" s="34">
        <f>$AG$28/'Fixed data'!$C$7</f>
        <v>-5.0452832711111108E-5</v>
      </c>
      <c r="AU58" s="34">
        <f>$AG$28/'Fixed data'!$C$7</f>
        <v>-5.0452832711111108E-5</v>
      </c>
      <c r="AV58" s="34">
        <f>$AG$28/'Fixed data'!$C$7</f>
        <v>-5.0452832711111108E-5</v>
      </c>
      <c r="AW58" s="34">
        <f>$AG$28/'Fixed data'!$C$7</f>
        <v>-5.0452832711111108E-5</v>
      </c>
      <c r="AX58" s="34">
        <f>$AG$28/'Fixed data'!$C$7</f>
        <v>-5.0452832711111108E-5</v>
      </c>
      <c r="AY58" s="34">
        <f>$AG$28/'Fixed data'!$C$7</f>
        <v>-5.0452832711111108E-5</v>
      </c>
      <c r="AZ58" s="34">
        <f>$AG$28/'Fixed data'!$C$7</f>
        <v>-5.0452832711111108E-5</v>
      </c>
      <c r="BA58" s="34">
        <f>$AG$28/'Fixed data'!$C$7</f>
        <v>-5.0452832711111108E-5</v>
      </c>
      <c r="BB58" s="34">
        <f>$AG$28/'Fixed data'!$C$7</f>
        <v>-5.0452832711111108E-5</v>
      </c>
      <c r="BC58" s="34">
        <f>$AG$28/'Fixed data'!$C$7</f>
        <v>-5.0452832711111108E-5</v>
      </c>
      <c r="BD58" s="34">
        <f>$AG$28/'Fixed data'!$C$7</f>
        <v>-5.0452832711111108E-5</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-5.0452832711111108E-5</v>
      </c>
      <c r="AJ59" s="34">
        <f>$AH$28/'Fixed data'!$C$7</f>
        <v>-5.0452832711111108E-5</v>
      </c>
      <c r="AK59" s="34">
        <f>$AH$28/'Fixed data'!$C$7</f>
        <v>-5.0452832711111108E-5</v>
      </c>
      <c r="AL59" s="34">
        <f>$AH$28/'Fixed data'!$C$7</f>
        <v>-5.0452832711111108E-5</v>
      </c>
      <c r="AM59" s="34">
        <f>$AH$28/'Fixed data'!$C$7</f>
        <v>-5.0452832711111108E-5</v>
      </c>
      <c r="AN59" s="34">
        <f>$AH$28/'Fixed data'!$C$7</f>
        <v>-5.0452832711111108E-5</v>
      </c>
      <c r="AO59" s="34">
        <f>$AH$28/'Fixed data'!$C$7</f>
        <v>-5.0452832711111108E-5</v>
      </c>
      <c r="AP59" s="34">
        <f>$AH$28/'Fixed data'!$C$7</f>
        <v>-5.0452832711111108E-5</v>
      </c>
      <c r="AQ59" s="34">
        <f>$AH$28/'Fixed data'!$C$7</f>
        <v>-5.0452832711111108E-5</v>
      </c>
      <c r="AR59" s="34">
        <f>$AH$28/'Fixed data'!$C$7</f>
        <v>-5.0452832711111108E-5</v>
      </c>
      <c r="AS59" s="34">
        <f>$AH$28/'Fixed data'!$C$7</f>
        <v>-5.0452832711111108E-5</v>
      </c>
      <c r="AT59" s="34">
        <f>$AH$28/'Fixed data'!$C$7</f>
        <v>-5.0452832711111108E-5</v>
      </c>
      <c r="AU59" s="34">
        <f>$AH$28/'Fixed data'!$C$7</f>
        <v>-5.0452832711111108E-5</v>
      </c>
      <c r="AV59" s="34">
        <f>$AH$28/'Fixed data'!$C$7</f>
        <v>-5.0452832711111108E-5</v>
      </c>
      <c r="AW59" s="34">
        <f>$AH$28/'Fixed data'!$C$7</f>
        <v>-5.0452832711111108E-5</v>
      </c>
      <c r="AX59" s="34">
        <f>$AH$28/'Fixed data'!$C$7</f>
        <v>-5.0452832711111108E-5</v>
      </c>
      <c r="AY59" s="34">
        <f>$AH$28/'Fixed data'!$C$7</f>
        <v>-5.0452832711111108E-5</v>
      </c>
      <c r="AZ59" s="34">
        <f>$AH$28/'Fixed data'!$C$7</f>
        <v>-5.0452832711111108E-5</v>
      </c>
      <c r="BA59" s="34">
        <f>$AH$28/'Fixed data'!$C$7</f>
        <v>-5.0452832711111108E-5</v>
      </c>
      <c r="BB59" s="34">
        <f>$AH$28/'Fixed data'!$C$7</f>
        <v>-5.0452832711111108E-5</v>
      </c>
      <c r="BC59" s="34">
        <f>$AH$28/'Fixed data'!$C$7</f>
        <v>-5.0452832711111108E-5</v>
      </c>
      <c r="BD59" s="34">
        <f>$AH$28/'Fixed data'!$C$7</f>
        <v>-5.0452832711111108E-5</v>
      </c>
    </row>
    <row r="60" spans="1:56" ht="16.5" collapsed="1">
      <c r="A60" s="115"/>
      <c r="B60" s="9" t="s">
        <v>7</v>
      </c>
      <c r="C60" s="9" t="s">
        <v>61</v>
      </c>
      <c r="D60" s="9" t="s">
        <v>40</v>
      </c>
      <c r="E60" s="34">
        <f>SUM(E30:E59)</f>
        <v>0</v>
      </c>
      <c r="F60" s="34">
        <f t="shared" ref="F60:BD60" si="5">SUM(F30:F59)</f>
        <v>0</v>
      </c>
      <c r="G60" s="34">
        <f t="shared" si="5"/>
        <v>0</v>
      </c>
      <c r="H60" s="34">
        <f t="shared" si="5"/>
        <v>-3.1997493738801352E-3</v>
      </c>
      <c r="I60" s="34">
        <f t="shared" si="5"/>
        <v>-3.1300522418278593E-3</v>
      </c>
      <c r="J60" s="34">
        <f t="shared" si="5"/>
        <v>-3.0605769743326148E-3</v>
      </c>
      <c r="K60" s="34">
        <f t="shared" si="5"/>
        <v>-2.9913058736791556E-3</v>
      </c>
      <c r="L60" s="34">
        <f t="shared" si="5"/>
        <v>-2.9222214926465707E-3</v>
      </c>
      <c r="M60" s="34">
        <f t="shared" si="5"/>
        <v>-2.8533066262280316E-3</v>
      </c>
      <c r="N60" s="34">
        <f t="shared" si="5"/>
        <v>-2.7845443035819143E-3</v>
      </c>
      <c r="O60" s="34">
        <f t="shared" si="5"/>
        <v>-2.715917780205817E-3</v>
      </c>
      <c r="P60" s="34">
        <f t="shared" si="5"/>
        <v>-2.6474105303253485E-3</v>
      </c>
      <c r="Q60" s="34">
        <f t="shared" si="5"/>
        <v>-2.5790062394898837E-3</v>
      </c>
      <c r="R60" s="34">
        <f t="shared" si="5"/>
        <v>-2.5106887973677921E-3</v>
      </c>
      <c r="S60" s="34">
        <f t="shared" si="5"/>
        <v>-2.4424422907339434E-3</v>
      </c>
      <c r="T60" s="34">
        <f t="shared" si="5"/>
        <v>-2.3742509966425815E-3</v>
      </c>
      <c r="U60" s="34">
        <f t="shared" si="5"/>
        <v>-2.3060993757789182E-3</v>
      </c>
      <c r="V60" s="34">
        <f t="shared" si="5"/>
        <v>-2.2379720659830718E-3</v>
      </c>
      <c r="W60" s="34">
        <f t="shared" si="5"/>
        <v>-2.1698538759402052E-3</v>
      </c>
      <c r="X60" s="34">
        <f t="shared" si="5"/>
        <v>-2.1017297790309683E-3</v>
      </c>
      <c r="Y60" s="34">
        <f t="shared" si="5"/>
        <v>-2.0335849073365654E-3</v>
      </c>
      <c r="Z60" s="34">
        <f t="shared" si="5"/>
        <v>-1.9654045457929885E-3</v>
      </c>
      <c r="AA60" s="34">
        <f t="shared" si="5"/>
        <v>-1.8971741264891605E-3</v>
      </c>
      <c r="AB60" s="34">
        <f t="shared" si="5"/>
        <v>3.9432338407997293E-3</v>
      </c>
      <c r="AC60" s="34">
        <f t="shared" si="5"/>
        <v>3.9169751414219519E-3</v>
      </c>
      <c r="AD60" s="34">
        <f t="shared" si="5"/>
        <v>3.8907164420441741E-3</v>
      </c>
      <c r="AE60" s="34">
        <f t="shared" si="5"/>
        <v>3.8644577426663962E-3</v>
      </c>
      <c r="AF60" s="34">
        <f t="shared" si="5"/>
        <v>3.8381990432886184E-3</v>
      </c>
      <c r="AG60" s="34">
        <f t="shared" si="5"/>
        <v>3.7877462105775071E-3</v>
      </c>
      <c r="AH60" s="34">
        <f t="shared" si="5"/>
        <v>3.7372933778663958E-3</v>
      </c>
      <c r="AI60" s="34">
        <f t="shared" si="5"/>
        <v>3.6868405451552845E-3</v>
      </c>
      <c r="AJ60" s="34">
        <f t="shared" si="5"/>
        <v>3.6868405451552845E-3</v>
      </c>
      <c r="AK60" s="34">
        <f t="shared" si="5"/>
        <v>3.6868405451552845E-3</v>
      </c>
      <c r="AL60" s="34">
        <f t="shared" si="5"/>
        <v>3.6868405451552845E-3</v>
      </c>
      <c r="AM60" s="34">
        <f t="shared" si="5"/>
        <v>3.6868405451552845E-3</v>
      </c>
      <c r="AN60" s="34">
        <f t="shared" si="5"/>
        <v>3.6868405451552845E-3</v>
      </c>
      <c r="AO60" s="34">
        <f t="shared" si="5"/>
        <v>3.6868405451552845E-3</v>
      </c>
      <c r="AP60" s="34">
        <f t="shared" si="5"/>
        <v>3.6868405451552845E-3</v>
      </c>
      <c r="AQ60" s="34">
        <f t="shared" si="5"/>
        <v>3.6868405451552845E-3</v>
      </c>
      <c r="AR60" s="34">
        <f t="shared" si="5"/>
        <v>3.6868405451552845E-3</v>
      </c>
      <c r="AS60" s="34">
        <f t="shared" si="5"/>
        <v>3.6868405451552845E-3</v>
      </c>
      <c r="AT60" s="34">
        <f t="shared" si="5"/>
        <v>3.6868405451552845E-3</v>
      </c>
      <c r="AU60" s="34">
        <f t="shared" si="5"/>
        <v>3.6868405451552845E-3</v>
      </c>
      <c r="AV60" s="34">
        <f t="shared" si="5"/>
        <v>3.6868405451552845E-3</v>
      </c>
      <c r="AW60" s="34">
        <f t="shared" si="5"/>
        <v>3.6868405451552845E-3</v>
      </c>
      <c r="AX60" s="34">
        <f t="shared" si="5"/>
        <v>3.6868405451552845E-3</v>
      </c>
      <c r="AY60" s="34">
        <f t="shared" si="5"/>
        <v>3.6868405451552845E-3</v>
      </c>
      <c r="AZ60" s="34">
        <f t="shared" si="5"/>
        <v>3.6868405451552845E-3</v>
      </c>
      <c r="BA60" s="34">
        <f t="shared" si="5"/>
        <v>6.8865899190354209E-3</v>
      </c>
      <c r="BB60" s="34">
        <f t="shared" si="5"/>
        <v>6.8168927869831451E-3</v>
      </c>
      <c r="BC60" s="34">
        <f t="shared" si="5"/>
        <v>6.747417519487901E-3</v>
      </c>
      <c r="BD60" s="34">
        <f t="shared" si="5"/>
        <v>6.6781464188344413E-3</v>
      </c>
    </row>
    <row r="61" spans="1:56" ht="17.25" hidden="1" customHeight="1" outlineLevel="1">
      <c r="A61" s="115"/>
      <c r="B61" s="9" t="s">
        <v>35</v>
      </c>
      <c r="C61" s="9" t="s">
        <v>62</v>
      </c>
      <c r="D61" s="9" t="s">
        <v>40</v>
      </c>
      <c r="E61" s="34">
        <v>0</v>
      </c>
      <c r="F61" s="34">
        <f>E62</f>
        <v>0</v>
      </c>
      <c r="G61" s="34">
        <f t="shared" ref="G61:BD61" si="6">F62</f>
        <v>0</v>
      </c>
      <c r="H61" s="34">
        <f t="shared" si="6"/>
        <v>-0.14398872182460609</v>
      </c>
      <c r="I61" s="34">
        <f t="shared" si="6"/>
        <v>-0.13765260150837355</v>
      </c>
      <c r="J61" s="34">
        <f t="shared" si="6"/>
        <v>-0.13139616222925968</v>
      </c>
      <c r="K61" s="34">
        <f t="shared" si="6"/>
        <v>-0.12521838572552141</v>
      </c>
      <c r="L61" s="34">
        <f t="shared" si="6"/>
        <v>-0.11911828270537592</v>
      </c>
      <c r="M61" s="34">
        <f t="shared" si="6"/>
        <v>-0.1130948922238951</v>
      </c>
      <c r="N61" s="34">
        <f t="shared" si="6"/>
        <v>-0.1071472810785918</v>
      </c>
      <c r="O61" s="34">
        <f t="shared" si="6"/>
        <v>-0.1012745432230855</v>
      </c>
      <c r="P61" s="34">
        <f t="shared" si="6"/>
        <v>-9.5475799198258604E-2</v>
      </c>
      <c r="Q61" s="34">
        <f t="shared" si="6"/>
        <v>-8.9750195580337339E-2</v>
      </c>
      <c r="R61" s="34">
        <f t="shared" si="6"/>
        <v>-8.4096904445353324E-2</v>
      </c>
      <c r="S61" s="34">
        <f t="shared" si="6"/>
        <v>-7.8515122849462354E-2</v>
      </c>
      <c r="T61" s="34">
        <f t="shared" si="6"/>
        <v>-7.3004072324617114E-2</v>
      </c>
      <c r="U61" s="34">
        <f t="shared" si="6"/>
        <v>-6.7562998389109688E-2</v>
      </c>
      <c r="V61" s="34">
        <f t="shared" si="6"/>
        <v>-6.2191170072517676E-2</v>
      </c>
      <c r="W61" s="34">
        <f t="shared" si="6"/>
        <v>-5.6887879454605605E-2</v>
      </c>
      <c r="X61" s="34">
        <f t="shared" si="6"/>
        <v>-5.1652441217749742E-2</v>
      </c>
      <c r="Y61" s="34">
        <f t="shared" si="6"/>
        <v>-4.6484192212470646E-2</v>
      </c>
      <c r="Z61" s="34">
        <f t="shared" si="6"/>
        <v>-4.1382491035673111E-2</v>
      </c>
      <c r="AA61" s="34">
        <f t="shared" si="6"/>
        <v>-3.6346717621207864E-2</v>
      </c>
      <c r="AB61" s="34">
        <f t="shared" si="6"/>
        <v>0.2283688150332813</v>
      </c>
      <c r="AC61" s="34">
        <f t="shared" si="6"/>
        <v>0.22324393972048157</v>
      </c>
      <c r="AD61" s="34">
        <f t="shared" si="6"/>
        <v>0.21814532310705961</v>
      </c>
      <c r="AE61" s="34">
        <f t="shared" si="6"/>
        <v>0.21307296519301544</v>
      </c>
      <c r="AF61" s="34">
        <f t="shared" si="6"/>
        <v>0.20802686597834905</v>
      </c>
      <c r="AG61" s="34">
        <f t="shared" si="6"/>
        <v>0.20191828946306042</v>
      </c>
      <c r="AH61" s="34">
        <f t="shared" si="6"/>
        <v>0.19586016578048293</v>
      </c>
      <c r="AI61" s="34">
        <f t="shared" si="6"/>
        <v>0.18985249493061654</v>
      </c>
      <c r="AJ61" s="34">
        <f t="shared" si="6"/>
        <v>0.18389527691346125</v>
      </c>
      <c r="AK61" s="34">
        <f t="shared" si="6"/>
        <v>0.17793805889630596</v>
      </c>
      <c r="AL61" s="34">
        <f t="shared" si="6"/>
        <v>0.17198084087915066</v>
      </c>
      <c r="AM61" s="34">
        <f t="shared" si="6"/>
        <v>0.16602362286199537</v>
      </c>
      <c r="AN61" s="34">
        <f t="shared" si="6"/>
        <v>0.16006640484484008</v>
      </c>
      <c r="AO61" s="34">
        <f t="shared" si="6"/>
        <v>0.1563795642996848</v>
      </c>
      <c r="AP61" s="34">
        <f t="shared" si="6"/>
        <v>0.15269272375452952</v>
      </c>
      <c r="AQ61" s="34">
        <f t="shared" si="6"/>
        <v>0.14900588320937425</v>
      </c>
      <c r="AR61" s="34">
        <f t="shared" si="6"/>
        <v>0.14531904266421897</v>
      </c>
      <c r="AS61" s="34">
        <f t="shared" si="6"/>
        <v>0.14163220211906369</v>
      </c>
      <c r="AT61" s="34">
        <f t="shared" si="6"/>
        <v>0.13794536157390841</v>
      </c>
      <c r="AU61" s="34">
        <f t="shared" si="6"/>
        <v>0.13425852102875313</v>
      </c>
      <c r="AV61" s="34">
        <f t="shared" si="6"/>
        <v>0.13057168048359785</v>
      </c>
      <c r="AW61" s="34">
        <f t="shared" si="6"/>
        <v>0.12688483993844257</v>
      </c>
      <c r="AX61" s="34">
        <f t="shared" si="6"/>
        <v>0.12319799939328729</v>
      </c>
      <c r="AY61" s="34">
        <f t="shared" si="6"/>
        <v>0.11951115884813202</v>
      </c>
      <c r="AZ61" s="34">
        <f t="shared" si="6"/>
        <v>0.11582431830297674</v>
      </c>
      <c r="BA61" s="34">
        <f t="shared" si="6"/>
        <v>0.11213747775782146</v>
      </c>
      <c r="BB61" s="34">
        <f t="shared" si="6"/>
        <v>0.10525088783878604</v>
      </c>
      <c r="BC61" s="34">
        <f t="shared" si="6"/>
        <v>9.8433995051802892E-2</v>
      </c>
      <c r="BD61" s="34">
        <f t="shared" si="6"/>
        <v>9.1686577532314989E-2</v>
      </c>
    </row>
    <row r="62" spans="1:56" ht="16.5" hidden="1" customHeight="1" outlineLevel="1">
      <c r="A62" s="115"/>
      <c r="B62" s="9" t="s">
        <v>34</v>
      </c>
      <c r="C62" s="9" t="s">
        <v>69</v>
      </c>
      <c r="D62" s="9" t="s">
        <v>40</v>
      </c>
      <c r="E62" s="34">
        <f t="shared" ref="E62:BD62" si="7">E28-E60+E61</f>
        <v>0</v>
      </c>
      <c r="F62" s="34">
        <f t="shared" si="7"/>
        <v>0</v>
      </c>
      <c r="G62" s="34">
        <f t="shared" si="7"/>
        <v>-0.14398872182460609</v>
      </c>
      <c r="H62" s="34">
        <f t="shared" si="7"/>
        <v>-0.13765260150837355</v>
      </c>
      <c r="I62" s="34">
        <f t="shared" si="7"/>
        <v>-0.13139616222925968</v>
      </c>
      <c r="J62" s="34">
        <f t="shared" si="7"/>
        <v>-0.12521838572552141</v>
      </c>
      <c r="K62" s="34">
        <f t="shared" si="7"/>
        <v>-0.11911828270537592</v>
      </c>
      <c r="L62" s="34">
        <f t="shared" si="7"/>
        <v>-0.1130948922238951</v>
      </c>
      <c r="M62" s="34">
        <f t="shared" si="7"/>
        <v>-0.1071472810785918</v>
      </c>
      <c r="N62" s="34">
        <f t="shared" si="7"/>
        <v>-0.1012745432230855</v>
      </c>
      <c r="O62" s="34">
        <f t="shared" si="7"/>
        <v>-9.5475799198258604E-2</v>
      </c>
      <c r="P62" s="34">
        <f t="shared" si="7"/>
        <v>-8.9750195580337339E-2</v>
      </c>
      <c r="Q62" s="34">
        <f t="shared" si="7"/>
        <v>-8.4096904445353324E-2</v>
      </c>
      <c r="R62" s="34">
        <f t="shared" si="7"/>
        <v>-7.8515122849462354E-2</v>
      </c>
      <c r="S62" s="34">
        <f t="shared" si="7"/>
        <v>-7.3004072324617114E-2</v>
      </c>
      <c r="T62" s="34">
        <f t="shared" si="7"/>
        <v>-6.7562998389109688E-2</v>
      </c>
      <c r="U62" s="34">
        <f t="shared" si="7"/>
        <v>-6.2191170072517676E-2</v>
      </c>
      <c r="V62" s="34">
        <f t="shared" si="7"/>
        <v>-5.6887879454605605E-2</v>
      </c>
      <c r="W62" s="34">
        <f t="shared" si="7"/>
        <v>-5.1652441217749742E-2</v>
      </c>
      <c r="X62" s="34">
        <f t="shared" si="7"/>
        <v>-4.6484192212470646E-2</v>
      </c>
      <c r="Y62" s="34">
        <f t="shared" si="7"/>
        <v>-4.1382491035673111E-2</v>
      </c>
      <c r="Z62" s="34">
        <f t="shared" si="7"/>
        <v>-3.6346717621207864E-2</v>
      </c>
      <c r="AA62" s="34">
        <f t="shared" si="7"/>
        <v>0.2283688150332813</v>
      </c>
      <c r="AB62" s="34">
        <f t="shared" si="7"/>
        <v>0.22324393972048157</v>
      </c>
      <c r="AC62" s="34">
        <f t="shared" si="7"/>
        <v>0.21814532310705961</v>
      </c>
      <c r="AD62" s="34">
        <f t="shared" si="7"/>
        <v>0.21307296519301544</v>
      </c>
      <c r="AE62" s="34">
        <f t="shared" si="7"/>
        <v>0.20802686597834905</v>
      </c>
      <c r="AF62" s="34">
        <f t="shared" si="7"/>
        <v>0.20191828946306042</v>
      </c>
      <c r="AG62" s="34">
        <f t="shared" si="7"/>
        <v>0.19586016578048293</v>
      </c>
      <c r="AH62" s="34">
        <f t="shared" si="7"/>
        <v>0.18985249493061654</v>
      </c>
      <c r="AI62" s="34">
        <f t="shared" si="7"/>
        <v>0.18389527691346125</v>
      </c>
      <c r="AJ62" s="34">
        <f t="shared" si="7"/>
        <v>0.17793805889630596</v>
      </c>
      <c r="AK62" s="34">
        <f t="shared" si="7"/>
        <v>0.17198084087915066</v>
      </c>
      <c r="AL62" s="34">
        <f t="shared" si="7"/>
        <v>0.16602362286199537</v>
      </c>
      <c r="AM62" s="34">
        <f t="shared" si="7"/>
        <v>0.16006640484484008</v>
      </c>
      <c r="AN62" s="34">
        <f t="shared" si="7"/>
        <v>0.1563795642996848</v>
      </c>
      <c r="AO62" s="34">
        <f t="shared" si="7"/>
        <v>0.15269272375452952</v>
      </c>
      <c r="AP62" s="34">
        <f t="shared" si="7"/>
        <v>0.14900588320937425</v>
      </c>
      <c r="AQ62" s="34">
        <f t="shared" si="7"/>
        <v>0.14531904266421897</v>
      </c>
      <c r="AR62" s="34">
        <f t="shared" si="7"/>
        <v>0.14163220211906369</v>
      </c>
      <c r="AS62" s="34">
        <f t="shared" si="7"/>
        <v>0.13794536157390841</v>
      </c>
      <c r="AT62" s="34">
        <f t="shared" si="7"/>
        <v>0.13425852102875313</v>
      </c>
      <c r="AU62" s="34">
        <f t="shared" si="7"/>
        <v>0.13057168048359785</v>
      </c>
      <c r="AV62" s="34">
        <f t="shared" si="7"/>
        <v>0.12688483993844257</v>
      </c>
      <c r="AW62" s="34">
        <f t="shared" si="7"/>
        <v>0.12319799939328729</v>
      </c>
      <c r="AX62" s="34">
        <f t="shared" si="7"/>
        <v>0.11951115884813202</v>
      </c>
      <c r="AY62" s="34">
        <f t="shared" si="7"/>
        <v>0.11582431830297674</v>
      </c>
      <c r="AZ62" s="34">
        <f t="shared" si="7"/>
        <v>0.11213747775782146</v>
      </c>
      <c r="BA62" s="34">
        <f t="shared" si="7"/>
        <v>0.10525088783878604</v>
      </c>
      <c r="BB62" s="34">
        <f t="shared" si="7"/>
        <v>9.8433995051802892E-2</v>
      </c>
      <c r="BC62" s="34">
        <f t="shared" si="7"/>
        <v>9.1686577532314989E-2</v>
      </c>
      <c r="BD62" s="34">
        <f t="shared" si="7"/>
        <v>8.5008431113480554E-2</v>
      </c>
    </row>
    <row r="63" spans="1:56" ht="16.5" collapsed="1">
      <c r="A63" s="115"/>
      <c r="B63" s="9" t="s">
        <v>8</v>
      </c>
      <c r="C63" s="11" t="s">
        <v>68</v>
      </c>
      <c r="D63" s="9" t="s">
        <v>40</v>
      </c>
      <c r="E63" s="34">
        <f>AVERAGE(E61:E62)*'Fixed data'!$C$3</f>
        <v>0</v>
      </c>
      <c r="F63" s="34">
        <f>AVERAGE(F61:F62)*'Fixed data'!$C$3</f>
        <v>0</v>
      </c>
      <c r="G63" s="34">
        <f>AVERAGE(G61:G62)*'Fixed data'!$C$3</f>
        <v>-3.4773276320642374E-3</v>
      </c>
      <c r="H63" s="34">
        <f>AVERAGE(H61:H62)*'Fixed data'!$C$3</f>
        <v>-6.8016379584914591E-3</v>
      </c>
      <c r="I63" s="34">
        <f>AVERAGE(I61:I62)*'Fixed data'!$C$3</f>
        <v>-6.4975276442638423E-3</v>
      </c>
      <c r="J63" s="34">
        <f>AVERAGE(J61:J62)*'Fixed data'!$C$3</f>
        <v>-6.197241333107964E-3</v>
      </c>
      <c r="K63" s="34">
        <f>AVERAGE(K61:K62)*'Fixed data'!$C$3</f>
        <v>-5.9007305426061708E-3</v>
      </c>
      <c r="L63" s="34">
        <f>AVERAGE(L61:L62)*'Fixed data'!$C$3</f>
        <v>-5.6079481745418954E-3</v>
      </c>
      <c r="M63" s="34">
        <f>AVERAGE(M61:M62)*'Fixed data'!$C$3</f>
        <v>-5.3188484852550594E-3</v>
      </c>
      <c r="N63" s="34">
        <f>AVERAGE(N61:N62)*'Fixed data'!$C$3</f>
        <v>-5.033387056885507E-3</v>
      </c>
      <c r="O63" s="34">
        <f>AVERAGE(O61:O62)*'Fixed data'!$C$3</f>
        <v>-4.7515207694754603E-3</v>
      </c>
      <c r="P63" s="34">
        <f>AVERAGE(P61:P62)*'Fixed data'!$C$3</f>
        <v>-4.4732077739030925E-3</v>
      </c>
      <c r="Q63" s="34">
        <f>AVERAGE(Q61:Q62)*'Fixed data'!$C$3</f>
        <v>-4.1984074656204297E-3</v>
      </c>
      <c r="R63" s="34">
        <f>AVERAGE(R61:R62)*'Fixed data'!$C$3</f>
        <v>-3.9270804591697989E-3</v>
      </c>
      <c r="S63" s="34">
        <f>AVERAGE(S61:S62)*'Fixed data'!$C$3</f>
        <v>-3.6591885634540194E-3</v>
      </c>
      <c r="T63" s="34">
        <f>AVERAGE(T61:T62)*'Fixed data'!$C$3</f>
        <v>-3.3946947577365026E-3</v>
      </c>
      <c r="U63" s="34">
        <f>AVERAGE(U61:U62)*'Fixed data'!$C$3</f>
        <v>-3.1335631683483008E-3</v>
      </c>
      <c r="V63" s="34">
        <f>AVERAGE(V61:V62)*'Fixed data'!$C$3</f>
        <v>-2.8757590460800272E-3</v>
      </c>
      <c r="W63" s="34">
        <f>AVERAGE(W61:W62)*'Fixed data'!$C$3</f>
        <v>-2.6212487442373819E-3</v>
      </c>
      <c r="X63" s="34">
        <f>AVERAGE(X61:X62)*'Fixed data'!$C$3</f>
        <v>-2.3699996973398224E-3</v>
      </c>
      <c r="Y63" s="34">
        <f>AVERAGE(Y61:Y62)*'Fixed data'!$C$3</f>
        <v>-2.121980400442672E-3</v>
      </c>
      <c r="Z63" s="34">
        <f>AVERAGE(Z61:Z62)*'Fixed data'!$C$3</f>
        <v>-1.8771603890636757E-3</v>
      </c>
      <c r="AA63" s="34">
        <f>AVERAGE(AA61:AA62)*'Fixed data'!$C$3</f>
        <v>4.637333652501574E-3</v>
      </c>
      <c r="AB63" s="34">
        <f>AVERAGE(AB61:AB62)*'Fixed data'!$C$3</f>
        <v>1.0906448027303372E-2</v>
      </c>
      <c r="AC63" s="34">
        <f>AVERAGE(AC61:AC62)*'Fixed data'!$C$3</f>
        <v>1.0659550697285121E-2</v>
      </c>
      <c r="AD63" s="34">
        <f>AVERAGE(AD61:AD62)*'Fixed data'!$C$3</f>
        <v>1.0413921662446812E-2</v>
      </c>
      <c r="AE63" s="34">
        <f>AVERAGE(AE61:AE62)*'Fixed data'!$C$3</f>
        <v>1.0169560922788454E-2</v>
      </c>
      <c r="AF63" s="34">
        <f>AVERAGE(AF61:AF62)*'Fixed data'!$C$3</f>
        <v>9.9001755039100393E-3</v>
      </c>
      <c r="AG63" s="34">
        <f>AVERAGE(AG61:AG62)*'Fixed data'!$C$3</f>
        <v>9.6063496941315735E-3</v>
      </c>
      <c r="AH63" s="34">
        <f>AVERAGE(AH61:AH62)*'Fixed data'!$C$3</f>
        <v>9.3149607561730519E-3</v>
      </c>
      <c r="AI63" s="34">
        <f>AVERAGE(AI61:AI62)*'Fixed data'!$C$3</f>
        <v>9.0260086900344795E-3</v>
      </c>
      <c r="AJ63" s="34">
        <f>AVERAGE(AJ61:AJ62)*'Fixed data'!$C$3</f>
        <v>8.7382750598058775E-3</v>
      </c>
      <c r="AK63" s="34">
        <f>AVERAGE(AK61:AK62)*'Fixed data'!$C$3</f>
        <v>8.4505414295772789E-3</v>
      </c>
      <c r="AL63" s="34">
        <f>AVERAGE(AL61:AL62)*'Fixed data'!$C$3</f>
        <v>8.1628077993486769E-3</v>
      </c>
      <c r="AM63" s="34">
        <f>AVERAGE(AM61:AM62)*'Fixed data'!$C$3</f>
        <v>7.8750741691200766E-3</v>
      </c>
      <c r="AN63" s="34">
        <f>AVERAGE(AN61:AN62)*'Fixed data'!$C$3</f>
        <v>7.6421701548402762E-3</v>
      </c>
      <c r="AO63" s="34">
        <f>AVERAGE(AO61:AO62)*'Fixed data'!$C$3</f>
        <v>7.4640957565092767E-3</v>
      </c>
      <c r="AP63" s="34">
        <f>AVERAGE(AP61:AP62)*'Fixed data'!$C$3</f>
        <v>7.2860213581782763E-3</v>
      </c>
      <c r="AQ63" s="34">
        <f>AVERAGE(AQ61:AQ62)*'Fixed data'!$C$3</f>
        <v>7.1079469598472767E-3</v>
      </c>
      <c r="AR63" s="34">
        <f>AVERAGE(AR61:AR62)*'Fixed data'!$C$3</f>
        <v>6.9298725615162763E-3</v>
      </c>
      <c r="AS63" s="34">
        <f>AVERAGE(AS61:AS62)*'Fixed data'!$C$3</f>
        <v>6.7517981631852768E-3</v>
      </c>
      <c r="AT63" s="34">
        <f>AVERAGE(AT61:AT62)*'Fixed data'!$C$3</f>
        <v>6.5737237648542763E-3</v>
      </c>
      <c r="AU63" s="34">
        <f>AVERAGE(AU61:AU62)*'Fixed data'!$C$3</f>
        <v>6.3956493665232768E-3</v>
      </c>
      <c r="AV63" s="34">
        <f>AVERAGE(AV61:AV62)*'Fixed data'!$C$3</f>
        <v>6.2175749681922764E-3</v>
      </c>
      <c r="AW63" s="34">
        <f>AVERAGE(AW61:AW62)*'Fixed data'!$C$3</f>
        <v>6.0395005698612768E-3</v>
      </c>
      <c r="AX63" s="34">
        <f>AVERAGE(AX61:AX62)*'Fixed data'!$C$3</f>
        <v>5.8614261715302764E-3</v>
      </c>
      <c r="AY63" s="34">
        <f>AVERAGE(AY61:AY62)*'Fixed data'!$C$3</f>
        <v>5.6833517731992769E-3</v>
      </c>
      <c r="AZ63" s="34">
        <f>AVERAGE(AZ61:AZ62)*'Fixed data'!$C$3</f>
        <v>5.5052773748682764E-3</v>
      </c>
      <c r="BA63" s="34">
        <f>AVERAGE(BA61:BA62)*'Fixed data'!$C$3</f>
        <v>5.2499290291580713E-3</v>
      </c>
      <c r="BB63" s="34">
        <f>AVERAGE(BB61:BB62)*'Fixed data'!$C$3</f>
        <v>4.9189899218077234E-3</v>
      </c>
      <c r="BC63" s="34">
        <f>AVERAGE(BC61:BC62)*'Fixed data'!$C$3</f>
        <v>4.5914118279064475E-3</v>
      </c>
      <c r="BD63" s="34">
        <f>AVERAGE(BD61:BD62)*'Fixed data'!$C$3</f>
        <v>4.2671844587959624E-3</v>
      </c>
    </row>
    <row r="64" spans="1:56" ht="15.75" thickBot="1">
      <c r="A64" s="114"/>
      <c r="B64" s="12" t="s">
        <v>95</v>
      </c>
      <c r="C64" s="12" t="s">
        <v>45</v>
      </c>
      <c r="D64" s="12" t="s">
        <v>40</v>
      </c>
      <c r="E64" s="53">
        <f t="shared" ref="E64:BD64" si="8">E29+E60+E63</f>
        <v>0</v>
      </c>
      <c r="F64" s="53">
        <f t="shared" si="8"/>
        <v>0</v>
      </c>
      <c r="G64" s="53">
        <f t="shared" si="8"/>
        <v>-3.947450808821576E-2</v>
      </c>
      <c r="H64" s="53">
        <f t="shared" si="8"/>
        <v>-9.2172945967834916E-3</v>
      </c>
      <c r="I64" s="53">
        <f t="shared" si="8"/>
        <v>-8.8459831267702002E-3</v>
      </c>
      <c r="J64" s="53">
        <f t="shared" si="8"/>
        <v>-8.4785184250891644E-3</v>
      </c>
      <c r="K64" s="53">
        <f t="shared" si="8"/>
        <v>-8.1148371296687442E-3</v>
      </c>
      <c r="L64" s="53">
        <f t="shared" si="8"/>
        <v>-7.7548774199799036E-3</v>
      </c>
      <c r="M64" s="53">
        <f t="shared" si="8"/>
        <v>-7.3985789817142718E-3</v>
      </c>
      <c r="N64" s="53">
        <f t="shared" si="8"/>
        <v>-7.0458829724863257E-3</v>
      </c>
      <c r="O64" s="53">
        <f t="shared" si="8"/>
        <v>-6.6967319885260067E-3</v>
      </c>
      <c r="P64" s="53">
        <f t="shared" si="8"/>
        <v>-6.3510700323294624E-3</v>
      </c>
      <c r="Q64" s="53">
        <f t="shared" si="8"/>
        <v>-6.0088424812367817E-3</v>
      </c>
      <c r="R64" s="53">
        <f t="shared" si="8"/>
        <v>-5.6699960569067953E-3</v>
      </c>
      <c r="S64" s="53">
        <f t="shared" si="8"/>
        <v>-5.3344787956601395E-3</v>
      </c>
      <c r="T64" s="53">
        <f t="shared" si="8"/>
        <v>-5.0022400196628727E-3</v>
      </c>
      <c r="U64" s="53">
        <f t="shared" si="8"/>
        <v>-4.6732303089239459E-3</v>
      </c>
      <c r="V64" s="53">
        <f t="shared" si="8"/>
        <v>-4.34740147408085E-3</v>
      </c>
      <c r="W64" s="53">
        <f t="shared" si="8"/>
        <v>-4.0247065299486729E-3</v>
      </c>
      <c r="X64" s="53">
        <f t="shared" si="8"/>
        <v>-3.7050996698087587E-3</v>
      </c>
      <c r="Y64" s="53">
        <f t="shared" si="8"/>
        <v>-3.3885362404139957E-3</v>
      </c>
      <c r="Z64" s="53">
        <f t="shared" si="8"/>
        <v>-3.0749727176885991E-3</v>
      </c>
      <c r="AA64" s="53">
        <f t="shared" si="8"/>
        <v>6.8444749158012408E-2</v>
      </c>
      <c r="AB64" s="53">
        <f t="shared" si="8"/>
        <v>1.4554271500103102E-2</v>
      </c>
      <c r="AC64" s="53">
        <f t="shared" si="8"/>
        <v>1.4281115470707073E-2</v>
      </c>
      <c r="AD64" s="53">
        <f t="shared" si="8"/>
        <v>1.4009227736490985E-2</v>
      </c>
      <c r="AE64" s="53">
        <f t="shared" si="8"/>
        <v>1.3738608297454852E-2</v>
      </c>
      <c r="AF64" s="53">
        <f t="shared" si="8"/>
        <v>1.3170780179198658E-2</v>
      </c>
      <c r="AG64" s="53">
        <f t="shared" si="8"/>
        <v>1.2826501536709081E-2</v>
      </c>
      <c r="AH64" s="53">
        <f t="shared" si="8"/>
        <v>1.2484659766039448E-2</v>
      </c>
      <c r="AI64" s="53">
        <f t="shared" si="8"/>
        <v>1.2145254867189764E-2</v>
      </c>
      <c r="AJ64" s="53">
        <f t="shared" si="8"/>
        <v>1.1857521236961162E-2</v>
      </c>
      <c r="AK64" s="53">
        <f t="shared" si="8"/>
        <v>1.1569787606732563E-2</v>
      </c>
      <c r="AL64" s="53">
        <f t="shared" si="8"/>
        <v>1.1282053976503961E-2</v>
      </c>
      <c r="AM64" s="53">
        <f t="shared" si="8"/>
        <v>1.0994320346275361E-2</v>
      </c>
      <c r="AN64" s="53">
        <f t="shared" si="8"/>
        <v>1.132901069999556E-2</v>
      </c>
      <c r="AO64" s="53">
        <f t="shared" si="8"/>
        <v>1.1150936301664562E-2</v>
      </c>
      <c r="AP64" s="53">
        <f t="shared" si="8"/>
        <v>1.0972861903333561E-2</v>
      </c>
      <c r="AQ64" s="53">
        <f t="shared" si="8"/>
        <v>1.0794787505002561E-2</v>
      </c>
      <c r="AR64" s="53">
        <f t="shared" si="8"/>
        <v>1.061671310667156E-2</v>
      </c>
      <c r="AS64" s="53">
        <f t="shared" si="8"/>
        <v>1.0438638708340562E-2</v>
      </c>
      <c r="AT64" s="53">
        <f t="shared" si="8"/>
        <v>1.0260564310009561E-2</v>
      </c>
      <c r="AU64" s="53">
        <f t="shared" si="8"/>
        <v>1.0082489911678561E-2</v>
      </c>
      <c r="AV64" s="53">
        <f t="shared" si="8"/>
        <v>9.9044155133475604E-3</v>
      </c>
      <c r="AW64" s="53">
        <f t="shared" si="8"/>
        <v>9.7263411150165617E-3</v>
      </c>
      <c r="AX64" s="53">
        <f t="shared" si="8"/>
        <v>9.5482667166855613E-3</v>
      </c>
      <c r="AY64" s="53">
        <f t="shared" si="8"/>
        <v>9.3701923183545609E-3</v>
      </c>
      <c r="AZ64" s="53">
        <f t="shared" si="8"/>
        <v>9.1921179200235605E-3</v>
      </c>
      <c r="BA64" s="53">
        <f t="shared" si="8"/>
        <v>1.2136518948193491E-2</v>
      </c>
      <c r="BB64" s="53">
        <f t="shared" si="8"/>
        <v>1.1735882708790869E-2</v>
      </c>
      <c r="BC64" s="53">
        <f t="shared" si="8"/>
        <v>1.1338829347394348E-2</v>
      </c>
      <c r="BD64" s="53">
        <f t="shared" si="8"/>
        <v>1.0945330877630404E-2</v>
      </c>
    </row>
    <row r="65" spans="1:56" ht="12.75" customHeight="1">
      <c r="A65" s="207"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208"/>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208"/>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208"/>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208"/>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20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20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208"/>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20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20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208"/>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209"/>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-3.947450808821576E-2</v>
      </c>
      <c r="H77" s="54">
        <f>IF('Fixed data'!$G$19=FALSE,H64+H76,H64)</f>
        <v>-9.2172945967834916E-3</v>
      </c>
      <c r="I77" s="54">
        <f>IF('Fixed data'!$G$19=FALSE,I64+I76,I64)</f>
        <v>-8.8459831267702002E-3</v>
      </c>
      <c r="J77" s="54">
        <f>IF('Fixed data'!$G$19=FALSE,J64+J76,J64)</f>
        <v>-8.4785184250891644E-3</v>
      </c>
      <c r="K77" s="54">
        <f>IF('Fixed data'!$G$19=FALSE,K64+K76,K64)</f>
        <v>-8.1148371296687442E-3</v>
      </c>
      <c r="L77" s="54">
        <f>IF('Fixed data'!$G$19=FALSE,L64+L76,L64)</f>
        <v>-7.7548774199799036E-3</v>
      </c>
      <c r="M77" s="54">
        <f>IF('Fixed data'!$G$19=FALSE,M64+M76,M64)</f>
        <v>-7.3985789817142718E-3</v>
      </c>
      <c r="N77" s="54">
        <f>IF('Fixed data'!$G$19=FALSE,N64+N76,N64)</f>
        <v>-7.0458829724863257E-3</v>
      </c>
      <c r="O77" s="54">
        <f>IF('Fixed data'!$G$19=FALSE,O64+O76,O64)</f>
        <v>-6.6967319885260067E-3</v>
      </c>
      <c r="P77" s="54">
        <f>IF('Fixed data'!$G$19=FALSE,P64+P76,P64)</f>
        <v>-6.3510700323294624E-3</v>
      </c>
      <c r="Q77" s="54">
        <f>IF('Fixed data'!$G$19=FALSE,Q64+Q76,Q64)</f>
        <v>-6.0088424812367817E-3</v>
      </c>
      <c r="R77" s="54">
        <f>IF('Fixed data'!$G$19=FALSE,R64+R76,R64)</f>
        <v>-5.6699960569067953E-3</v>
      </c>
      <c r="S77" s="54">
        <f>IF('Fixed data'!$G$19=FALSE,S64+S76,S64)</f>
        <v>-5.3344787956601395E-3</v>
      </c>
      <c r="T77" s="54">
        <f>IF('Fixed data'!$G$19=FALSE,T64+T76,T64)</f>
        <v>-5.0022400196628727E-3</v>
      </c>
      <c r="U77" s="54">
        <f>IF('Fixed data'!$G$19=FALSE,U64+U76,U64)</f>
        <v>-4.6732303089239459E-3</v>
      </c>
      <c r="V77" s="54">
        <f>IF('Fixed data'!$G$19=FALSE,V64+V76,V64)</f>
        <v>-4.34740147408085E-3</v>
      </c>
      <c r="W77" s="54">
        <f>IF('Fixed data'!$G$19=FALSE,W64+W76,W64)</f>
        <v>-4.0247065299486729E-3</v>
      </c>
      <c r="X77" s="54">
        <f>IF('Fixed data'!$G$19=FALSE,X64+X76,X64)</f>
        <v>-3.7050996698087587E-3</v>
      </c>
      <c r="Y77" s="54">
        <f>IF('Fixed data'!$G$19=FALSE,Y64+Y76,Y64)</f>
        <v>-3.3885362404139957E-3</v>
      </c>
      <c r="Z77" s="54">
        <f>IF('Fixed data'!$G$19=FALSE,Z64+Z76,Z64)</f>
        <v>-3.0749727176885991E-3</v>
      </c>
      <c r="AA77" s="54">
        <f>IF('Fixed data'!$G$19=FALSE,AA64+AA76,AA64)</f>
        <v>6.8444749158012408E-2</v>
      </c>
      <c r="AB77" s="54">
        <f>IF('Fixed data'!$G$19=FALSE,AB64+AB76,AB64)</f>
        <v>1.4554271500103102E-2</v>
      </c>
      <c r="AC77" s="54">
        <f>IF('Fixed data'!$G$19=FALSE,AC64+AC76,AC64)</f>
        <v>1.4281115470707073E-2</v>
      </c>
      <c r="AD77" s="54">
        <f>IF('Fixed data'!$G$19=FALSE,AD64+AD76,AD64)</f>
        <v>1.4009227736490985E-2</v>
      </c>
      <c r="AE77" s="54">
        <f>IF('Fixed data'!$G$19=FALSE,AE64+AE76,AE64)</f>
        <v>1.3738608297454852E-2</v>
      </c>
      <c r="AF77" s="54">
        <f>IF('Fixed data'!$G$19=FALSE,AF64+AF76,AF64)</f>
        <v>1.3170780179198658E-2</v>
      </c>
      <c r="AG77" s="54">
        <f>IF('Fixed data'!$G$19=FALSE,AG64+AG76,AG64)</f>
        <v>1.2826501536709081E-2</v>
      </c>
      <c r="AH77" s="54">
        <f>IF('Fixed data'!$G$19=FALSE,AH64+AH76,AH64)</f>
        <v>1.2484659766039448E-2</v>
      </c>
      <c r="AI77" s="54">
        <f>IF('Fixed data'!$G$19=FALSE,AI64+AI76,AI64)</f>
        <v>1.2145254867189764E-2</v>
      </c>
      <c r="AJ77" s="54">
        <f>IF('Fixed data'!$G$19=FALSE,AJ64+AJ76,AJ64)</f>
        <v>1.1857521236961162E-2</v>
      </c>
      <c r="AK77" s="54">
        <f>IF('Fixed data'!$G$19=FALSE,AK64+AK76,AK64)</f>
        <v>1.1569787606732563E-2</v>
      </c>
      <c r="AL77" s="54">
        <f>IF('Fixed data'!$G$19=FALSE,AL64+AL76,AL64)</f>
        <v>1.1282053976503961E-2</v>
      </c>
      <c r="AM77" s="54">
        <f>IF('Fixed data'!$G$19=FALSE,AM64+AM76,AM64)</f>
        <v>1.0994320346275361E-2</v>
      </c>
      <c r="AN77" s="54">
        <f>IF('Fixed data'!$G$19=FALSE,AN64+AN76,AN64)</f>
        <v>1.132901069999556E-2</v>
      </c>
      <c r="AO77" s="54">
        <f>IF('Fixed data'!$G$19=FALSE,AO64+AO76,AO64)</f>
        <v>1.1150936301664562E-2</v>
      </c>
      <c r="AP77" s="54">
        <f>IF('Fixed data'!$G$19=FALSE,AP64+AP76,AP64)</f>
        <v>1.0972861903333561E-2</v>
      </c>
      <c r="AQ77" s="54">
        <f>IF('Fixed data'!$G$19=FALSE,AQ64+AQ76,AQ64)</f>
        <v>1.0794787505002561E-2</v>
      </c>
      <c r="AR77" s="54">
        <f>IF('Fixed data'!$G$19=FALSE,AR64+AR76,AR64)</f>
        <v>1.061671310667156E-2</v>
      </c>
      <c r="AS77" s="54">
        <f>IF('Fixed data'!$G$19=FALSE,AS64+AS76,AS64)</f>
        <v>1.0438638708340562E-2</v>
      </c>
      <c r="AT77" s="54">
        <f>IF('Fixed data'!$G$19=FALSE,AT64+AT76,AT64)</f>
        <v>1.0260564310009561E-2</v>
      </c>
      <c r="AU77" s="54">
        <f>IF('Fixed data'!$G$19=FALSE,AU64+AU76,AU64)</f>
        <v>1.0082489911678561E-2</v>
      </c>
      <c r="AV77" s="54">
        <f>IF('Fixed data'!$G$19=FALSE,AV64+AV76,AV64)</f>
        <v>9.9044155133475604E-3</v>
      </c>
      <c r="AW77" s="54">
        <f>IF('Fixed data'!$G$19=FALSE,AW64+AW76,AW64)</f>
        <v>9.7263411150165617E-3</v>
      </c>
      <c r="AX77" s="54">
        <f>IF('Fixed data'!$G$19=FALSE,AX64+AX76,AX64)</f>
        <v>9.5482667166855613E-3</v>
      </c>
      <c r="AY77" s="54">
        <f>IF('Fixed data'!$G$19=FALSE,AY64+AY76,AY64)</f>
        <v>9.3701923183545609E-3</v>
      </c>
      <c r="AZ77" s="54">
        <f>IF('Fixed data'!$G$19=FALSE,AZ64+AZ76,AZ64)</f>
        <v>9.1921179200235605E-3</v>
      </c>
      <c r="BA77" s="54">
        <f>IF('Fixed data'!$G$19=FALSE,BA64+BA76,BA64)</f>
        <v>1.2136518948193491E-2</v>
      </c>
      <c r="BB77" s="54">
        <f>IF('Fixed data'!$G$19=FALSE,BB64+BB76,BB64)</f>
        <v>1.1735882708790869E-2</v>
      </c>
      <c r="BC77" s="54">
        <f>IF('Fixed data'!$G$19=FALSE,BC64+BC76,BC64)</f>
        <v>1.1338829347394348E-2</v>
      </c>
      <c r="BD77" s="54">
        <f>IF('Fixed data'!$G$19=FALSE,BD64+BD76,BD64)</f>
        <v>1.0945330877630404E-2</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-3.5603744629999552E-2</v>
      </c>
      <c r="H80" s="55">
        <f t="shared" si="10"/>
        <v>-8.0323397367750207E-3</v>
      </c>
      <c r="I80" s="55">
        <f t="shared" si="10"/>
        <v>-7.4480804272237756E-3</v>
      </c>
      <c r="J80" s="55">
        <f t="shared" si="10"/>
        <v>-6.8972802015851891E-3</v>
      </c>
      <c r="K80" s="55">
        <f t="shared" si="10"/>
        <v>-6.3781886313410618E-3</v>
      </c>
      <c r="L80" s="55">
        <f t="shared" si="10"/>
        <v>-5.8891435297732005E-3</v>
      </c>
      <c r="M80" s="55">
        <f t="shared" si="10"/>
        <v>-5.4285665490748577E-3</v>
      </c>
      <c r="N80" s="55">
        <f t="shared" si="10"/>
        <v>-4.9949589983928891E-3</v>
      </c>
      <c r="O80" s="55">
        <f t="shared" si="10"/>
        <v>-4.5868978715344353E-3</v>
      </c>
      <c r="P80" s="55">
        <f t="shared" si="10"/>
        <v>-4.2030320736602365E-3</v>
      </c>
      <c r="Q80" s="55">
        <f t="shared" si="10"/>
        <v>-3.8420788368431998E-3</v>
      </c>
      <c r="R80" s="55">
        <f t="shared" si="10"/>
        <v>-3.5028203148975566E-3</v>
      </c>
      <c r="S80" s="55">
        <f t="shared" si="10"/>
        <v>-3.1841003483824852E-3</v>
      </c>
      <c r="T80" s="55">
        <f t="shared" si="10"/>
        <v>-2.8848213911558734E-3</v>
      </c>
      <c r="U80" s="55">
        <f t="shared" si="10"/>
        <v>-2.6039415903006402E-3</v>
      </c>
      <c r="V80" s="55">
        <f t="shared" si="10"/>
        <v>-2.3404720116688912E-3</v>
      </c>
      <c r="W80" s="55">
        <f t="shared" si="10"/>
        <v>-2.0934740036896299E-3</v>
      </c>
      <c r="X80" s="55">
        <f t="shared" si="10"/>
        <v>-1.8620566924649295E-3</v>
      </c>
      <c r="Y80" s="55">
        <f t="shared" si="10"/>
        <v>-1.6453746015385781E-3</v>
      </c>
      <c r="Z80" s="55">
        <f t="shared" si="10"/>
        <v>-1.4426253900613119E-3</v>
      </c>
      <c r="AA80" s="55">
        <f t="shared" si="10"/>
        <v>3.1025021487364725E-2</v>
      </c>
      <c r="AB80" s="55">
        <f t="shared" si="10"/>
        <v>6.374147032106663E-3</v>
      </c>
      <c r="AC80" s="55">
        <f t="shared" si="10"/>
        <v>6.0430110148467575E-3</v>
      </c>
      <c r="AD80" s="55">
        <f t="shared" si="10"/>
        <v>5.7275000373852953E-3</v>
      </c>
      <c r="AE80" s="55">
        <f t="shared" si="10"/>
        <v>5.4269184698151254E-3</v>
      </c>
      <c r="AF80" s="55">
        <f t="shared" si="10"/>
        <v>5.0266854218118887E-3</v>
      </c>
      <c r="AG80" s="55">
        <f t="shared" si="10"/>
        <v>4.729748776424735E-3</v>
      </c>
      <c r="AH80" s="55">
        <f t="shared" si="10"/>
        <v>4.4480147383550465E-3</v>
      </c>
      <c r="AI80" s="55">
        <f t="shared" si="10"/>
        <v>4.8579458215808795E-3</v>
      </c>
      <c r="AJ80" s="55">
        <f t="shared" si="10"/>
        <v>4.6047146293775824E-3</v>
      </c>
      <c r="AK80" s="55">
        <f t="shared" si="10"/>
        <v>4.3621135968865497E-3</v>
      </c>
      <c r="AL80" s="55">
        <f t="shared" si="10"/>
        <v>4.1297383167204346E-3</v>
      </c>
      <c r="AM80" s="55">
        <f t="shared" si="10"/>
        <v>3.9071989212532236E-3</v>
      </c>
      <c r="AN80" s="55">
        <f t="shared" si="10"/>
        <v>3.9088760353126204E-3</v>
      </c>
      <c r="AO80" s="55">
        <f t="shared" si="10"/>
        <v>3.7353733920543358E-3</v>
      </c>
      <c r="AP80" s="55">
        <f t="shared" si="10"/>
        <v>3.5686616573845894E-3</v>
      </c>
      <c r="AQ80" s="55">
        <f t="shared" si="10"/>
        <v>3.4084924329888934E-3</v>
      </c>
      <c r="AR80" s="55">
        <f t="shared" si="10"/>
        <v>3.2546260293831019E-3</v>
      </c>
      <c r="AS80" s="55">
        <f t="shared" si="10"/>
        <v>3.1068311693282081E-3</v>
      </c>
      <c r="AT80" s="55">
        <f t="shared" si="10"/>
        <v>2.9648847011339487E-3</v>
      </c>
      <c r="AU80" s="55">
        <f t="shared" si="10"/>
        <v>2.8285713215267477E-3</v>
      </c>
      <c r="AV80" s="55">
        <f t="shared" si="10"/>
        <v>2.697683307768076E-3</v>
      </c>
      <c r="AW80" s="55">
        <f t="shared" si="10"/>
        <v>2.5720202587194724E-3</v>
      </c>
      <c r="AX80" s="55">
        <f t="shared" si="10"/>
        <v>2.4513888445603141E-3</v>
      </c>
      <c r="AY80" s="55">
        <f t="shared" si="10"/>
        <v>2.335602564873951E-3</v>
      </c>
      <c r="AZ80" s="55">
        <f t="shared" si="10"/>
        <v>2.2244815148270577E-3</v>
      </c>
      <c r="BA80" s="55">
        <f t="shared" si="10"/>
        <v>2.8514786729679966E-3</v>
      </c>
      <c r="BB80" s="55">
        <f t="shared" si="10"/>
        <v>2.6770379334573528E-3</v>
      </c>
      <c r="BC80" s="55">
        <f t="shared" si="10"/>
        <v>2.5111332530762006E-3</v>
      </c>
      <c r="BD80" s="55">
        <f t="shared" si="10"/>
        <v>2.353386241708829E-3</v>
      </c>
    </row>
    <row r="81" spans="1:56">
      <c r="A81" s="74"/>
      <c r="B81" s="15" t="s">
        <v>18</v>
      </c>
      <c r="C81" s="15"/>
      <c r="D81" s="14" t="s">
        <v>40</v>
      </c>
      <c r="E81" s="56">
        <f>+E80</f>
        <v>0</v>
      </c>
      <c r="F81" s="56">
        <f t="shared" ref="F81:BD81" si="11">+E81+F80</f>
        <v>0</v>
      </c>
      <c r="G81" s="56">
        <f t="shared" si="11"/>
        <v>-3.5603744629999552E-2</v>
      </c>
      <c r="H81" s="56">
        <f t="shared" si="11"/>
        <v>-4.3636084366774575E-2</v>
      </c>
      <c r="I81" s="56">
        <f t="shared" si="11"/>
        <v>-5.1084164793998348E-2</v>
      </c>
      <c r="J81" s="56">
        <f t="shared" si="11"/>
        <v>-5.7981444995583539E-2</v>
      </c>
      <c r="K81" s="56">
        <f t="shared" si="11"/>
        <v>-6.4359633626924595E-2</v>
      </c>
      <c r="L81" s="56">
        <f t="shared" si="11"/>
        <v>-7.0248777156697792E-2</v>
      </c>
      <c r="M81" s="56">
        <f t="shared" si="11"/>
        <v>-7.5677343705772643E-2</v>
      </c>
      <c r="N81" s="56">
        <f t="shared" si="11"/>
        <v>-8.0672302704165533E-2</v>
      </c>
      <c r="O81" s="56">
        <f t="shared" si="11"/>
        <v>-8.5259200575699967E-2</v>
      </c>
      <c r="P81" s="56">
        <f t="shared" si="11"/>
        <v>-8.9462232649360207E-2</v>
      </c>
      <c r="Q81" s="56">
        <f t="shared" si="11"/>
        <v>-9.3304311486203412E-2</v>
      </c>
      <c r="R81" s="56">
        <f t="shared" si="11"/>
        <v>-9.6807131801100968E-2</v>
      </c>
      <c r="S81" s="56">
        <f t="shared" si="11"/>
        <v>-9.9991232149483453E-2</v>
      </c>
      <c r="T81" s="56">
        <f t="shared" si="11"/>
        <v>-0.10287605354063932</v>
      </c>
      <c r="U81" s="56">
        <f t="shared" si="11"/>
        <v>-0.10547999513093996</v>
      </c>
      <c r="V81" s="56">
        <f t="shared" si="11"/>
        <v>-0.10782046714260884</v>
      </c>
      <c r="W81" s="56">
        <f t="shared" si="11"/>
        <v>-0.10991394114629847</v>
      </c>
      <c r="X81" s="56">
        <f t="shared" si="11"/>
        <v>-0.11177599783876341</v>
      </c>
      <c r="Y81" s="56">
        <f t="shared" si="11"/>
        <v>-0.11342137244030198</v>
      </c>
      <c r="Z81" s="56">
        <f t="shared" si="11"/>
        <v>-0.11486399783036329</v>
      </c>
      <c r="AA81" s="56">
        <f t="shared" si="11"/>
        <v>-8.3838976342998556E-2</v>
      </c>
      <c r="AB81" s="56">
        <f t="shared" si="11"/>
        <v>-7.7464829310891894E-2</v>
      </c>
      <c r="AC81" s="56">
        <f t="shared" si="11"/>
        <v>-7.1421818296045131E-2</v>
      </c>
      <c r="AD81" s="56">
        <f t="shared" si="11"/>
        <v>-6.5694318258659831E-2</v>
      </c>
      <c r="AE81" s="56">
        <f t="shared" si="11"/>
        <v>-6.0267399788844704E-2</v>
      </c>
      <c r="AF81" s="56">
        <f t="shared" si="11"/>
        <v>-5.5240714367032817E-2</v>
      </c>
      <c r="AG81" s="56">
        <f t="shared" si="11"/>
        <v>-5.0510965590608081E-2</v>
      </c>
      <c r="AH81" s="56">
        <f t="shared" si="11"/>
        <v>-4.6062950852253037E-2</v>
      </c>
      <c r="AI81" s="56">
        <f t="shared" si="11"/>
        <v>-4.1205005030672155E-2</v>
      </c>
      <c r="AJ81" s="56">
        <f t="shared" si="11"/>
        <v>-3.6600290401294575E-2</v>
      </c>
      <c r="AK81" s="56">
        <f t="shared" si="11"/>
        <v>-3.2238176804408027E-2</v>
      </c>
      <c r="AL81" s="56">
        <f t="shared" si="11"/>
        <v>-2.8108438487687591E-2</v>
      </c>
      <c r="AM81" s="56">
        <f t="shared" si="11"/>
        <v>-2.4201239566434368E-2</v>
      </c>
      <c r="AN81" s="56">
        <f t="shared" si="11"/>
        <v>-2.0292363531121748E-2</v>
      </c>
      <c r="AO81" s="56">
        <f t="shared" si="11"/>
        <v>-1.6556990139067411E-2</v>
      </c>
      <c r="AP81" s="56">
        <f t="shared" si="11"/>
        <v>-1.2988328481682822E-2</v>
      </c>
      <c r="AQ81" s="56">
        <f t="shared" si="11"/>
        <v>-9.5798360486939287E-3</v>
      </c>
      <c r="AR81" s="56">
        <f t="shared" si="11"/>
        <v>-6.3252100193108268E-3</v>
      </c>
      <c r="AS81" s="56">
        <f t="shared" si="11"/>
        <v>-3.2183788499826186E-3</v>
      </c>
      <c r="AT81" s="56">
        <f t="shared" si="11"/>
        <v>-2.5349414884866988E-4</v>
      </c>
      <c r="AU81" s="56">
        <f t="shared" si="11"/>
        <v>2.5750771726780778E-3</v>
      </c>
      <c r="AV81" s="56">
        <f t="shared" si="11"/>
        <v>5.2727604804461538E-3</v>
      </c>
      <c r="AW81" s="56">
        <f t="shared" si="11"/>
        <v>7.8447807391656271E-3</v>
      </c>
      <c r="AX81" s="56">
        <f t="shared" si="11"/>
        <v>1.0296169583725942E-2</v>
      </c>
      <c r="AY81" s="56">
        <f t="shared" si="11"/>
        <v>1.2631772148599892E-2</v>
      </c>
      <c r="AZ81" s="56">
        <f t="shared" si="11"/>
        <v>1.485625366342695E-2</v>
      </c>
      <c r="BA81" s="56">
        <f t="shared" si="11"/>
        <v>1.7707732336394947E-2</v>
      </c>
      <c r="BB81" s="56">
        <f t="shared" si="11"/>
        <v>2.03847702698523E-2</v>
      </c>
      <c r="BC81" s="56">
        <f t="shared" si="11"/>
        <v>2.2895903522928501E-2</v>
      </c>
      <c r="BD81" s="56">
        <f t="shared" si="11"/>
        <v>2.524928976463733E-2</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210"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210"/>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210"/>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210"/>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210"/>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210"/>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210"/>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210"/>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334</v>
      </c>
    </row>
    <row r="97" spans="1:3">
      <c r="B97" s="69" t="s">
        <v>155</v>
      </c>
    </row>
    <row r="98" spans="1:3">
      <c r="B98" s="4" t="s">
        <v>318</v>
      </c>
    </row>
    <row r="99" spans="1:3">
      <c r="B99" s="4" t="s">
        <v>336</v>
      </c>
    </row>
    <row r="100" spans="1:3" ht="16.5">
      <c r="A100" s="85">
        <v>2</v>
      </c>
      <c r="B100" s="69"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dcmitype/"/>
    <ds:schemaRef ds:uri="http://www.w3.org/XML/1998/namespace"/>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efb98dbe-6680-48eb-ac67-85b3a61e7855"/>
    <ds:schemaRef ds:uri="http://schemas.microsoft.com/sharepoint/v3/fields"/>
    <ds:schemaRef ds:uri="eecedeb9-13b3-4e62-b003-046c92e1668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2013-06-16T18:02:51Z</cp:lastPrinted>
  <dcterms:created xsi:type="dcterms:W3CDTF">2012-02-15T20:11:21Z</dcterms:created>
  <dcterms:modified xsi:type="dcterms:W3CDTF">2013-06-26T12:34:46Z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