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5970" windowWidth="19230" windowHeight="6000"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s>
  <calcPr calcId="145621"/>
</workbook>
</file>

<file path=xl/calcChain.xml><?xml version="1.0" encoding="utf-8"?>
<calcChain xmlns="http://schemas.openxmlformats.org/spreadsheetml/2006/main">
  <c r="E19" i="31" l="1"/>
  <c r="F19" i="31"/>
  <c r="G19" i="31"/>
  <c r="H19" i="31"/>
  <c r="I19" i="31"/>
  <c r="J19" i="31"/>
  <c r="K19" i="31"/>
  <c r="L19" i="31"/>
  <c r="M19" i="31"/>
  <c r="N19" i="31"/>
  <c r="O19" i="31"/>
  <c r="P19" i="31"/>
  <c r="Q19" i="31"/>
  <c r="R19" i="31"/>
  <c r="S19" i="31"/>
  <c r="T19" i="31"/>
  <c r="U19" i="31"/>
  <c r="V19" i="31"/>
  <c r="W19" i="31"/>
  <c r="X19" i="31"/>
  <c r="Y19" i="31"/>
  <c r="Z19" i="31"/>
  <c r="AA19" i="31"/>
  <c r="AB19" i="31"/>
  <c r="AC19" i="31"/>
  <c r="AD19" i="31"/>
  <c r="AE19" i="31"/>
  <c r="AF19" i="31"/>
  <c r="AG19" i="31"/>
  <c r="AH19" i="31"/>
  <c r="AI19" i="31"/>
  <c r="AJ19" i="31"/>
  <c r="AK19" i="31"/>
  <c r="AL19" i="31"/>
  <c r="AM19" i="31"/>
  <c r="AN19" i="31"/>
  <c r="AO19" i="31"/>
  <c r="AP19" i="31"/>
  <c r="AQ19" i="31"/>
  <c r="AR19" i="31"/>
  <c r="AS19" i="31"/>
  <c r="AT19" i="31"/>
  <c r="AU19" i="31"/>
  <c r="AV19" i="31"/>
  <c r="AW19" i="31"/>
  <c r="F20" i="31"/>
  <c r="G20" i="31"/>
  <c r="H20" i="31"/>
  <c r="I20" i="31"/>
  <c r="J20" i="31"/>
  <c r="K20" i="31"/>
  <c r="L20" i="31"/>
  <c r="M20" i="31"/>
  <c r="N20" i="31"/>
  <c r="O20" i="31"/>
  <c r="P20" i="31"/>
  <c r="Q20" i="31"/>
  <c r="R20" i="31"/>
  <c r="S20" i="31"/>
  <c r="T20" i="31"/>
  <c r="U20" i="31"/>
  <c r="V20" i="31"/>
  <c r="W20" i="31"/>
  <c r="X20" i="31"/>
  <c r="Y20" i="31"/>
  <c r="Z20" i="31"/>
  <c r="AA20" i="31"/>
  <c r="AB20" i="31"/>
  <c r="AC20" i="31"/>
  <c r="AD20" i="31"/>
  <c r="AE20" i="31"/>
  <c r="AF20" i="31"/>
  <c r="AG20" i="31"/>
  <c r="AH20" i="31"/>
  <c r="AI20" i="31"/>
  <c r="AJ20" i="31"/>
  <c r="AK20" i="31"/>
  <c r="AL20" i="31"/>
  <c r="AM20" i="31"/>
  <c r="AN20" i="31"/>
  <c r="AO20" i="31"/>
  <c r="AP20" i="31"/>
  <c r="AQ20" i="31"/>
  <c r="AR20" i="31"/>
  <c r="AS20" i="31"/>
  <c r="AT20" i="31"/>
  <c r="AU20" i="31"/>
  <c r="AV20" i="31"/>
  <c r="AW20" i="31"/>
  <c r="E20" i="3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U18" i="31"/>
  <c r="AU26" i="31" s="1"/>
  <c r="AT18" i="31"/>
  <c r="AS18" i="31"/>
  <c r="AS26" i="31" s="1"/>
  <c r="AR18" i="31"/>
  <c r="AQ18" i="31"/>
  <c r="AQ26" i="31" s="1"/>
  <c r="AP18" i="31"/>
  <c r="AO18" i="31"/>
  <c r="AO26" i="31" s="1"/>
  <c r="AN18" i="31"/>
  <c r="AM18" i="31"/>
  <c r="AM26" i="31" s="1"/>
  <c r="AL18" i="31"/>
  <c r="AK18" i="31"/>
  <c r="AK26" i="31" s="1"/>
  <c r="AJ18" i="31"/>
  <c r="AI18" i="31"/>
  <c r="AI26" i="31" s="1"/>
  <c r="AH18" i="31"/>
  <c r="AG18" i="31"/>
  <c r="AG26" i="31" s="1"/>
  <c r="AF18" i="31"/>
  <c r="AE18" i="31"/>
  <c r="AE26" i="31" s="1"/>
  <c r="AD18" i="31"/>
  <c r="AC18" i="31"/>
  <c r="AC26" i="31" s="1"/>
  <c r="AB18" i="31"/>
  <c r="AA18" i="31"/>
  <c r="AA26" i="31" s="1"/>
  <c r="Z18" i="31"/>
  <c r="Y18" i="31"/>
  <c r="X18" i="31"/>
  <c r="W18" i="31"/>
  <c r="W26" i="31" s="1"/>
  <c r="V18" i="31"/>
  <c r="U18" i="31"/>
  <c r="U26" i="31" s="1"/>
  <c r="T18" i="31"/>
  <c r="S18" i="31"/>
  <c r="S26" i="31" s="1"/>
  <c r="R18" i="31"/>
  <c r="Q18" i="31"/>
  <c r="Q26" i="31" s="1"/>
  <c r="P18" i="31"/>
  <c r="O18" i="31"/>
  <c r="O26" i="31" s="1"/>
  <c r="N18" i="31"/>
  <c r="M18" i="31"/>
  <c r="M26" i="31" s="1"/>
  <c r="L18" i="31"/>
  <c r="K18" i="31"/>
  <c r="K26" i="31" s="1"/>
  <c r="J18" i="31"/>
  <c r="I18" i="31"/>
  <c r="I26" i="31" s="1"/>
  <c r="H18" i="31"/>
  <c r="G18" i="31"/>
  <c r="G26" i="31" s="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C9" i="31" l="1"/>
  <c r="F26" i="31"/>
  <c r="J26" i="31"/>
  <c r="N26" i="31"/>
  <c r="N28" i="31" s="1"/>
  <c r="N29" i="31" s="1"/>
  <c r="R26" i="31"/>
  <c r="R28" i="31" s="1"/>
  <c r="R29" i="31" s="1"/>
  <c r="V26" i="31"/>
  <c r="Z26" i="31"/>
  <c r="AD26" i="31"/>
  <c r="AD28" i="31" s="1"/>
  <c r="AD29" i="31" s="1"/>
  <c r="AH26" i="31"/>
  <c r="AH28" i="31" s="1"/>
  <c r="AH29" i="31" s="1"/>
  <c r="AL26" i="31"/>
  <c r="AP26" i="31"/>
  <c r="AT26" i="31"/>
  <c r="AT28" i="31" s="1"/>
  <c r="AT29" i="31" s="1"/>
  <c r="H26" i="31"/>
  <c r="H28" i="31" s="1"/>
  <c r="H29" i="31" s="1"/>
  <c r="L26" i="31"/>
  <c r="P26" i="31"/>
  <c r="T26" i="31"/>
  <c r="X26" i="31"/>
  <c r="X28" i="31" s="1"/>
  <c r="X29" i="31" s="1"/>
  <c r="AB26" i="31"/>
  <c r="AF26" i="31"/>
  <c r="AJ26" i="31"/>
  <c r="AN26" i="31"/>
  <c r="AN28" i="31" s="1"/>
  <c r="AN29" i="31" s="1"/>
  <c r="AR26" i="31"/>
  <c r="AV26"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E26" i="31"/>
  <c r="E28" i="31" s="1"/>
  <c r="E29" i="31" s="1"/>
  <c r="F28" i="31"/>
  <c r="F29" i="31" s="1"/>
  <c r="J28" i="31"/>
  <c r="J29" i="31" s="1"/>
  <c r="L28" i="31"/>
  <c r="L29" i="31" s="1"/>
  <c r="P28" i="31"/>
  <c r="P29" i="31" s="1"/>
  <c r="T28" i="31"/>
  <c r="T29" i="31" s="1"/>
  <c r="V28" i="31"/>
  <c r="V29" i="31" s="1"/>
  <c r="Z28" i="31"/>
  <c r="Z29" i="31" s="1"/>
  <c r="AB28" i="31"/>
  <c r="AB29" i="31" s="1"/>
  <c r="AF28" i="31"/>
  <c r="AF29" i="31" s="1"/>
  <c r="AJ28" i="31"/>
  <c r="AJ29" i="31" s="1"/>
  <c r="AL28" i="31"/>
  <c r="AL29" i="31" s="1"/>
  <c r="AP28" i="31"/>
  <c r="AP29" i="31" s="1"/>
  <c r="AR28" i="31"/>
  <c r="AR29" i="31" s="1"/>
  <c r="AV28" i="31"/>
  <c r="AV29" i="31" s="1"/>
  <c r="G28" i="31"/>
  <c r="G29" i="31" s="1"/>
  <c r="I28" i="31"/>
  <c r="I29" i="31" s="1"/>
  <c r="K28" i="31"/>
  <c r="K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BC60" i="31" l="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F20" i="10"/>
  <c r="D42" i="20" l="1"/>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BC76" i="31" l="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81" i="31" s="1"/>
  <c r="I30" i="10"/>
  <c r="I14" i="10" s="1"/>
  <c r="I24" i="10" s="1"/>
  <c r="L62" i="31"/>
  <c r="M61" i="31" s="1"/>
  <c r="D47" i="20" l="1"/>
  <c r="N12" i="20"/>
  <c r="J30" i="10"/>
  <c r="J14" i="10" s="1"/>
  <c r="J24" i="10" s="1"/>
  <c r="J87" i="31"/>
  <c r="J66" i="31" s="1"/>
  <c r="J76" i="31" s="1"/>
  <c r="J77" i="31" s="1"/>
  <c r="J80" i="31" s="1"/>
  <c r="J81" i="31" s="1"/>
  <c r="L63" i="31"/>
  <c r="L64" i="31" s="1"/>
  <c r="M62" i="31"/>
  <c r="N61" i="31" s="1"/>
  <c r="K87" i="31" l="1"/>
  <c r="K66" i="31" s="1"/>
  <c r="K76" i="31" s="1"/>
  <c r="K77" i="31" s="1"/>
  <c r="K80" i="31" s="1"/>
  <c r="K81" i="31" s="1"/>
  <c r="K30" i="10"/>
  <c r="K14" i="10" s="1"/>
  <c r="K24" i="10" s="1"/>
  <c r="D48" i="20"/>
  <c r="O12" i="20"/>
  <c r="M63" i="31"/>
  <c r="M64" i="31" s="1"/>
  <c r="N62" i="31"/>
  <c r="O61" i="31" s="1"/>
  <c r="D49" i="20" l="1"/>
  <c r="P12" i="20"/>
  <c r="L30" i="10"/>
  <c r="L14" i="10" s="1"/>
  <c r="L24" i="10" s="1"/>
  <c r="L87" i="31"/>
  <c r="L66" i="31" s="1"/>
  <c r="L76" i="31" s="1"/>
  <c r="L77" i="31" s="1"/>
  <c r="L80" i="31" s="1"/>
  <c r="L81" i="31" s="1"/>
  <c r="O62" i="31"/>
  <c r="P61" i="31" s="1"/>
  <c r="N63" i="31"/>
  <c r="N64" i="31" s="1"/>
  <c r="D50" i="20" l="1"/>
  <c r="Q12" i="20"/>
  <c r="M87" i="31"/>
  <c r="M66" i="31" s="1"/>
  <c r="M76" i="31" s="1"/>
  <c r="M77" i="31" s="1"/>
  <c r="M80" i="31" s="1"/>
  <c r="M81" i="31" s="1"/>
  <c r="M30" i="10"/>
  <c r="M14" i="10" s="1"/>
  <c r="M24" i="10" s="1"/>
  <c r="P62" i="31"/>
  <c r="Q61" i="31" s="1"/>
  <c r="O63" i="31"/>
  <c r="O64" i="31" s="1"/>
  <c r="R12" i="20" l="1"/>
  <c r="D51" i="20"/>
  <c r="N30" i="10"/>
  <c r="N14" i="10" s="1"/>
  <c r="N24" i="10" s="1"/>
  <c r="N87" i="31"/>
  <c r="N66" i="31" s="1"/>
  <c r="N76" i="31" s="1"/>
  <c r="N77" i="31" s="1"/>
  <c r="N80" i="31" s="1"/>
  <c r="N81" i="31" s="1"/>
  <c r="Q62" i="31"/>
  <c r="R61" i="31" s="1"/>
  <c r="P63" i="31"/>
  <c r="P64" i="31" s="1"/>
  <c r="O87" i="31" l="1"/>
  <c r="O66" i="31" s="1"/>
  <c r="O76" i="31" s="1"/>
  <c r="O77" i="31" s="1"/>
  <c r="O80" i="31" s="1"/>
  <c r="O81" i="31" s="1"/>
  <c r="O30" i="10"/>
  <c r="O14" i="10" s="1"/>
  <c r="O24" i="10" s="1"/>
  <c r="D52" i="20"/>
  <c r="S12" i="20"/>
  <c r="R62" i="31"/>
  <c r="S61" i="31" s="1"/>
  <c r="Q63" i="31"/>
  <c r="Q64" i="31" s="1"/>
  <c r="P30" i="10" l="1"/>
  <c r="P14" i="10" s="1"/>
  <c r="P24" i="10" s="1"/>
  <c r="P87" i="31"/>
  <c r="P66" i="31" s="1"/>
  <c r="P76" i="31" s="1"/>
  <c r="P77" i="31" s="1"/>
  <c r="P80" i="31" s="1"/>
  <c r="P81" i="31" s="1"/>
  <c r="D53" i="20"/>
  <c r="T12" i="20"/>
  <c r="S62" i="31"/>
  <c r="T61" i="31" s="1"/>
  <c r="R63" i="31"/>
  <c r="R64" i="31" s="1"/>
  <c r="Q87" i="31" l="1"/>
  <c r="Q66" i="31" s="1"/>
  <c r="Q76" i="31" s="1"/>
  <c r="Q77" i="31" s="1"/>
  <c r="Q80" i="31" s="1"/>
  <c r="Q81" i="31" s="1"/>
  <c r="Q30" i="10"/>
  <c r="Q14" i="10" s="1"/>
  <c r="Q24" i="10" s="1"/>
  <c r="D54" i="20"/>
  <c r="U12" i="20"/>
  <c r="T62" i="31"/>
  <c r="U61" i="31" s="1"/>
  <c r="S63" i="31"/>
  <c r="S64" i="31" s="1"/>
  <c r="R30" i="10" l="1"/>
  <c r="R14" i="10" s="1"/>
  <c r="R24" i="10" s="1"/>
  <c r="R87" i="31"/>
  <c r="R66" i="31" s="1"/>
  <c r="R76" i="31" s="1"/>
  <c r="R77" i="31" s="1"/>
  <c r="R80" i="31" s="1"/>
  <c r="R81" i="31" s="1"/>
  <c r="D55" i="20"/>
  <c r="V12" i="20"/>
  <c r="U62" i="31"/>
  <c r="V61" i="31" s="1"/>
  <c r="T63" i="31"/>
  <c r="T64" i="31" s="1"/>
  <c r="S87" i="31" l="1"/>
  <c r="S66" i="31" s="1"/>
  <c r="S76" i="31" s="1"/>
  <c r="S77" i="31" s="1"/>
  <c r="S80" i="31" s="1"/>
  <c r="S81" i="31" s="1"/>
  <c r="S30" i="10"/>
  <c r="S14" i="10" s="1"/>
  <c r="S24" i="10" s="1"/>
  <c r="D56" i="20"/>
  <c r="W12" i="20"/>
  <c r="V62" i="31"/>
  <c r="W61" i="31" s="1"/>
  <c r="U63" i="31"/>
  <c r="U64" i="31" s="1"/>
  <c r="T30" i="10" l="1"/>
  <c r="T14" i="10" s="1"/>
  <c r="T24" i="10" s="1"/>
  <c r="T87" i="31"/>
  <c r="T66" i="31" s="1"/>
  <c r="T76" i="31" s="1"/>
  <c r="T77" i="31" s="1"/>
  <c r="T80" i="31" s="1"/>
  <c r="T81" i="31" s="1"/>
  <c r="D57" i="20"/>
  <c r="X12" i="20"/>
  <c r="W62" i="31"/>
  <c r="X61" i="31" s="1"/>
  <c r="V63" i="31"/>
  <c r="V64" i="31" s="1"/>
  <c r="U87" i="31" l="1"/>
  <c r="U66" i="31" s="1"/>
  <c r="U76" i="31" s="1"/>
  <c r="U77" i="31" s="1"/>
  <c r="U80" i="31" s="1"/>
  <c r="U81" i="31" s="1"/>
  <c r="U30" i="10"/>
  <c r="U14" i="10" s="1"/>
  <c r="U24" i="10" s="1"/>
  <c r="D58" i="20"/>
  <c r="Y12" i="20"/>
  <c r="X62" i="31"/>
  <c r="Y61" i="31" s="1"/>
  <c r="W63" i="31"/>
  <c r="W64" i="31" s="1"/>
  <c r="D59" i="20" l="1"/>
  <c r="Z12" i="20"/>
  <c r="V30" i="10"/>
  <c r="V14" i="10" s="1"/>
  <c r="V24" i="10" s="1"/>
  <c r="V87" i="31"/>
  <c r="V66" i="31" s="1"/>
  <c r="V76" i="31" s="1"/>
  <c r="V77" i="31" s="1"/>
  <c r="V80" i="31" s="1"/>
  <c r="V81" i="31" s="1"/>
  <c r="Y62" i="31"/>
  <c r="Z61" i="31" s="1"/>
  <c r="X63" i="31"/>
  <c r="X64" i="31" s="1"/>
  <c r="D60" i="20" l="1"/>
  <c r="AA12" i="20"/>
  <c r="W87" i="31"/>
  <c r="W66" i="31" s="1"/>
  <c r="W76" i="31" s="1"/>
  <c r="W77" i="31" s="1"/>
  <c r="W80" i="31" s="1"/>
  <c r="W81" i="31" s="1"/>
  <c r="W30" i="10"/>
  <c r="W14" i="10" s="1"/>
  <c r="W24" i="10" s="1"/>
  <c r="Z62" i="31"/>
  <c r="AA61" i="31" s="1"/>
  <c r="Y63" i="31"/>
  <c r="Y64" i="31" s="1"/>
  <c r="D61" i="20" l="1"/>
  <c r="AB12" i="20"/>
  <c r="X30" i="10"/>
  <c r="X14" i="10" s="1"/>
  <c r="X24" i="10" s="1"/>
  <c r="X87" i="31"/>
  <c r="X66" i="31" s="1"/>
  <c r="X76" i="31" s="1"/>
  <c r="X77" i="31" s="1"/>
  <c r="X80" i="31" s="1"/>
  <c r="X81" i="31" s="1"/>
  <c r="AA62" i="31"/>
  <c r="AB61" i="31" s="1"/>
  <c r="Z63" i="31"/>
  <c r="Z64" i="31" s="1"/>
  <c r="D62" i="20" l="1"/>
  <c r="AC12" i="20"/>
  <c r="Y87" i="31"/>
  <c r="Y66" i="31" s="1"/>
  <c r="Y76" i="31" s="1"/>
  <c r="Y77" i="31" s="1"/>
  <c r="Y80" i="31" s="1"/>
  <c r="Y81" i="31" s="1"/>
  <c r="Y30" i="10"/>
  <c r="Y14" i="10" s="1"/>
  <c r="Y24" i="10" s="1"/>
  <c r="AB62" i="31"/>
  <c r="AC61" i="31" s="1"/>
  <c r="AA63" i="31"/>
  <c r="AA64" i="31" s="1"/>
  <c r="D63" i="20" l="1"/>
  <c r="AD12" i="20"/>
  <c r="Z30" i="10"/>
  <c r="Z14" i="10" s="1"/>
  <c r="Z24" i="10" s="1"/>
  <c r="Z87" i="31"/>
  <c r="Z66" i="31" s="1"/>
  <c r="Z76" i="31" s="1"/>
  <c r="Z77" i="31" s="1"/>
  <c r="Z80" i="31" s="1"/>
  <c r="Z81" i="31" s="1"/>
  <c r="AC62" i="31"/>
  <c r="AD61" i="31" s="1"/>
  <c r="AB63" i="31"/>
  <c r="AB64" i="31" s="1"/>
  <c r="D64" i="20" l="1"/>
  <c r="AE12" i="20"/>
  <c r="AA87" i="31"/>
  <c r="AA66" i="31" s="1"/>
  <c r="AA76" i="31" s="1"/>
  <c r="AA77" i="31" s="1"/>
  <c r="AA80" i="31" s="1"/>
  <c r="AA81" i="31" s="1"/>
  <c r="C4" i="31" s="1"/>
  <c r="G29" i="29" s="1"/>
  <c r="AA30" i="10"/>
  <c r="AA14" i="10" s="1"/>
  <c r="AA24" i="10" s="1"/>
  <c r="AC63" i="31"/>
  <c r="AC64" i="31" s="1"/>
  <c r="AD62" i="31"/>
  <c r="AE61" i="31" s="1"/>
  <c r="D65" i="20" l="1"/>
  <c r="AF12" i="20"/>
  <c r="AB30" i="10"/>
  <c r="AB14" i="10" s="1"/>
  <c r="AB24" i="10" s="1"/>
  <c r="AB87" i="31"/>
  <c r="AB66" i="31" s="1"/>
  <c r="AB76" i="31" s="1"/>
  <c r="AB77" i="31" s="1"/>
  <c r="AB80" i="31" s="1"/>
  <c r="AB81" i="31" s="1"/>
  <c r="AE62" i="31"/>
  <c r="AF61" i="31" s="1"/>
  <c r="AD63" i="31"/>
  <c r="AD64" i="31" s="1"/>
  <c r="D66" i="20" l="1"/>
  <c r="AG12" i="20"/>
  <c r="AC87" i="31"/>
  <c r="AC66" i="31" s="1"/>
  <c r="AC76" i="31" s="1"/>
  <c r="AC77" i="31" s="1"/>
  <c r="AC80" i="31" s="1"/>
  <c r="AC81" i="31" s="1"/>
  <c r="AC30" i="10"/>
  <c r="AC14" i="10" s="1"/>
  <c r="AC24" i="10" s="1"/>
  <c r="AF62" i="31"/>
  <c r="AG61" i="31" s="1"/>
  <c r="AE63" i="31"/>
  <c r="AE64" i="31" s="1"/>
  <c r="D67" i="20" l="1"/>
  <c r="AH12" i="20"/>
  <c r="AD30" i="10"/>
  <c r="AD14" i="10" s="1"/>
  <c r="AD24" i="10" s="1"/>
  <c r="AD87" i="31"/>
  <c r="AD66" i="31" s="1"/>
  <c r="AD76" i="31" s="1"/>
  <c r="AD77" i="31" s="1"/>
  <c r="AD80" i="31" s="1"/>
  <c r="AD81" i="31" s="1"/>
  <c r="AG62" i="31"/>
  <c r="AH61" i="31" s="1"/>
  <c r="AF63" i="31"/>
  <c r="AF64" i="31" s="1"/>
  <c r="D68" i="20" l="1"/>
  <c r="AI12" i="20"/>
  <c r="AE87" i="31"/>
  <c r="AE66" i="31" s="1"/>
  <c r="AE76" i="31" s="1"/>
  <c r="AE77" i="31" s="1"/>
  <c r="AE80" i="31" s="1"/>
  <c r="AE81" i="31" s="1"/>
  <c r="AE30" i="10"/>
  <c r="AE14" i="10" s="1"/>
  <c r="AE24" i="10" s="1"/>
  <c r="AH62" i="31"/>
  <c r="AI61" i="31" s="1"/>
  <c r="AG63" i="31"/>
  <c r="AG64" i="31" s="1"/>
  <c r="D69" i="20" l="1"/>
  <c r="AJ12" i="20"/>
  <c r="AF30" i="10"/>
  <c r="AF14" i="10" s="1"/>
  <c r="AF24" i="10" s="1"/>
  <c r="AF87" i="31"/>
  <c r="AF66" i="31" s="1"/>
  <c r="AF76" i="31" s="1"/>
  <c r="AF77" i="31" s="1"/>
  <c r="AF80" i="31" s="1"/>
  <c r="AF81" i="31" s="1"/>
  <c r="AI62" i="31"/>
  <c r="AJ61" i="31" s="1"/>
  <c r="AH63" i="31"/>
  <c r="AH64" i="31" s="1"/>
  <c r="D70" i="20" l="1"/>
  <c r="AK12" i="20"/>
  <c r="AG87" i="31"/>
  <c r="AG66" i="31" s="1"/>
  <c r="AG76" i="31" s="1"/>
  <c r="AG77" i="31" s="1"/>
  <c r="AG80" i="31" s="1"/>
  <c r="AG81" i="31" s="1"/>
  <c r="AG30" i="10"/>
  <c r="AG14" i="10" s="1"/>
  <c r="AG24" i="10" s="1"/>
  <c r="AJ62" i="31"/>
  <c r="AK61" i="31" s="1"/>
  <c r="AI63" i="31"/>
  <c r="AI64" i="31" s="1"/>
  <c r="D71" i="20" l="1"/>
  <c r="AL12" i="20"/>
  <c r="AH30" i="10"/>
  <c r="AH14" i="10" s="1"/>
  <c r="AH24" i="10" s="1"/>
  <c r="AH87" i="31"/>
  <c r="AH66" i="31" s="1"/>
  <c r="AH76" i="31" s="1"/>
  <c r="AH77" i="31" s="1"/>
  <c r="AH80" i="31" s="1"/>
  <c r="AH81" i="31" s="1"/>
  <c r="AK62" i="31"/>
  <c r="AL61" i="31" s="1"/>
  <c r="AJ63" i="31"/>
  <c r="AJ64" i="31" s="1"/>
  <c r="D72" i="20" l="1"/>
  <c r="AM12" i="20"/>
  <c r="AI87" i="31"/>
  <c r="AI66" i="31" s="1"/>
  <c r="AI76" i="31" s="1"/>
  <c r="AI77" i="31" s="1"/>
  <c r="AI80" i="31" s="1"/>
  <c r="AI81" i="31" s="1"/>
  <c r="C5" i="31" s="1"/>
  <c r="H29" i="29" s="1"/>
  <c r="AI30" i="10"/>
  <c r="AI14" i="10" s="1"/>
  <c r="AI24" i="10" s="1"/>
  <c r="AK63" i="31"/>
  <c r="AK64" i="31" s="1"/>
  <c r="AL62" i="31"/>
  <c r="AM61" i="31" s="1"/>
  <c r="D73" i="20" l="1"/>
  <c r="AN12" i="20"/>
  <c r="AJ30" i="10"/>
  <c r="AJ14" i="10" s="1"/>
  <c r="AJ24" i="10" s="1"/>
  <c r="AJ87" i="31"/>
  <c r="AJ66" i="31" s="1"/>
  <c r="AJ76" i="31" s="1"/>
  <c r="AJ77" i="31" s="1"/>
  <c r="AJ80" i="31" s="1"/>
  <c r="AJ81" i="31" s="1"/>
  <c r="AM62" i="31"/>
  <c r="AN61" i="31" s="1"/>
  <c r="AL63" i="31"/>
  <c r="AL64" i="31" s="1"/>
  <c r="D75" i="20" l="1"/>
  <c r="AO12" i="20"/>
  <c r="AK87" i="31"/>
  <c r="AK66" i="31" s="1"/>
  <c r="AK76" i="31" s="1"/>
  <c r="AK77" i="31" s="1"/>
  <c r="AK80" i="31" s="1"/>
  <c r="AK81" i="31" s="1"/>
  <c r="AK30" i="10"/>
  <c r="AK14" i="10" s="1"/>
  <c r="AK24" i="10" s="1"/>
  <c r="AN62" i="31"/>
  <c r="AO61" i="31" s="1"/>
  <c r="AM63" i="31"/>
  <c r="AM64" i="31" s="1"/>
  <c r="AM77" i="31" s="1"/>
  <c r="AM80" i="31" s="1"/>
  <c r="AL30" i="10" l="1"/>
  <c r="AL14" i="10" s="1"/>
  <c r="AL24" i="10" s="1"/>
  <c r="AL87" i="31"/>
  <c r="AL66" i="31" s="1"/>
  <c r="AL76" i="31" s="1"/>
  <c r="AL77" i="31" s="1"/>
  <c r="AL80" i="31" s="1"/>
  <c r="AL81" i="31" s="1"/>
  <c r="AM81" i="31" s="1"/>
  <c r="AO62" i="31"/>
  <c r="AP61" i="31" s="1"/>
  <c r="AN63" i="31"/>
  <c r="AN64" i="31" s="1"/>
  <c r="AN77" i="31" s="1"/>
  <c r="AN80" i="31" s="1"/>
  <c r="AN81" i="31" l="1"/>
  <c r="AP62" i="31"/>
  <c r="AQ61" i="31" s="1"/>
  <c r="AO63" i="31"/>
  <c r="AO64" i="31" s="1"/>
  <c r="AO77" i="31" s="1"/>
  <c r="AO80" i="31" s="1"/>
  <c r="AO81" i="31" l="1"/>
  <c r="AQ62" i="31"/>
  <c r="AR61" i="31" s="1"/>
  <c r="AP63" i="31"/>
  <c r="AP64" i="31" s="1"/>
  <c r="AP77" i="31" s="1"/>
  <c r="AP80" i="31" s="1"/>
  <c r="AP81" i="31" s="1"/>
  <c r="AR62" i="31" l="1"/>
  <c r="AS61" i="31" s="1"/>
  <c r="AQ63" i="31"/>
  <c r="AQ64" i="31" s="1"/>
  <c r="AQ77" i="31" s="1"/>
  <c r="AQ80" i="31" s="1"/>
  <c r="AQ81" i="31" s="1"/>
  <c r="C6" i="31" l="1"/>
  <c r="I29" i="29" s="1"/>
  <c r="AS62" i="31"/>
  <c r="AT61" i="31" s="1"/>
  <c r="AR63" i="31"/>
  <c r="AR64" i="31" s="1"/>
  <c r="AR77" i="31" s="1"/>
  <c r="AR80" i="31" s="1"/>
  <c r="AR81" i="31" s="1"/>
  <c r="AS63" i="31" l="1"/>
  <c r="AS64" i="31" s="1"/>
  <c r="AS77" i="31" s="1"/>
  <c r="AS80" i="31" s="1"/>
  <c r="AS81" i="31" s="1"/>
  <c r="AT62" i="31"/>
  <c r="AU61" i="31" s="1"/>
  <c r="AU62" i="31" l="1"/>
  <c r="AV61" i="31" s="1"/>
  <c r="AT63" i="31"/>
  <c r="AT64" i="31" s="1"/>
  <c r="AT77" i="31" s="1"/>
  <c r="AT80" i="31" s="1"/>
  <c r="AT81" i="31" s="1"/>
  <c r="AV62" i="31" l="1"/>
  <c r="AW61" i="31" s="1"/>
  <c r="AU63" i="31"/>
  <c r="AU64" i="31" s="1"/>
  <c r="AU77" i="31" s="1"/>
  <c r="AU80" i="31" s="1"/>
  <c r="AU81" i="31" s="1"/>
  <c r="AW62" i="31" l="1"/>
  <c r="AX61" i="31" s="1"/>
  <c r="AV63" i="31"/>
  <c r="AV64" i="31" s="1"/>
  <c r="AV77" i="31" s="1"/>
  <c r="AV80" i="31" s="1"/>
  <c r="AV81" i="31" s="1"/>
  <c r="AX62" i="31" l="1"/>
  <c r="AY61" i="31" s="1"/>
  <c r="AW63" i="31"/>
  <c r="AW64" i="31" s="1"/>
  <c r="AW77" i="31" s="1"/>
  <c r="AW80" i="31" s="1"/>
  <c r="AW81" i="31" s="1"/>
  <c r="AY62" i="31" l="1"/>
  <c r="AZ61" i="31" s="1"/>
  <c r="AX63" i="31"/>
  <c r="AX64" i="31" s="1"/>
  <c r="AX77" i="31" s="1"/>
  <c r="AX80" i="31" s="1"/>
  <c r="AX81" i="31" s="1"/>
  <c r="AZ62" i="31" l="1"/>
  <c r="BA61" i="31" s="1"/>
  <c r="AY63" i="31"/>
  <c r="AY64" i="31" s="1"/>
  <c r="AY77" i="31" s="1"/>
  <c r="AY80" i="31" s="1"/>
  <c r="AY81" i="31" s="1"/>
  <c r="BA62" i="31" l="1"/>
  <c r="BB61" i="31" s="1"/>
  <c r="AZ63" i="31"/>
  <c r="AZ64" i="31" s="1"/>
  <c r="AZ77" i="31" s="1"/>
  <c r="AZ80" i="31" s="1"/>
  <c r="AZ81" i="31" s="1"/>
  <c r="BB62" i="31" l="1"/>
  <c r="BC61" i="31" s="1"/>
  <c r="BA63" i="31"/>
  <c r="BA64" i="31" s="1"/>
  <c r="BA77" i="31" s="1"/>
  <c r="BA80" i="31" s="1"/>
  <c r="BA81" i="31" s="1"/>
  <c r="BC62" i="31" l="1"/>
  <c r="BD61" i="31" s="1"/>
  <c r="BB63" i="31"/>
  <c r="BB64" i="31" s="1"/>
  <c r="BB77" i="31" s="1"/>
  <c r="BB80" i="31" s="1"/>
  <c r="BB81" i="31" s="1"/>
  <c r="BD62" i="31" l="1"/>
  <c r="BD63" i="31" s="1"/>
  <c r="BD64" i="31" s="1"/>
  <c r="BD77" i="31" s="1"/>
  <c r="BD80" i="31" s="1"/>
  <c r="BC63" i="31"/>
  <c r="BC64" i="31" s="1"/>
  <c r="BC77" i="31" s="1"/>
  <c r="BC80" i="31" s="1"/>
  <c r="BC81" i="31" s="1"/>
  <c r="BD81" i="31" l="1"/>
  <c r="C7" i="31" s="1"/>
  <c r="J29" i="29" s="1"/>
  <c r="E12" i="10"/>
</calcChain>
</file>

<file path=xl/sharedStrings.xml><?xml version="1.0" encoding="utf-8"?>
<sst xmlns="http://schemas.openxmlformats.org/spreadsheetml/2006/main" count="596" uniqueCount="353">
  <si>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</si>
  <si>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</si>
  <si>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</si>
  <si>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</si>
  <si>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</si>
  <si>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</si>
  <si>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</si>
  <si>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</si>
  <si>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</si>
  <si>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</si>
  <si>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</si>
  <si>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</si>
  <si>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</si>
  <si>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</si>
  <si>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</si>
  <si>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</si>
  <si>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</si>
  <si>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</si>
  <si>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</si>
  <si>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</si>
  <si>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</si>
  <si>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</si>
  <si>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</si>
  <si>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</si>
  <si>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</si>
  <si>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</si>
  <si>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</si>
  <si>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</si>
  <si>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</si>
  <si>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</si>
  <si>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</si>
  <si>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</si>
  <si>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</si>
  <si>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</si>
  <si>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</si>
  <si>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</si>
  <si>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</si>
  <si>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</si>
  <si>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</si>
  <si>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</si>
  <si>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</si>
  <si>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</si>
  <si>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</si>
  <si>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</si>
  <si>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</si>
  <si>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</si>
  <si>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</si>
  <si>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</si>
  <si>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</si>
  <si>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</si>
  <si>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</si>
  <si>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</si>
  <si>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</si>
  <si>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</si>
  <si>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</si>
  <si>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</si>
  <si>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</si>
  <si>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</si>
  <si>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</si>
  <si>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</si>
  <si>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</si>
  <si>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</si>
  <si>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</si>
  <si>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</si>
  <si>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</si>
  <si>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</si>
  <si>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</si>
  <si>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</si>
  <si>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</si>
  <si>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</si>
  <si>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</si>
  <si>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</si>
  <si>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</si>
  <si>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</si>
  <si>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</si>
  <si>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</si>
  <si>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</si>
  <si>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</si>
  <si>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</si>
  <si>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</si>
  <si>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</si>
  <si>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</si>
  <si>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</si>
  <si>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</si>
  <si>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</si>
  <si>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</si>
  <si>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</si>
  <si>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</si>
  <si>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</si>
  <si>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</si>
  <si>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</si>
  <si>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</si>
  <si>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</si>
  <si>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</si>
  <si>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</si>
  <si>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</si>
  <si>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</si>
  <si>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</si>
  <si>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</si>
  <si>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</si>
  <si>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</si>
  <si>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</si>
  <si>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</si>
  <si>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</si>
  <si>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</si>
  <si>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</si>
  <si>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</si>
  <si>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</si>
  <si>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</si>
  <si>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</si>
  <si>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</si>
  <si>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</si>
  <si>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</si>
  <si>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</si>
  <si>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</si>
  <si>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</si>
  <si>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</si>
  <si>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</si>
  <si>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</si>
  <si>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</si>
  <si>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</si>
  <si>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</si>
  <si>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</si>
  <si>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</si>
  <si>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</si>
  <si>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</si>
  <si>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</si>
  <si>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</si>
  <si>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</si>
  <si>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</si>
  <si>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</si>
  <si>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</si>
  <si>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</si>
  <si>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</si>
  <si>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</si>
  <si>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</si>
  <si>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</si>
  <si>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</si>
  <si>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</si>
  <si>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</si>
  <si>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</si>
  <si>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</si>
  <si>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</si>
  <si>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</si>
  <si>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</si>
  <si>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</si>
  <si>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</si>
  <si>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</si>
  <si>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</si>
  <si>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</si>
  <si>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</si>
  <si>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</si>
  <si>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</si>
  <si>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</si>
  <si>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</si>
  <si>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</si>
  <si>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</si>
  <si>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</si>
  <si>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</si>
  <si>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</si>
  <si>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</si>
  <si>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</si>
  <si>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</si>
  <si>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</si>
  <si>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</si>
  <si>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</si>
  <si>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</si>
  <si>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</si>
  <si>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</si>
  <si>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</si>
  <si>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</si>
  <si>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</si>
  <si>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</si>
  <si>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</si>
  <si>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</si>
  <si>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</si>
  <si>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</si>
  <si>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</si>
  <si>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</si>
  <si>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</si>
  <si>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</si>
  <si>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</si>
  <si>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</si>
  <si>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</si>
  <si>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</si>
  <si>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</si>
  <si>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</si>
  <si>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</si>
  <si>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</si>
  <si>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</si>
  <si>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</si>
  <si>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</si>
  <si>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</si>
  <si>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</si>
  <si>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</si>
  <si>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</si>
  <si>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</si>
  <si>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</si>
  <si>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</si>
  <si>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</si>
  <si>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</si>
  <si>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</si>
  <si>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</si>
  <si>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</si>
  <si>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</si>
  <si>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</si>
  <si>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</si>
  <si>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</si>
  <si>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</si>
  <si>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</si>
  <si>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</si>
  <si>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</si>
  <si>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</si>
  <si>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</si>
  <si>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</si>
  <si>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</si>
  <si>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</si>
  <si>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</si>
  <si>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</si>
  <si>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</si>
  <si>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</si>
  <si>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</si>
  <si>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</si>
  <si>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</si>
  <si>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</si>
  <si>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</si>
  <si>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</si>
  <si>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</si>
  <si>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</si>
  <si>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</si>
  <si>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</si>
  <si>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</si>
  <si>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</si>
  <si>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</si>
  <si>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</si>
  <si>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</si>
  <si>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</si>
  <si>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</si>
  <si>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</si>
  <si>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</si>
  <si>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</si>
  <si>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</si>
  <si>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</si>
  <si>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</si>
  <si>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</si>
  <si>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</si>
  <si>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</si>
  <si>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</si>
  <si>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</si>
  <si>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</si>
  <si>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</si>
  <si>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</si>
  <si>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</si>
  <si>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</si>
  <si>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</si>
  <si>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</si>
  <si>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</si>
  <si>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</si>
  <si>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</si>
  <si>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</si>
  <si>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</si>
  <si>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</si>
  <si>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</si>
  <si>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</si>
  <si>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</si>
  <si>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</si>
  <si>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</si>
  <si>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</si>
  <si>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</si>
  <si>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</si>
  <si>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</si>
  <si>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</si>
  <si>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</si>
  <si>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</si>
  <si>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</si>
  <si>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</si>
  <si>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</si>
  <si>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</si>
  <si>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</si>
  <si>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</si>
  <si>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</si>
  <si>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</si>
  <si>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</si>
  <si>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</si>
  <si>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</si>
  <si>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</si>
  <si>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</si>
  <si>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</si>
  <si>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</si>
  <si>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</si>
  <si>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</si>
  <si>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</si>
  <si>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</si>
  <si>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</si>
  <si>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</si>
  <si>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</si>
  <si>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</si>
  <si>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</si>
  <si>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</si>
  <si>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</si>
  <si>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</si>
  <si>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</si>
  <si>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</si>
  <si>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</si>
  <si>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</si>
  <si>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</si>
  <si>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</si>
  <si>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</si>
  <si>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</si>
  <si>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</si>
  <si>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</si>
  <si>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</si>
  <si>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</si>
  <si>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</si>
  <si>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</si>
  <si>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</si>
  <si>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</si>
  <si>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</si>
  <si>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</si>
  <si>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</si>
  <si>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</si>
  <si>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</si>
  <si>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</si>
  <si>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</si>
  <si>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</si>
  <si>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</si>
  <si>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</si>
  <si>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</si>
  <si>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</si>
  <si>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</si>
  <si>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</si>
  <si>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</si>
  <si>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</si>
  <si>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</si>
  <si>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</si>
  <si>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</si>
  <si>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</si>
  <si>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</si>
  <si>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</si>
  <si>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</si>
  <si>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</si>
  <si>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</si>
  <si>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Repair of leak - PFT cable</t>
  </si>
  <si>
    <t>Repair of leak - no PFT</t>
  </si>
  <si>
    <t>Application of PFT to the cable</t>
  </si>
  <si>
    <t>Repair of fault</t>
  </si>
  <si>
    <t>Cable fault resulting in loss of fluid</t>
  </si>
  <si>
    <t>Cable fault resulting in loss of fluid.  Fault location is easier and quicker where cables have been tagged with PFT, hence increased fluid loss where PFT is not used</t>
  </si>
  <si>
    <t>Application of PFT as per Baseline Scenario</t>
  </si>
  <si>
    <t>Repair of fault.  Fault location and repair of cables that have not been tagged generally requires multiple excavations.</t>
  </si>
  <si>
    <t>Fault repair of PFT tagged cable</t>
  </si>
  <si>
    <t>Due to the lower repair costs, applying PFT to the cable is cost effective.</t>
  </si>
  <si>
    <t>A PFT tracer can be added to oil filled cable, which allows leaks to be pinpointed when they occur.  This method is more accurate and faster than the traditional method of freezing and testing a cable to locate the leak.  As a result leaks can be located and excavated with one excavation only.  The advantages of this system are the reduction in location time, which reduces the volume of oil lost to the environment, and the reduction of the number of excavation points required.  PFT locations generally use on excavation whereas traditional locations are likely to have three excavations.  This CBA compares fault location and repair with and without the use of PFT for a short section of fluid filled cable.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</si>
</sst>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6">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26" xfId="0" applyFont="1" applyBorder="1" applyAlignment="1" applyProtection="1">
      <alignment vertical="center"/>
    </xf>
    <xf numFmtId="0" fontId="4" fillId="0" borderId="13" xfId="0" quotePrefix="1"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26" xfId="0" applyFont="1" applyBorder="1" applyProtection="1"/>
    <xf numFmtId="0" fontId="4" fillId="0" borderId="13" xfId="0" applyFont="1" applyBorder="1" applyProtection="1"/>
    <xf numFmtId="0" fontId="4" fillId="0" borderId="14" xfId="0" applyFont="1" applyBorder="1" applyProtection="1"/>
    <xf numFmtId="0" fontId="4" fillId="0" borderId="15" xfId="0" applyFont="1" applyBorder="1" applyProtection="1"/>
    <xf numFmtId="0" fontId="0" fillId="0" borderId="14" xfId="0" applyBorder="1"/>
    <xf numFmtId="0" fontId="0" fillId="0" borderId="15" xfId="0" applyBorder="1"/>
    <xf numFmtId="0" fontId="4" fillId="0" borderId="6" xfId="0" applyFont="1" applyBorder="1" applyAlignment="1" applyProtection="1">
      <alignment vertical="top"/>
    </xf>
    <xf numFmtId="0" fontId="4" fillId="0" borderId="15" xfId="0" applyFont="1" applyBorder="1" applyAlignment="1" applyProtection="1">
      <alignment vertical="top" wrapText="1"/>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2" fillId="9" borderId="4" xfId="0" applyFont="1" applyFill="1" applyBorder="1" applyAlignment="1" applyProtection="1">
      <alignment horizontal="center" vertical="center" textRotation="90" wrapText="1"/>
    </xf>
    <xf numFmtId="0" fontId="22" fillId="9" borderId="2"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44" t="s">
        <v>225</v>
      </c>
      <c r="C26" s="144"/>
      <c r="D26" s="144"/>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B2" sqref="B2:F3"/>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31.5" customHeight="1" x14ac:dyDescent="0.3">
      <c r="B2" s="150" t="s">
        <v>352</v>
      </c>
      <c r="C2" s="151"/>
      <c r="D2" s="151"/>
      <c r="E2" s="151"/>
      <c r="F2" s="152"/>
      <c r="Z2" s="26" t="s">
        <v>81</v>
      </c>
    </row>
    <row r="3" spans="2:26" ht="43.5" customHeight="1" x14ac:dyDescent="0.3">
      <c r="B3" s="153"/>
      <c r="C3" s="154"/>
      <c r="D3" s="154"/>
      <c r="E3" s="154"/>
      <c r="F3" s="155"/>
    </row>
    <row r="4" spans="2:26" ht="18" customHeight="1" x14ac:dyDescent="0.3">
      <c r="B4" s="25" t="s">
        <v>80</v>
      </c>
      <c r="C4" s="27"/>
      <c r="D4" s="27"/>
      <c r="E4" s="27"/>
      <c r="F4" s="27"/>
    </row>
    <row r="5" spans="2:26" ht="24.75" customHeight="1" x14ac:dyDescent="0.3">
      <c r="B5" s="147"/>
      <c r="C5" s="148"/>
      <c r="D5" s="148"/>
      <c r="E5" s="148"/>
      <c r="F5" s="149"/>
    </row>
    <row r="6" spans="2:26" ht="13.5" customHeight="1" x14ac:dyDescent="0.3">
      <c r="B6" s="27"/>
      <c r="C6" s="27"/>
      <c r="D6" s="27"/>
      <c r="E6" s="27"/>
      <c r="F6" s="27"/>
    </row>
    <row r="7" spans="2:26" x14ac:dyDescent="0.3">
      <c r="B7" s="25" t="s">
        <v>50</v>
      </c>
    </row>
    <row r="8" spans="2:26" x14ac:dyDescent="0.3">
      <c r="B8" s="158" t="s">
        <v>27</v>
      </c>
      <c r="C8" s="159"/>
      <c r="D8" s="156" t="s">
        <v>30</v>
      </c>
      <c r="E8" s="156"/>
      <c r="F8" s="156"/>
    </row>
    <row r="9" spans="2:26" ht="22.5" customHeight="1" x14ac:dyDescent="0.3">
      <c r="B9" s="160" t="s">
        <v>304</v>
      </c>
      <c r="C9" s="161"/>
      <c r="D9" s="157" t="str">
        <f>'Baseline scenario'!$C$1</f>
        <v>Repair of leak - PFT cable</v>
      </c>
      <c r="E9" s="157"/>
      <c r="F9" s="157"/>
    </row>
    <row r="10" spans="2:26" ht="22.5" customHeight="1" x14ac:dyDescent="0.3">
      <c r="B10" s="145" t="s">
        <v>227</v>
      </c>
      <c r="C10" s="146"/>
      <c r="D10" s="147" t="str">
        <f>'Option 1'!$C$1</f>
        <v>Repair of leak - no PFT</v>
      </c>
      <c r="E10" s="148"/>
      <c r="F10" s="149"/>
    </row>
    <row r="11" spans="2:26" ht="22.5" customHeight="1" x14ac:dyDescent="0.3">
      <c r="B11" s="145"/>
      <c r="C11" s="146"/>
      <c r="D11" s="147"/>
      <c r="E11" s="148"/>
      <c r="F11" s="149"/>
    </row>
    <row r="12" spans="2:26" ht="22.5" customHeight="1" x14ac:dyDescent="0.3">
      <c r="B12" s="145"/>
      <c r="C12" s="146"/>
      <c r="D12" s="147"/>
      <c r="E12" s="148"/>
      <c r="F12" s="149"/>
    </row>
    <row r="13" spans="2:26" ht="22.5" customHeight="1" x14ac:dyDescent="0.3">
      <c r="B13" s="145"/>
      <c r="C13" s="146"/>
      <c r="D13" s="147"/>
      <c r="E13" s="148"/>
      <c r="F13" s="149"/>
    </row>
    <row r="14" spans="2:26" ht="22.5" customHeight="1" x14ac:dyDescent="0.3">
      <c r="B14" s="145"/>
      <c r="C14" s="146"/>
      <c r="D14" s="147"/>
      <c r="E14" s="148"/>
      <c r="F14" s="149"/>
    </row>
    <row r="15" spans="2:26" ht="22.5" customHeight="1" x14ac:dyDescent="0.3">
      <c r="B15" s="145"/>
      <c r="C15" s="146"/>
      <c r="D15" s="147"/>
      <c r="E15" s="148"/>
      <c r="F15" s="149"/>
    </row>
    <row r="16" spans="2:26" ht="22.5" customHeight="1" x14ac:dyDescent="0.3">
      <c r="B16" s="145"/>
      <c r="C16" s="146"/>
      <c r="D16" s="147"/>
      <c r="E16" s="148"/>
      <c r="F16" s="149"/>
    </row>
    <row r="17" spans="2:11" ht="22.5" customHeight="1" x14ac:dyDescent="0.3">
      <c r="B17" s="145"/>
      <c r="C17" s="146"/>
      <c r="D17" s="147"/>
      <c r="E17" s="148"/>
      <c r="F17" s="149"/>
    </row>
    <row r="18" spans="2:11" ht="22.5" customHeight="1" x14ac:dyDescent="0.3">
      <c r="B18" s="145"/>
      <c r="C18" s="146"/>
      <c r="D18" s="147"/>
      <c r="E18" s="148"/>
      <c r="F18" s="149"/>
    </row>
    <row r="19" spans="2:11" ht="22.5" customHeight="1" x14ac:dyDescent="0.3">
      <c r="B19" s="145"/>
      <c r="C19" s="146"/>
      <c r="D19" s="147"/>
      <c r="E19" s="148"/>
      <c r="F19" s="149"/>
    </row>
    <row r="20" spans="2:11" ht="22.5" customHeight="1" x14ac:dyDescent="0.3">
      <c r="B20" s="145"/>
      <c r="C20" s="146"/>
      <c r="D20" s="147"/>
      <c r="E20" s="148"/>
      <c r="F20" s="149"/>
    </row>
    <row r="21" spans="2:11" ht="22.5" customHeight="1" x14ac:dyDescent="0.3">
      <c r="B21" s="145"/>
      <c r="C21" s="146"/>
      <c r="D21" s="147"/>
      <c r="E21" s="148"/>
      <c r="F21" s="149"/>
    </row>
    <row r="22" spans="2:11" ht="22.5" customHeight="1" x14ac:dyDescent="0.3">
      <c r="B22" s="145"/>
      <c r="C22" s="146"/>
      <c r="D22" s="147"/>
      <c r="E22" s="148"/>
      <c r="F22" s="149"/>
    </row>
    <row r="23" spans="2:11" ht="22.5" customHeight="1" x14ac:dyDescent="0.3">
      <c r="B23" s="145"/>
      <c r="C23" s="146"/>
      <c r="D23" s="147"/>
      <c r="E23" s="148"/>
      <c r="F23" s="149"/>
    </row>
    <row r="24" spans="2:11" ht="12.75" customHeight="1" x14ac:dyDescent="0.3">
      <c r="B24" s="28"/>
      <c r="C24" s="28"/>
      <c r="D24" s="29"/>
      <c r="E24" s="29"/>
      <c r="F24" s="29"/>
    </row>
    <row r="25" spans="2:11" x14ac:dyDescent="0.3">
      <c r="B25" s="25" t="s">
        <v>51</v>
      </c>
    </row>
    <row r="26" spans="2:11" ht="38.25" customHeight="1" x14ac:dyDescent="0.3">
      <c r="B26" s="163" t="s">
        <v>48</v>
      </c>
      <c r="C26" s="165" t="s">
        <v>27</v>
      </c>
      <c r="D26" s="165" t="s">
        <v>28</v>
      </c>
      <c r="E26" s="165" t="s">
        <v>30</v>
      </c>
      <c r="F26" s="163" t="s">
        <v>31</v>
      </c>
      <c r="G26" s="162" t="s">
        <v>102</v>
      </c>
      <c r="H26" s="162"/>
      <c r="I26" s="162"/>
      <c r="J26" s="162"/>
      <c r="K26" s="162"/>
    </row>
    <row r="27" spans="2:11" x14ac:dyDescent="0.3">
      <c r="B27" s="164"/>
      <c r="C27" s="166"/>
      <c r="D27" s="166"/>
      <c r="E27" s="166"/>
      <c r="F27" s="164"/>
      <c r="G27" s="65" t="s">
        <v>103</v>
      </c>
      <c r="H27" s="65" t="s">
        <v>104</v>
      </c>
      <c r="I27" s="65" t="s">
        <v>105</v>
      </c>
      <c r="J27" s="65" t="s">
        <v>106</v>
      </c>
      <c r="K27" s="65" t="s">
        <v>107</v>
      </c>
    </row>
    <row r="28" spans="2:11" ht="27.75" customHeight="1" x14ac:dyDescent="0.3">
      <c r="B28" s="30" t="s">
        <v>341</v>
      </c>
      <c r="C28" s="31" t="str">
        <f>D9</f>
        <v>Repair of leak - PFT cable</v>
      </c>
      <c r="D28" s="30" t="s">
        <v>29</v>
      </c>
      <c r="E28" s="31" t="s">
        <v>351</v>
      </c>
      <c r="F28" s="30"/>
      <c r="G28" s="66"/>
      <c r="H28" s="66"/>
      <c r="I28" s="66"/>
      <c r="J28" s="66"/>
      <c r="K28" s="30"/>
    </row>
    <row r="29" spans="2:11" ht="27.75" customHeight="1" x14ac:dyDescent="0.3">
      <c r="B29" s="30">
        <v>1</v>
      </c>
      <c r="C29" s="31" t="str">
        <f>D10</f>
        <v>Repair of leak - no PFT</v>
      </c>
      <c r="D29" s="30"/>
      <c r="E29" s="31"/>
      <c r="F29" s="30"/>
      <c r="G29" s="66">
        <f>'Option 1'!$C$4</f>
        <v>-0.1252730950032741</v>
      </c>
      <c r="H29" s="66">
        <f>'Option 1'!$C$5</f>
        <v>-0.1502573644296501</v>
      </c>
      <c r="I29" s="66">
        <f>'Option 1'!$C$6</f>
        <v>-0.16683442026285747</v>
      </c>
      <c r="J29" s="66">
        <f>'Option 1'!$C$7</f>
        <v>-0.18279578513688255</v>
      </c>
      <c r="K29" s="30"/>
    </row>
    <row r="30" spans="2:11" ht="27.75" customHeight="1" x14ac:dyDescent="0.3">
      <c r="B30" s="30"/>
      <c r="C30" s="31"/>
      <c r="D30" s="30"/>
      <c r="E30" s="31"/>
      <c r="F30" s="30"/>
      <c r="G30" s="66"/>
      <c r="H30" s="66"/>
      <c r="I30" s="66"/>
      <c r="J30" s="66"/>
      <c r="K30" s="30"/>
    </row>
    <row r="31" spans="2:11" ht="27.75" customHeight="1" x14ac:dyDescent="0.3">
      <c r="B31" s="30"/>
      <c r="C31" s="31"/>
      <c r="D31" s="30"/>
      <c r="E31" s="31"/>
      <c r="F31" s="30"/>
      <c r="G31" s="66"/>
      <c r="H31" s="66"/>
      <c r="I31" s="66"/>
      <c r="J31" s="66"/>
      <c r="K31" s="30"/>
    </row>
    <row r="32" spans="2:11" ht="27.75" customHeight="1" x14ac:dyDescent="0.3">
      <c r="B32" s="30"/>
      <c r="C32" s="31"/>
      <c r="D32" s="30"/>
      <c r="E32" s="31"/>
      <c r="F32" s="30"/>
      <c r="G32" s="66"/>
      <c r="H32" s="66"/>
      <c r="I32" s="66"/>
      <c r="J32" s="66"/>
      <c r="K32" s="30"/>
    </row>
    <row r="37" spans="2:2" x14ac:dyDescent="0.3">
      <c r="B37" s="2" t="s">
        <v>108</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5" priority="6">
      <formula>$D28="Adopted"</formula>
    </cfRule>
  </conditionalFormatting>
  <conditionalFormatting sqref="B29:C29 G30:J30 E29:K29">
    <cfRule type="expression" dxfId="4" priority="5">
      <formula>$D29="Adopted"</formula>
    </cfRule>
  </conditionalFormatting>
  <conditionalFormatting sqref="B30:F30 K30 D29 D31:D32">
    <cfRule type="expression" dxfId="3" priority="4">
      <formula>$D29="Adopted"</formula>
    </cfRule>
  </conditionalFormatting>
  <conditionalFormatting sqref="B31:C31 E31:K31">
    <cfRule type="expression" dxfId="2" priority="3">
      <formula>$D31="Adopted"</formula>
    </cfRule>
  </conditionalFormatting>
  <conditionalFormatting sqref="B32:C32 E32:K32">
    <cfRule type="expression" dxfId="1" priority="2">
      <formula>$D32="Adopted"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H28" sqref="H28"/>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2" t="s">
        <v>315</v>
      </c>
      <c r="G5" s="39"/>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2"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67" t="s">
        <v>75</v>
      </c>
      <c r="C13" s="168"/>
      <c r="D13" s="128"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69"/>
      <c r="C14" s="170"/>
      <c r="D14" s="43" t="s">
        <v>109</v>
      </c>
      <c r="E14" s="21"/>
      <c r="F14" s="67"/>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1" t="s">
        <v>330</v>
      </c>
      <c r="C15" s="42" t="s">
        <v>323</v>
      </c>
      <c r="D15" s="127">
        <v>1.3408686121386491</v>
      </c>
      <c r="E15" s="21"/>
      <c r="F15" s="70" t="s">
        <v>92</v>
      </c>
      <c r="G15" s="39"/>
      <c r="H15" s="39"/>
      <c r="I15" s="76"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1"/>
      <c r="C16" s="42" t="s">
        <v>324</v>
      </c>
      <c r="D16" s="127">
        <v>1.3004251926654264</v>
      </c>
      <c r="E16" s="83"/>
      <c r="F16" s="71" t="s">
        <v>157</v>
      </c>
      <c r="G16" s="39"/>
      <c r="H16" s="39"/>
      <c r="I16" s="76"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1"/>
      <c r="C17" s="42"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71"/>
      <c r="C18" s="42"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1"/>
      <c r="C19" s="42"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1"/>
      <c r="C20" s="42"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1"/>
      <c r="C21" s="42"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1"/>
      <c r="C22" s="42"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1"/>
      <c r="C23" s="42"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1"/>
      <c r="C24" s="42"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I36" sqref="I36"/>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342</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6" t="s">
        <v>11</v>
      </c>
      <c r="B7" s="62" t="s">
        <v>169</v>
      </c>
      <c r="C7" s="61"/>
      <c r="D7" s="62" t="s">
        <v>40</v>
      </c>
      <c r="E7" s="63">
        <v>-2.0736000000000001E-3</v>
      </c>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77"/>
      <c r="B8" s="62" t="s">
        <v>200</v>
      </c>
      <c r="C8" s="61"/>
      <c r="D8" s="62" t="s">
        <v>40</v>
      </c>
      <c r="E8" s="63"/>
      <c r="F8" s="63">
        <v>-0.04</v>
      </c>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77"/>
      <c r="B9" s="62" t="s">
        <v>198</v>
      </c>
      <c r="C9" s="61"/>
      <c r="D9" s="62" t="s">
        <v>40</v>
      </c>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77"/>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77"/>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78"/>
      <c r="B12" s="125" t="s">
        <v>197</v>
      </c>
      <c r="C12" s="59"/>
      <c r="D12" s="126" t="s">
        <v>40</v>
      </c>
      <c r="E12" s="60">
        <f>SUM(E7:E11)</f>
        <v>-2.0736000000000001E-3</v>
      </c>
      <c r="F12" s="60">
        <f t="shared" ref="F12:AW12" si="0">SUM(F7:F11)</f>
        <v>-0.04</v>
      </c>
      <c r="G12" s="60">
        <f t="shared" si="0"/>
        <v>0</v>
      </c>
      <c r="H12" s="60">
        <f t="shared" si="0"/>
        <v>0</v>
      </c>
      <c r="I12" s="60">
        <f t="shared" si="0"/>
        <v>0</v>
      </c>
      <c r="J12" s="60">
        <f t="shared" si="0"/>
        <v>0</v>
      </c>
      <c r="K12" s="60">
        <f t="shared" si="0"/>
        <v>0</v>
      </c>
      <c r="L12" s="60">
        <f t="shared" si="0"/>
        <v>0</v>
      </c>
      <c r="M12" s="60">
        <f t="shared" si="0"/>
        <v>0</v>
      </c>
      <c r="N12" s="60">
        <f t="shared" si="0"/>
        <v>0</v>
      </c>
      <c r="O12" s="60">
        <f t="shared" si="0"/>
        <v>0</v>
      </c>
      <c r="P12" s="60">
        <f t="shared" si="0"/>
        <v>0</v>
      </c>
      <c r="Q12" s="60">
        <f t="shared" si="0"/>
        <v>0</v>
      </c>
      <c r="R12" s="60">
        <f t="shared" si="0"/>
        <v>0</v>
      </c>
      <c r="S12" s="60">
        <f t="shared" si="0"/>
        <v>0</v>
      </c>
      <c r="T12" s="60">
        <f t="shared" si="0"/>
        <v>0</v>
      </c>
      <c r="U12" s="60">
        <f t="shared" si="0"/>
        <v>0</v>
      </c>
      <c r="V12" s="60">
        <f t="shared" si="0"/>
        <v>0</v>
      </c>
      <c r="W12" s="60">
        <f t="shared" si="0"/>
        <v>0</v>
      </c>
      <c r="X12" s="60">
        <f t="shared" si="0"/>
        <v>0</v>
      </c>
      <c r="Y12" s="60">
        <f t="shared" si="0"/>
        <v>0</v>
      </c>
      <c r="Z12" s="60">
        <f t="shared" si="0"/>
        <v>0</v>
      </c>
      <c r="AA12" s="60">
        <f t="shared" si="0"/>
        <v>0</v>
      </c>
      <c r="AB12" s="60">
        <f t="shared" si="0"/>
        <v>0</v>
      </c>
      <c r="AC12" s="60">
        <f t="shared" si="0"/>
        <v>0</v>
      </c>
      <c r="AD12" s="60">
        <f t="shared" si="0"/>
        <v>0</v>
      </c>
      <c r="AE12" s="60">
        <f t="shared" si="0"/>
        <v>0</v>
      </c>
      <c r="AF12" s="60">
        <f t="shared" si="0"/>
        <v>0</v>
      </c>
      <c r="AG12" s="60">
        <f t="shared" si="0"/>
        <v>0</v>
      </c>
      <c r="AH12" s="60">
        <f t="shared" si="0"/>
        <v>0</v>
      </c>
      <c r="AI12" s="60">
        <f t="shared" si="0"/>
        <v>0</v>
      </c>
      <c r="AJ12" s="60">
        <f t="shared" si="0"/>
        <v>0</v>
      </c>
      <c r="AK12" s="60">
        <f t="shared" si="0"/>
        <v>0</v>
      </c>
      <c r="AL12" s="60">
        <f t="shared" si="0"/>
        <v>0</v>
      </c>
      <c r="AM12" s="60">
        <f t="shared" si="0"/>
        <v>0</v>
      </c>
      <c r="AN12" s="60">
        <f t="shared" si="0"/>
        <v>0</v>
      </c>
      <c r="AO12" s="60">
        <f t="shared" si="0"/>
        <v>0</v>
      </c>
      <c r="AP12" s="60">
        <f t="shared" si="0"/>
        <v>0</v>
      </c>
      <c r="AQ12" s="60">
        <f t="shared" si="0"/>
        <v>0</v>
      </c>
      <c r="AR12" s="60">
        <f t="shared" si="0"/>
        <v>0</v>
      </c>
      <c r="AS12" s="60">
        <f t="shared" si="0"/>
        <v>0</v>
      </c>
      <c r="AT12" s="60">
        <f t="shared" si="0"/>
        <v>0</v>
      </c>
      <c r="AU12" s="60">
        <f t="shared" si="0"/>
        <v>0</v>
      </c>
      <c r="AV12" s="60">
        <f t="shared" si="0"/>
        <v>0</v>
      </c>
      <c r="AW12" s="60">
        <f t="shared" si="0"/>
        <v>0</v>
      </c>
      <c r="AX12" s="62"/>
      <c r="AY12" s="62"/>
      <c r="AZ12" s="62"/>
      <c r="BA12" s="62"/>
      <c r="BB12" s="62"/>
      <c r="BC12" s="62"/>
      <c r="BD12" s="62"/>
    </row>
    <row r="13" spans="1:56" ht="12.75" customHeight="1" x14ac:dyDescent="0.3">
      <c r="A13" s="172"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3"/>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3"/>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73"/>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73"/>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3"/>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3"/>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3"/>
      <c r="B20" s="4" t="s">
        <v>84</v>
      </c>
      <c r="D20" s="9" t="s">
        <v>40</v>
      </c>
      <c r="E20" s="35">
        <f>'Fixed data'!$G$11*E36/1000000</f>
        <v>0</v>
      </c>
      <c r="F20" s="35">
        <f>'Fixed data'!$G$11*F36/1000000</f>
        <v>-1.4071754854113267E-3</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3"/>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3"/>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3"/>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4"/>
      <c r="B24" s="13" t="s">
        <v>101</v>
      </c>
      <c r="C24" s="13"/>
      <c r="D24" s="13" t="s">
        <v>40</v>
      </c>
      <c r="E24" s="54">
        <f>SUM(E13:E23)</f>
        <v>0</v>
      </c>
      <c r="F24" s="54">
        <f t="shared" ref="F24:BD24" si="1">SUM(F13:F23)</f>
        <v>-1.4071754854113267E-3</v>
      </c>
      <c r="G24" s="54">
        <f t="shared" si="1"/>
        <v>0</v>
      </c>
      <c r="H24" s="54">
        <f t="shared" si="1"/>
        <v>0</v>
      </c>
      <c r="I24" s="54">
        <f t="shared" si="1"/>
        <v>0</v>
      </c>
      <c r="J24" s="54">
        <f t="shared" si="1"/>
        <v>0</v>
      </c>
      <c r="K24" s="54">
        <f t="shared" si="1"/>
        <v>0</v>
      </c>
      <c r="L24" s="54">
        <f t="shared" si="1"/>
        <v>0</v>
      </c>
      <c r="M24" s="54">
        <f t="shared" si="1"/>
        <v>0</v>
      </c>
      <c r="N24" s="54">
        <f t="shared" si="1"/>
        <v>0</v>
      </c>
      <c r="O24" s="54">
        <f t="shared" si="1"/>
        <v>0</v>
      </c>
      <c r="P24" s="54">
        <f t="shared" si="1"/>
        <v>0</v>
      </c>
      <c r="Q24" s="54">
        <f t="shared" si="1"/>
        <v>0</v>
      </c>
      <c r="R24" s="54">
        <f t="shared" si="1"/>
        <v>0</v>
      </c>
      <c r="S24" s="54">
        <f t="shared" si="1"/>
        <v>0</v>
      </c>
      <c r="T24" s="54">
        <f t="shared" si="1"/>
        <v>0</v>
      </c>
      <c r="U24" s="54">
        <f t="shared" si="1"/>
        <v>0</v>
      </c>
      <c r="V24" s="54">
        <f t="shared" si="1"/>
        <v>0</v>
      </c>
      <c r="W24" s="54">
        <f t="shared" si="1"/>
        <v>0</v>
      </c>
      <c r="X24" s="54">
        <f t="shared" si="1"/>
        <v>0</v>
      </c>
      <c r="Y24" s="54">
        <f t="shared" si="1"/>
        <v>0</v>
      </c>
      <c r="Z24" s="54">
        <f t="shared" si="1"/>
        <v>0</v>
      </c>
      <c r="AA24" s="54">
        <f t="shared" si="1"/>
        <v>0</v>
      </c>
      <c r="AB24" s="54">
        <f t="shared" si="1"/>
        <v>0</v>
      </c>
      <c r="AC24" s="54">
        <f t="shared" si="1"/>
        <v>0</v>
      </c>
      <c r="AD24" s="54">
        <f t="shared" si="1"/>
        <v>0</v>
      </c>
      <c r="AE24" s="54">
        <f t="shared" si="1"/>
        <v>0</v>
      </c>
      <c r="AF24" s="54">
        <f t="shared" si="1"/>
        <v>0</v>
      </c>
      <c r="AG24" s="54">
        <f t="shared" si="1"/>
        <v>0</v>
      </c>
      <c r="AH24" s="54">
        <f t="shared" si="1"/>
        <v>0</v>
      </c>
      <c r="AI24" s="54">
        <f t="shared" si="1"/>
        <v>0</v>
      </c>
      <c r="AJ24" s="54">
        <f t="shared" si="1"/>
        <v>0</v>
      </c>
      <c r="AK24" s="54">
        <f t="shared" si="1"/>
        <v>0</v>
      </c>
      <c r="AL24" s="54">
        <f t="shared" si="1"/>
        <v>0</v>
      </c>
      <c r="AM24" s="54">
        <f t="shared" si="1"/>
        <v>0</v>
      </c>
      <c r="AN24" s="54">
        <f t="shared" si="1"/>
        <v>0</v>
      </c>
      <c r="AO24" s="54">
        <f t="shared" si="1"/>
        <v>0</v>
      </c>
      <c r="AP24" s="54">
        <f t="shared" si="1"/>
        <v>0</v>
      </c>
      <c r="AQ24" s="54">
        <f t="shared" si="1"/>
        <v>0</v>
      </c>
      <c r="AR24" s="54">
        <f t="shared" si="1"/>
        <v>0</v>
      </c>
      <c r="AS24" s="54">
        <f t="shared" si="1"/>
        <v>0</v>
      </c>
      <c r="AT24" s="54">
        <f t="shared" si="1"/>
        <v>0</v>
      </c>
      <c r="AU24" s="54">
        <f t="shared" si="1"/>
        <v>0</v>
      </c>
      <c r="AV24" s="54">
        <f t="shared" si="1"/>
        <v>0</v>
      </c>
      <c r="AW24" s="54">
        <f t="shared" si="1"/>
        <v>0</v>
      </c>
      <c r="AX24" s="54">
        <f t="shared" si="1"/>
        <v>0</v>
      </c>
      <c r="AY24" s="54">
        <f t="shared" si="1"/>
        <v>0</v>
      </c>
      <c r="AZ24" s="54">
        <f t="shared" si="1"/>
        <v>0</v>
      </c>
      <c r="BA24" s="54">
        <f t="shared" si="1"/>
        <v>0</v>
      </c>
      <c r="BB24" s="54">
        <f t="shared" si="1"/>
        <v>0</v>
      </c>
      <c r="BC24" s="54">
        <f t="shared" si="1"/>
        <v>0</v>
      </c>
      <c r="BD24" s="54">
        <f t="shared" si="1"/>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75"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5"/>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5"/>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5"/>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5"/>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5"/>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5"/>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5"/>
      <c r="B36" s="4" t="s">
        <v>216</v>
      </c>
      <c r="D36" s="4" t="s">
        <v>91</v>
      </c>
      <c r="E36" s="69"/>
      <c r="F36" s="69">
        <v>-39</v>
      </c>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7"/>
    </row>
    <row r="38" spans="1:56" ht="16.5" x14ac:dyDescent="0.3">
      <c r="A38" s="86"/>
      <c r="C38" s="37"/>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9"/>
  <sheetViews>
    <sheetView workbookViewId="0">
      <selection activeCell="C22" sqref="C22"/>
    </sheetView>
  </sheetViews>
  <sheetFormatPr defaultRowHeight="15" x14ac:dyDescent="0.25"/>
  <cols>
    <col min="1" max="1" width="5.85546875" customWidth="1"/>
    <col min="2" max="2" width="38.85546875" bestFit="1" customWidth="1"/>
    <col min="3" max="3" width="64" customWidth="1"/>
  </cols>
  <sheetData>
    <row r="1" spans="1:3" ht="18.75" x14ac:dyDescent="0.3">
      <c r="A1" s="1" t="s">
        <v>303</v>
      </c>
    </row>
    <row r="2" spans="1:3" x14ac:dyDescent="0.25">
      <c r="A2" t="s">
        <v>78</v>
      </c>
    </row>
    <row r="4" spans="1:3" ht="15.75" thickBot="1" x14ac:dyDescent="0.3"/>
    <row r="5" spans="1:3" x14ac:dyDescent="0.25">
      <c r="A5" s="179" t="s">
        <v>11</v>
      </c>
      <c r="B5" s="132" t="s">
        <v>169</v>
      </c>
      <c r="C5" s="133" t="s">
        <v>344</v>
      </c>
    </row>
    <row r="6" spans="1:3" x14ac:dyDescent="0.25">
      <c r="A6" s="180"/>
      <c r="B6" s="62" t="s">
        <v>200</v>
      </c>
      <c r="C6" s="134" t="s">
        <v>345</v>
      </c>
    </row>
    <row r="7" spans="1:3" x14ac:dyDescent="0.25">
      <c r="A7" s="180"/>
      <c r="B7" s="62" t="s">
        <v>198</v>
      </c>
      <c r="C7" s="134"/>
    </row>
    <row r="8" spans="1:3" x14ac:dyDescent="0.25">
      <c r="A8" s="180"/>
      <c r="B8" s="62" t="s">
        <v>198</v>
      </c>
      <c r="C8" s="134"/>
    </row>
    <row r="9" spans="1:3" x14ac:dyDescent="0.25">
      <c r="A9" s="180"/>
      <c r="B9" s="62" t="s">
        <v>198</v>
      </c>
      <c r="C9" s="134"/>
    </row>
    <row r="10" spans="1:3" ht="16.5" thickBot="1" x14ac:dyDescent="0.35">
      <c r="A10" s="181"/>
      <c r="B10" s="125" t="s">
        <v>197</v>
      </c>
      <c r="C10" s="135"/>
    </row>
    <row r="11" spans="1:3" ht="15.75" thickBot="1" x14ac:dyDescent="0.3"/>
    <row r="12" spans="1:3" ht="15.75" x14ac:dyDescent="0.3">
      <c r="A12" s="182" t="s">
        <v>308</v>
      </c>
      <c r="B12" s="136" t="s">
        <v>212</v>
      </c>
      <c r="C12" s="137"/>
    </row>
    <row r="13" spans="1:3" ht="15.75" x14ac:dyDescent="0.3">
      <c r="A13" s="175"/>
      <c r="B13" s="9" t="s">
        <v>213</v>
      </c>
      <c r="C13" s="138"/>
    </row>
    <row r="14" spans="1:3" ht="15.75" x14ac:dyDescent="0.3">
      <c r="A14" s="175"/>
      <c r="B14" s="9" t="s">
        <v>214</v>
      </c>
      <c r="C14" s="138"/>
    </row>
    <row r="15" spans="1:3" ht="15.75" x14ac:dyDescent="0.3">
      <c r="A15" s="175"/>
      <c r="B15" s="9" t="s">
        <v>215</v>
      </c>
      <c r="C15" s="138"/>
    </row>
    <row r="16" spans="1:3" ht="16.5" x14ac:dyDescent="0.3">
      <c r="A16" s="175"/>
      <c r="B16" s="9" t="s">
        <v>332</v>
      </c>
      <c r="C16" s="138"/>
    </row>
    <row r="17" spans="1:3" ht="16.5" x14ac:dyDescent="0.3">
      <c r="A17" s="175"/>
      <c r="B17" s="9" t="s">
        <v>333</v>
      </c>
      <c r="C17" s="138"/>
    </row>
    <row r="18" spans="1:3" ht="16.5" x14ac:dyDescent="0.3">
      <c r="A18" s="175"/>
      <c r="B18" s="9" t="s">
        <v>334</v>
      </c>
      <c r="C18" s="138"/>
    </row>
    <row r="19" spans="1:3" ht="16.5" thickBot="1" x14ac:dyDescent="0.35">
      <c r="A19" s="183"/>
      <c r="B19" s="58" t="s">
        <v>216</v>
      </c>
      <c r="C19" s="139" t="s">
        <v>346</v>
      </c>
    </row>
  </sheetData>
  <mergeCells count="2">
    <mergeCell ref="A5:A10"/>
    <mergeCell ref="A12:A19"/>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15" sqref="E15"/>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-0.1252730950032741</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-0.1502573644296501</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-0.16683442026285747</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-0.18279578513688255</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2</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2" t="s">
        <v>200</v>
      </c>
      <c r="C13" s="61"/>
      <c r="D13" s="62" t="s">
        <v>40</v>
      </c>
      <c r="E13" s="63"/>
      <c r="F13" s="63">
        <v>-0.12</v>
      </c>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7"/>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7"/>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7"/>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7"/>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8"/>
      <c r="B18" s="125" t="s">
        <v>197</v>
      </c>
      <c r="C18" s="131"/>
      <c r="D18" s="126" t="s">
        <v>40</v>
      </c>
      <c r="E18" s="60">
        <f>SUM(E13:E17)</f>
        <v>0</v>
      </c>
      <c r="F18" s="60">
        <f t="shared" ref="F18:AW18" si="0">SUM(F13:F17)</f>
        <v>-0.12</v>
      </c>
      <c r="G18" s="60">
        <f t="shared" si="0"/>
        <v>0</v>
      </c>
      <c r="H18" s="60">
        <f t="shared" si="0"/>
        <v>0</v>
      </c>
      <c r="I18" s="60">
        <f t="shared" si="0"/>
        <v>0</v>
      </c>
      <c r="J18" s="60">
        <f t="shared" si="0"/>
        <v>0</v>
      </c>
      <c r="K18" s="60">
        <f t="shared" si="0"/>
        <v>0</v>
      </c>
      <c r="L18" s="60">
        <f t="shared" si="0"/>
        <v>0</v>
      </c>
      <c r="M18" s="60">
        <f t="shared" si="0"/>
        <v>0</v>
      </c>
      <c r="N18" s="60">
        <f t="shared" si="0"/>
        <v>0</v>
      </c>
      <c r="O18" s="60">
        <f t="shared" si="0"/>
        <v>0</v>
      </c>
      <c r="P18" s="60">
        <f t="shared" si="0"/>
        <v>0</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4" t="s">
        <v>301</v>
      </c>
      <c r="B19" s="62" t="s">
        <v>169</v>
      </c>
      <c r="C19" s="8"/>
      <c r="D19" s="9" t="s">
        <v>40</v>
      </c>
      <c r="E19" s="34">
        <f>'Baseline scenario'!E7</f>
        <v>-2.0736000000000001E-3</v>
      </c>
      <c r="F19" s="34">
        <f>'Baseline scenario'!F7</f>
        <v>0</v>
      </c>
      <c r="G19" s="34">
        <f>'Baseline scenario'!G7</f>
        <v>0</v>
      </c>
      <c r="H19" s="34">
        <f>'Baseline scenario'!H7</f>
        <v>0</v>
      </c>
      <c r="I19" s="34">
        <f>'Baseline scenario'!I7</f>
        <v>0</v>
      </c>
      <c r="J19" s="34">
        <f>'Baseline scenario'!J7</f>
        <v>0</v>
      </c>
      <c r="K19" s="34">
        <f>'Baseline scenario'!K7</f>
        <v>0</v>
      </c>
      <c r="L19" s="34">
        <f>'Baseline scenario'!L7</f>
        <v>0</v>
      </c>
      <c r="M19" s="34">
        <f>'Baseline scenario'!M7</f>
        <v>0</v>
      </c>
      <c r="N19" s="34">
        <f>'Baseline scenario'!N7</f>
        <v>0</v>
      </c>
      <c r="O19" s="34">
        <f>'Baseline scenario'!O7</f>
        <v>0</v>
      </c>
      <c r="P19" s="34">
        <f>'Baseline scenario'!P7</f>
        <v>0</v>
      </c>
      <c r="Q19" s="34">
        <f>'Baseline scenario'!Q7</f>
        <v>0</v>
      </c>
      <c r="R19" s="34">
        <f>'Baseline scenario'!R7</f>
        <v>0</v>
      </c>
      <c r="S19" s="34">
        <f>'Baseline scenario'!S7</f>
        <v>0</v>
      </c>
      <c r="T19" s="34">
        <f>'Baseline scenario'!T7</f>
        <v>0</v>
      </c>
      <c r="U19" s="34">
        <f>'Baseline scenario'!U7</f>
        <v>0</v>
      </c>
      <c r="V19" s="34">
        <f>'Baseline scenario'!V7</f>
        <v>0</v>
      </c>
      <c r="W19" s="34">
        <f>'Baseline scenario'!W7</f>
        <v>0</v>
      </c>
      <c r="X19" s="34">
        <f>'Baseline scenario'!X7</f>
        <v>0</v>
      </c>
      <c r="Y19" s="34">
        <f>'Baseline scenario'!Y7</f>
        <v>0</v>
      </c>
      <c r="Z19" s="34">
        <f>'Baseline scenario'!Z7</f>
        <v>0</v>
      </c>
      <c r="AA19" s="34">
        <f>'Baseline scenario'!AA7</f>
        <v>0</v>
      </c>
      <c r="AB19" s="34">
        <f>'Baseline scenario'!AB7</f>
        <v>0</v>
      </c>
      <c r="AC19" s="34">
        <f>'Baseline scenario'!AC7</f>
        <v>0</v>
      </c>
      <c r="AD19" s="34">
        <f>'Baseline scenario'!AD7</f>
        <v>0</v>
      </c>
      <c r="AE19" s="34">
        <f>'Baseline scenario'!AE7</f>
        <v>0</v>
      </c>
      <c r="AF19" s="34">
        <f>'Baseline scenario'!AF7</f>
        <v>0</v>
      </c>
      <c r="AG19" s="34">
        <f>'Baseline scenario'!AG7</f>
        <v>0</v>
      </c>
      <c r="AH19" s="34">
        <f>'Baseline scenario'!AH7</f>
        <v>0</v>
      </c>
      <c r="AI19" s="34">
        <f>'Baseline scenario'!AI7</f>
        <v>0</v>
      </c>
      <c r="AJ19" s="34">
        <f>'Baseline scenario'!AJ7</f>
        <v>0</v>
      </c>
      <c r="AK19" s="34">
        <f>'Baseline scenario'!AK7</f>
        <v>0</v>
      </c>
      <c r="AL19" s="34">
        <f>'Baseline scenario'!AL7</f>
        <v>0</v>
      </c>
      <c r="AM19" s="34">
        <f>'Baseline scenario'!AM7</f>
        <v>0</v>
      </c>
      <c r="AN19" s="34">
        <f>'Baseline scenario'!AN7</f>
        <v>0</v>
      </c>
      <c r="AO19" s="34">
        <f>'Baseline scenario'!AO7</f>
        <v>0</v>
      </c>
      <c r="AP19" s="34">
        <f>'Baseline scenario'!AP7</f>
        <v>0</v>
      </c>
      <c r="AQ19" s="34">
        <f>'Baseline scenario'!AQ7</f>
        <v>0</v>
      </c>
      <c r="AR19" s="34">
        <f>'Baseline scenario'!AR7</f>
        <v>0</v>
      </c>
      <c r="AS19" s="34">
        <f>'Baseline scenario'!AS7</f>
        <v>0</v>
      </c>
      <c r="AT19" s="34">
        <f>'Baseline scenario'!AT7</f>
        <v>0</v>
      </c>
      <c r="AU19" s="34">
        <f>'Baseline scenario'!AU7</f>
        <v>0</v>
      </c>
      <c r="AV19" s="34">
        <f>'Baseline scenario'!AV7</f>
        <v>0</v>
      </c>
      <c r="AW19" s="34">
        <f>'Baseline scenario'!AW7</f>
        <v>0</v>
      </c>
      <c r="AX19" s="34"/>
      <c r="AY19" s="34"/>
      <c r="AZ19" s="34"/>
      <c r="BA19" s="34"/>
      <c r="BB19" s="34"/>
      <c r="BC19" s="34"/>
      <c r="BD19" s="34"/>
    </row>
    <row r="20" spans="1:56" x14ac:dyDescent="0.3">
      <c r="A20" s="184"/>
      <c r="B20" s="62" t="s">
        <v>200</v>
      </c>
      <c r="C20" s="8"/>
      <c r="D20" s="9" t="s">
        <v>40</v>
      </c>
      <c r="E20" s="34">
        <f>'Baseline scenario'!E8</f>
        <v>0</v>
      </c>
      <c r="F20" s="34">
        <f>'Baseline scenario'!F8</f>
        <v>-0.04</v>
      </c>
      <c r="G20" s="34">
        <f>'Baseline scenario'!G8</f>
        <v>0</v>
      </c>
      <c r="H20" s="34">
        <f>'Baseline scenario'!H8</f>
        <v>0</v>
      </c>
      <c r="I20" s="34">
        <f>'Baseline scenario'!I8</f>
        <v>0</v>
      </c>
      <c r="J20" s="34">
        <f>'Baseline scenario'!J8</f>
        <v>0</v>
      </c>
      <c r="K20" s="34">
        <f>'Baseline scenario'!K8</f>
        <v>0</v>
      </c>
      <c r="L20" s="34">
        <f>'Baseline scenario'!L8</f>
        <v>0</v>
      </c>
      <c r="M20" s="34">
        <f>'Baseline scenario'!M8</f>
        <v>0</v>
      </c>
      <c r="N20" s="34">
        <f>'Baseline scenario'!N8</f>
        <v>0</v>
      </c>
      <c r="O20" s="34">
        <f>'Baseline scenario'!O8</f>
        <v>0</v>
      </c>
      <c r="P20" s="34">
        <f>'Baseline scenario'!P8</f>
        <v>0</v>
      </c>
      <c r="Q20" s="34">
        <f>'Baseline scenario'!Q8</f>
        <v>0</v>
      </c>
      <c r="R20" s="34">
        <f>'Baseline scenario'!R8</f>
        <v>0</v>
      </c>
      <c r="S20" s="34">
        <f>'Baseline scenario'!S8</f>
        <v>0</v>
      </c>
      <c r="T20" s="34">
        <f>'Baseline scenario'!T8</f>
        <v>0</v>
      </c>
      <c r="U20" s="34">
        <f>'Baseline scenario'!U8</f>
        <v>0</v>
      </c>
      <c r="V20" s="34">
        <f>'Baseline scenario'!V8</f>
        <v>0</v>
      </c>
      <c r="W20" s="34">
        <f>'Baseline scenario'!W8</f>
        <v>0</v>
      </c>
      <c r="X20" s="34">
        <f>'Baseline scenario'!X8</f>
        <v>0</v>
      </c>
      <c r="Y20" s="34">
        <f>'Baseline scenario'!Y8</f>
        <v>0</v>
      </c>
      <c r="Z20" s="34">
        <f>'Baseline scenario'!Z8</f>
        <v>0</v>
      </c>
      <c r="AA20" s="34">
        <f>'Baseline scenario'!AA8</f>
        <v>0</v>
      </c>
      <c r="AB20" s="34">
        <f>'Baseline scenario'!AB8</f>
        <v>0</v>
      </c>
      <c r="AC20" s="34">
        <f>'Baseline scenario'!AC8</f>
        <v>0</v>
      </c>
      <c r="AD20" s="34">
        <f>'Baseline scenario'!AD8</f>
        <v>0</v>
      </c>
      <c r="AE20" s="34">
        <f>'Baseline scenario'!AE8</f>
        <v>0</v>
      </c>
      <c r="AF20" s="34">
        <f>'Baseline scenario'!AF8</f>
        <v>0</v>
      </c>
      <c r="AG20" s="34">
        <f>'Baseline scenario'!AG8</f>
        <v>0</v>
      </c>
      <c r="AH20" s="34">
        <f>'Baseline scenario'!AH8</f>
        <v>0</v>
      </c>
      <c r="AI20" s="34">
        <f>'Baseline scenario'!AI8</f>
        <v>0</v>
      </c>
      <c r="AJ20" s="34">
        <f>'Baseline scenario'!AJ8</f>
        <v>0</v>
      </c>
      <c r="AK20" s="34">
        <f>'Baseline scenario'!AK8</f>
        <v>0</v>
      </c>
      <c r="AL20" s="34">
        <f>'Baseline scenario'!AL8</f>
        <v>0</v>
      </c>
      <c r="AM20" s="34">
        <f>'Baseline scenario'!AM8</f>
        <v>0</v>
      </c>
      <c r="AN20" s="34">
        <f>'Baseline scenario'!AN8</f>
        <v>0</v>
      </c>
      <c r="AO20" s="34">
        <f>'Baseline scenario'!AO8</f>
        <v>0</v>
      </c>
      <c r="AP20" s="34">
        <f>'Baseline scenario'!AP8</f>
        <v>0</v>
      </c>
      <c r="AQ20" s="34">
        <f>'Baseline scenario'!AQ8</f>
        <v>0</v>
      </c>
      <c r="AR20" s="34">
        <f>'Baseline scenario'!AR8</f>
        <v>0</v>
      </c>
      <c r="AS20" s="34">
        <f>'Baseline scenario'!AS8</f>
        <v>0</v>
      </c>
      <c r="AT20" s="34">
        <f>'Baseline scenario'!AT8</f>
        <v>0</v>
      </c>
      <c r="AU20" s="34">
        <f>'Baseline scenario'!AU8</f>
        <v>0</v>
      </c>
      <c r="AV20" s="34">
        <f>'Baseline scenario'!AV8</f>
        <v>0</v>
      </c>
      <c r="AW20" s="34">
        <f>'Baseline scenario'!AW8</f>
        <v>0</v>
      </c>
      <c r="AX20" s="34"/>
      <c r="AY20" s="34"/>
      <c r="AZ20" s="34"/>
      <c r="BA20" s="34"/>
      <c r="BB20" s="34"/>
      <c r="BC20" s="34"/>
      <c r="BD20" s="34"/>
    </row>
    <row r="21" spans="1:56" x14ac:dyDescent="0.3">
      <c r="A21" s="184"/>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4"/>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4"/>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4"/>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5"/>
      <c r="B25" s="62" t="s">
        <v>321</v>
      </c>
      <c r="C25" s="8"/>
      <c r="D25" s="9" t="s">
        <v>40</v>
      </c>
      <c r="E25" s="68">
        <f>SUM(E19:E24)</f>
        <v>-2.0736000000000001E-3</v>
      </c>
      <c r="F25" s="68">
        <f t="shared" ref="F25:BD25" si="1">SUM(F19:F24)</f>
        <v>-0.04</v>
      </c>
      <c r="G25" s="68">
        <f t="shared" si="1"/>
        <v>0</v>
      </c>
      <c r="H25" s="68">
        <f t="shared" si="1"/>
        <v>0</v>
      </c>
      <c r="I25" s="68">
        <f t="shared" si="1"/>
        <v>0</v>
      </c>
      <c r="J25" s="68">
        <f t="shared" si="1"/>
        <v>0</v>
      </c>
      <c r="K25" s="68">
        <f t="shared" si="1"/>
        <v>0</v>
      </c>
      <c r="L25" s="68">
        <f t="shared" si="1"/>
        <v>0</v>
      </c>
      <c r="M25" s="68">
        <f t="shared" si="1"/>
        <v>0</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-2.0736000000000001E-3</v>
      </c>
      <c r="F26" s="60">
        <f t="shared" ref="F26:BD26" si="2">F18+F25</f>
        <v>-0.16</v>
      </c>
      <c r="G26" s="60">
        <f t="shared" si="2"/>
        <v>0</v>
      </c>
      <c r="H26" s="60">
        <f t="shared" si="2"/>
        <v>0</v>
      </c>
      <c r="I26" s="60">
        <f t="shared" si="2"/>
        <v>0</v>
      </c>
      <c r="J26" s="60">
        <f t="shared" si="2"/>
        <v>0</v>
      </c>
      <c r="K26" s="60">
        <f t="shared" si="2"/>
        <v>0</v>
      </c>
      <c r="L26" s="60">
        <f t="shared" si="2"/>
        <v>0</v>
      </c>
      <c r="M26" s="60">
        <f t="shared" si="2"/>
        <v>0</v>
      </c>
      <c r="N26" s="60">
        <f t="shared" si="2"/>
        <v>0</v>
      </c>
      <c r="O26" s="60">
        <f t="shared" si="2"/>
        <v>0</v>
      </c>
      <c r="P26" s="60">
        <f t="shared" si="2"/>
        <v>0</v>
      </c>
      <c r="Q26" s="60">
        <f t="shared" si="2"/>
        <v>0</v>
      </c>
      <c r="R26" s="60">
        <f t="shared" si="2"/>
        <v>0</v>
      </c>
      <c r="S26" s="60">
        <f t="shared" si="2"/>
        <v>0</v>
      </c>
      <c r="T26" s="60">
        <f t="shared" si="2"/>
        <v>0</v>
      </c>
      <c r="U26" s="60">
        <f t="shared" si="2"/>
        <v>0</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-1.6588800000000002E-3</v>
      </c>
      <c r="F28" s="35">
        <f t="shared" ref="F28:AW28" si="4">F26*F27</f>
        <v>-0.128</v>
      </c>
      <c r="G28" s="35">
        <f t="shared" si="4"/>
        <v>0</v>
      </c>
      <c r="H28" s="35">
        <f t="shared" si="4"/>
        <v>0</v>
      </c>
      <c r="I28" s="35">
        <f t="shared" si="4"/>
        <v>0</v>
      </c>
      <c r="J28" s="35">
        <f t="shared" si="4"/>
        <v>0</v>
      </c>
      <c r="K28" s="35">
        <f t="shared" si="4"/>
        <v>0</v>
      </c>
      <c r="L28" s="35">
        <f t="shared" si="4"/>
        <v>0</v>
      </c>
      <c r="M28" s="35">
        <f t="shared" si="4"/>
        <v>0</v>
      </c>
      <c r="N28" s="35">
        <f t="shared" si="4"/>
        <v>0</v>
      </c>
      <c r="O28" s="35">
        <f t="shared" si="4"/>
        <v>0</v>
      </c>
      <c r="P28" s="35">
        <f t="shared" si="4"/>
        <v>0</v>
      </c>
      <c r="Q28" s="35">
        <f t="shared" si="4"/>
        <v>0</v>
      </c>
      <c r="R28" s="35">
        <f t="shared" si="4"/>
        <v>0</v>
      </c>
      <c r="S28" s="35">
        <f t="shared" si="4"/>
        <v>0</v>
      </c>
      <c r="T28" s="35">
        <f t="shared" si="4"/>
        <v>0</v>
      </c>
      <c r="U28" s="35">
        <f t="shared" si="4"/>
        <v>0</v>
      </c>
      <c r="V28" s="35">
        <f t="shared" si="4"/>
        <v>0</v>
      </c>
      <c r="W28" s="35">
        <f t="shared" si="4"/>
        <v>0</v>
      </c>
      <c r="X28" s="35">
        <f t="shared" si="4"/>
        <v>0</v>
      </c>
      <c r="Y28" s="35">
        <f t="shared" si="4"/>
        <v>0</v>
      </c>
      <c r="Z28" s="35">
        <f t="shared" si="4"/>
        <v>0</v>
      </c>
      <c r="AA28" s="35">
        <f t="shared" si="4"/>
        <v>0</v>
      </c>
      <c r="AB28" s="35">
        <f t="shared" si="4"/>
        <v>0</v>
      </c>
      <c r="AC28" s="35">
        <f t="shared" si="4"/>
        <v>0</v>
      </c>
      <c r="AD28" s="35">
        <f t="shared" si="4"/>
        <v>0</v>
      </c>
      <c r="AE28" s="35">
        <f t="shared" si="4"/>
        <v>0</v>
      </c>
      <c r="AF28" s="35">
        <f t="shared" si="4"/>
        <v>0</v>
      </c>
      <c r="AG28" s="35">
        <f t="shared" si="4"/>
        <v>0</v>
      </c>
      <c r="AH28" s="35">
        <f t="shared" si="4"/>
        <v>0</v>
      </c>
      <c r="AI28" s="35">
        <f t="shared" si="4"/>
        <v>0</v>
      </c>
      <c r="AJ28" s="35">
        <f t="shared" si="4"/>
        <v>0</v>
      </c>
      <c r="AK28" s="35">
        <f t="shared" si="4"/>
        <v>0</v>
      </c>
      <c r="AL28" s="35">
        <f t="shared" si="4"/>
        <v>0</v>
      </c>
      <c r="AM28" s="35">
        <f t="shared" si="4"/>
        <v>0</v>
      </c>
      <c r="AN28" s="35">
        <f t="shared" si="4"/>
        <v>0</v>
      </c>
      <c r="AO28" s="35">
        <f t="shared" si="4"/>
        <v>0</v>
      </c>
      <c r="AP28" s="35">
        <f t="shared" si="4"/>
        <v>0</v>
      </c>
      <c r="AQ28" s="35">
        <f t="shared" si="4"/>
        <v>0</v>
      </c>
      <c r="AR28" s="35">
        <f t="shared" si="4"/>
        <v>0</v>
      </c>
      <c r="AS28" s="35">
        <f t="shared" si="4"/>
        <v>0</v>
      </c>
      <c r="AT28" s="35">
        <f t="shared" si="4"/>
        <v>0</v>
      </c>
      <c r="AU28" s="35">
        <f t="shared" si="4"/>
        <v>0</v>
      </c>
      <c r="AV28" s="35">
        <f t="shared" si="4"/>
        <v>0</v>
      </c>
      <c r="AW28" s="35">
        <f t="shared" si="4"/>
        <v>0</v>
      </c>
      <c r="AX28" s="35"/>
      <c r="AY28" s="35"/>
      <c r="AZ28" s="35"/>
      <c r="BA28" s="35"/>
      <c r="BB28" s="35"/>
      <c r="BC28" s="35"/>
      <c r="BD28" s="35"/>
    </row>
    <row r="29" spans="1:56" x14ac:dyDescent="0.3">
      <c r="A29" s="116"/>
      <c r="B29" s="9" t="s">
        <v>93</v>
      </c>
      <c r="C29" s="11" t="s">
        <v>44</v>
      </c>
      <c r="D29" s="9" t="s">
        <v>40</v>
      </c>
      <c r="E29" s="35">
        <f>E26-E28</f>
        <v>-4.1471999999999993E-4</v>
      </c>
      <c r="F29" s="35">
        <f t="shared" ref="F29:AW29" si="5">F26-F28</f>
        <v>-3.2000000000000001E-2</v>
      </c>
      <c r="G29" s="35">
        <f t="shared" si="5"/>
        <v>0</v>
      </c>
      <c r="H29" s="35">
        <f t="shared" si="5"/>
        <v>0</v>
      </c>
      <c r="I29" s="35">
        <f t="shared" si="5"/>
        <v>0</v>
      </c>
      <c r="J29" s="35">
        <f t="shared" si="5"/>
        <v>0</v>
      </c>
      <c r="K29" s="35">
        <f t="shared" si="5"/>
        <v>0</v>
      </c>
      <c r="L29" s="35">
        <f t="shared" si="5"/>
        <v>0</v>
      </c>
      <c r="M29" s="35">
        <f t="shared" si="5"/>
        <v>0</v>
      </c>
      <c r="N29" s="35">
        <f t="shared" si="5"/>
        <v>0</v>
      </c>
      <c r="O29" s="35">
        <f t="shared" si="5"/>
        <v>0</v>
      </c>
      <c r="P29" s="35">
        <f t="shared" si="5"/>
        <v>0</v>
      </c>
      <c r="Q29" s="35">
        <f t="shared" si="5"/>
        <v>0</v>
      </c>
      <c r="R29" s="35">
        <f t="shared" si="5"/>
        <v>0</v>
      </c>
      <c r="S29" s="35">
        <f t="shared" si="5"/>
        <v>0</v>
      </c>
      <c r="T29" s="35">
        <f t="shared" si="5"/>
        <v>0</v>
      </c>
      <c r="U29" s="35">
        <f t="shared" si="5"/>
        <v>0</v>
      </c>
      <c r="V29" s="35">
        <f t="shared" si="5"/>
        <v>0</v>
      </c>
      <c r="W29" s="35">
        <f t="shared" si="5"/>
        <v>0</v>
      </c>
      <c r="X29" s="35">
        <f t="shared" si="5"/>
        <v>0</v>
      </c>
      <c r="Y29" s="35">
        <f t="shared" si="5"/>
        <v>0</v>
      </c>
      <c r="Z29" s="35">
        <f t="shared" si="5"/>
        <v>0</v>
      </c>
      <c r="AA29" s="35">
        <f t="shared" si="5"/>
        <v>0</v>
      </c>
      <c r="AB29" s="35">
        <f t="shared" si="5"/>
        <v>0</v>
      </c>
      <c r="AC29" s="35">
        <f t="shared" si="5"/>
        <v>0</v>
      </c>
      <c r="AD29" s="35">
        <f t="shared" si="5"/>
        <v>0</v>
      </c>
      <c r="AE29" s="35">
        <f t="shared" si="5"/>
        <v>0</v>
      </c>
      <c r="AF29" s="35">
        <f t="shared" si="5"/>
        <v>0</v>
      </c>
      <c r="AG29" s="35">
        <f t="shared" si="5"/>
        <v>0</v>
      </c>
      <c r="AH29" s="35">
        <f t="shared" si="5"/>
        <v>0</v>
      </c>
      <c r="AI29" s="35">
        <f t="shared" si="5"/>
        <v>0</v>
      </c>
      <c r="AJ29" s="35">
        <f t="shared" si="5"/>
        <v>0</v>
      </c>
      <c r="AK29" s="35">
        <f t="shared" si="5"/>
        <v>0</v>
      </c>
      <c r="AL29" s="35">
        <f t="shared" si="5"/>
        <v>0</v>
      </c>
      <c r="AM29" s="35">
        <f t="shared" si="5"/>
        <v>0</v>
      </c>
      <c r="AN29" s="35">
        <f t="shared" si="5"/>
        <v>0</v>
      </c>
      <c r="AO29" s="35">
        <f t="shared" si="5"/>
        <v>0</v>
      </c>
      <c r="AP29" s="35">
        <f t="shared" si="5"/>
        <v>0</v>
      </c>
      <c r="AQ29" s="35">
        <f t="shared" si="5"/>
        <v>0</v>
      </c>
      <c r="AR29" s="35">
        <f t="shared" si="5"/>
        <v>0</v>
      </c>
      <c r="AS29" s="35">
        <f t="shared" si="5"/>
        <v>0</v>
      </c>
      <c r="AT29" s="35">
        <f t="shared" si="5"/>
        <v>0</v>
      </c>
      <c r="AU29" s="35">
        <f t="shared" si="5"/>
        <v>0</v>
      </c>
      <c r="AV29" s="35">
        <f t="shared" si="5"/>
        <v>0</v>
      </c>
      <c r="AW29" s="35">
        <f t="shared" si="5"/>
        <v>0</v>
      </c>
      <c r="AX29" s="35"/>
      <c r="AY29" s="35"/>
      <c r="AZ29" s="35"/>
      <c r="BA29" s="35"/>
      <c r="BB29" s="35"/>
      <c r="BC29" s="35"/>
      <c r="BD29" s="35"/>
    </row>
    <row r="30" spans="1:56" ht="16.5" hidden="1" customHeight="1" outlineLevel="1" x14ac:dyDescent="0.35">
      <c r="A30" s="116"/>
      <c r="B30" s="9" t="s">
        <v>1</v>
      </c>
      <c r="C30" s="11" t="s">
        <v>53</v>
      </c>
      <c r="D30" s="9" t="s">
        <v>40</v>
      </c>
      <c r="F30" s="35">
        <f>$E$28/'Fixed data'!$C$7</f>
        <v>-3.6864000000000005E-5</v>
      </c>
      <c r="G30" s="35">
        <f>$E$28/'Fixed data'!$C$7</f>
        <v>-3.6864000000000005E-5</v>
      </c>
      <c r="H30" s="35">
        <f>$E$28/'Fixed data'!$C$7</f>
        <v>-3.6864000000000005E-5</v>
      </c>
      <c r="I30" s="35">
        <f>$E$28/'Fixed data'!$C$7</f>
        <v>-3.6864000000000005E-5</v>
      </c>
      <c r="J30" s="35">
        <f>$E$28/'Fixed data'!$C$7</f>
        <v>-3.6864000000000005E-5</v>
      </c>
      <c r="K30" s="35">
        <f>$E$28/'Fixed data'!$C$7</f>
        <v>-3.6864000000000005E-5</v>
      </c>
      <c r="L30" s="35">
        <f>$E$28/'Fixed data'!$C$7</f>
        <v>-3.6864000000000005E-5</v>
      </c>
      <c r="M30" s="35">
        <f>$E$28/'Fixed data'!$C$7</f>
        <v>-3.6864000000000005E-5</v>
      </c>
      <c r="N30" s="35">
        <f>$E$28/'Fixed data'!$C$7</f>
        <v>-3.6864000000000005E-5</v>
      </c>
      <c r="O30" s="35">
        <f>$E$28/'Fixed data'!$C$7</f>
        <v>-3.6864000000000005E-5</v>
      </c>
      <c r="P30" s="35">
        <f>$E$28/'Fixed data'!$C$7</f>
        <v>-3.6864000000000005E-5</v>
      </c>
      <c r="Q30" s="35">
        <f>$E$28/'Fixed data'!$C$7</f>
        <v>-3.6864000000000005E-5</v>
      </c>
      <c r="R30" s="35">
        <f>$E$28/'Fixed data'!$C$7</f>
        <v>-3.6864000000000005E-5</v>
      </c>
      <c r="S30" s="35">
        <f>$E$28/'Fixed data'!$C$7</f>
        <v>-3.6864000000000005E-5</v>
      </c>
      <c r="T30" s="35">
        <f>$E$28/'Fixed data'!$C$7</f>
        <v>-3.6864000000000005E-5</v>
      </c>
      <c r="U30" s="35">
        <f>$E$28/'Fixed data'!$C$7</f>
        <v>-3.6864000000000005E-5</v>
      </c>
      <c r="V30" s="35">
        <f>$E$28/'Fixed data'!$C$7</f>
        <v>-3.6864000000000005E-5</v>
      </c>
      <c r="W30" s="35">
        <f>$E$28/'Fixed data'!$C$7</f>
        <v>-3.6864000000000005E-5</v>
      </c>
      <c r="X30" s="35">
        <f>$E$28/'Fixed data'!$C$7</f>
        <v>-3.6864000000000005E-5</v>
      </c>
      <c r="Y30" s="35">
        <f>$E$28/'Fixed data'!$C$7</f>
        <v>-3.6864000000000005E-5</v>
      </c>
      <c r="Z30" s="35">
        <f>$E$28/'Fixed data'!$C$7</f>
        <v>-3.6864000000000005E-5</v>
      </c>
      <c r="AA30" s="35">
        <f>$E$28/'Fixed data'!$C$7</f>
        <v>-3.6864000000000005E-5</v>
      </c>
      <c r="AB30" s="35">
        <f>$E$28/'Fixed data'!$C$7</f>
        <v>-3.6864000000000005E-5</v>
      </c>
      <c r="AC30" s="35">
        <f>$E$28/'Fixed data'!$C$7</f>
        <v>-3.6864000000000005E-5</v>
      </c>
      <c r="AD30" s="35">
        <f>$E$28/'Fixed data'!$C$7</f>
        <v>-3.6864000000000005E-5</v>
      </c>
      <c r="AE30" s="35">
        <f>$E$28/'Fixed data'!$C$7</f>
        <v>-3.6864000000000005E-5</v>
      </c>
      <c r="AF30" s="35">
        <f>$E$28/'Fixed data'!$C$7</f>
        <v>-3.6864000000000005E-5</v>
      </c>
      <c r="AG30" s="35">
        <f>$E$28/'Fixed data'!$C$7</f>
        <v>-3.6864000000000005E-5</v>
      </c>
      <c r="AH30" s="35">
        <f>$E$28/'Fixed data'!$C$7</f>
        <v>-3.6864000000000005E-5</v>
      </c>
      <c r="AI30" s="35">
        <f>$E$28/'Fixed data'!$C$7</f>
        <v>-3.6864000000000005E-5</v>
      </c>
      <c r="AJ30" s="35">
        <f>$E$28/'Fixed data'!$C$7</f>
        <v>-3.6864000000000005E-5</v>
      </c>
      <c r="AK30" s="35">
        <f>$E$28/'Fixed data'!$C$7</f>
        <v>-3.6864000000000005E-5</v>
      </c>
      <c r="AL30" s="35">
        <f>$E$28/'Fixed data'!$C$7</f>
        <v>-3.6864000000000005E-5</v>
      </c>
      <c r="AM30" s="35">
        <f>$E$28/'Fixed data'!$C$7</f>
        <v>-3.6864000000000005E-5</v>
      </c>
      <c r="AN30" s="35">
        <f>$E$28/'Fixed data'!$C$7</f>
        <v>-3.6864000000000005E-5</v>
      </c>
      <c r="AO30" s="35">
        <f>$E$28/'Fixed data'!$C$7</f>
        <v>-3.6864000000000005E-5</v>
      </c>
      <c r="AP30" s="35">
        <f>$E$28/'Fixed data'!$C$7</f>
        <v>-3.6864000000000005E-5</v>
      </c>
      <c r="AQ30" s="35">
        <f>$E$28/'Fixed data'!$C$7</f>
        <v>-3.6864000000000005E-5</v>
      </c>
      <c r="AR30" s="35">
        <f>$E$28/'Fixed data'!$C$7</f>
        <v>-3.6864000000000005E-5</v>
      </c>
      <c r="AS30" s="35">
        <f>$E$28/'Fixed data'!$C$7</f>
        <v>-3.6864000000000005E-5</v>
      </c>
      <c r="AT30" s="35">
        <f>$E$28/'Fixed data'!$C$7</f>
        <v>-3.6864000000000005E-5</v>
      </c>
      <c r="AU30" s="35">
        <f>$E$28/'Fixed data'!$C$7</f>
        <v>-3.6864000000000005E-5</v>
      </c>
      <c r="AV30" s="35">
        <f>$E$28/'Fixed data'!$C$7</f>
        <v>-3.6864000000000005E-5</v>
      </c>
      <c r="AW30" s="35">
        <f>$E$28/'Fixed data'!$C$7</f>
        <v>-3.6864000000000005E-5</v>
      </c>
      <c r="AX30" s="35">
        <f>$E$28/'Fixed data'!$C$7</f>
        <v>-3.6864000000000005E-5</v>
      </c>
      <c r="AY30" s="35"/>
      <c r="AZ30" s="35"/>
      <c r="BA30" s="35"/>
      <c r="BB30" s="35"/>
      <c r="BC30" s="35"/>
      <c r="BD30" s="35"/>
    </row>
    <row r="31" spans="1:56" ht="16.5" hidden="1" customHeight="1" outlineLevel="1" x14ac:dyDescent="0.35">
      <c r="A31" s="116"/>
      <c r="B31" s="9" t="s">
        <v>2</v>
      </c>
      <c r="C31" s="11" t="s">
        <v>54</v>
      </c>
      <c r="D31" s="9" t="s">
        <v>40</v>
      </c>
      <c r="F31" s="35"/>
      <c r="G31" s="35">
        <f>$F$28/'Fixed data'!$C$7</f>
        <v>-2.8444444444444446E-3</v>
      </c>
      <c r="H31" s="35">
        <f>$F$28/'Fixed data'!$C$7</f>
        <v>-2.8444444444444446E-3</v>
      </c>
      <c r="I31" s="35">
        <f>$F$28/'Fixed data'!$C$7</f>
        <v>-2.8444444444444446E-3</v>
      </c>
      <c r="J31" s="35">
        <f>$F$28/'Fixed data'!$C$7</f>
        <v>-2.8444444444444446E-3</v>
      </c>
      <c r="K31" s="35">
        <f>$F$28/'Fixed data'!$C$7</f>
        <v>-2.8444444444444446E-3</v>
      </c>
      <c r="L31" s="35">
        <f>$F$28/'Fixed data'!$C$7</f>
        <v>-2.8444444444444446E-3</v>
      </c>
      <c r="M31" s="35">
        <f>$F$28/'Fixed data'!$C$7</f>
        <v>-2.8444444444444446E-3</v>
      </c>
      <c r="N31" s="35">
        <f>$F$28/'Fixed data'!$C$7</f>
        <v>-2.8444444444444446E-3</v>
      </c>
      <c r="O31" s="35">
        <f>$F$28/'Fixed data'!$C$7</f>
        <v>-2.8444444444444446E-3</v>
      </c>
      <c r="P31" s="35">
        <f>$F$28/'Fixed data'!$C$7</f>
        <v>-2.8444444444444446E-3</v>
      </c>
      <c r="Q31" s="35">
        <f>$F$28/'Fixed data'!$C$7</f>
        <v>-2.8444444444444446E-3</v>
      </c>
      <c r="R31" s="35">
        <f>$F$28/'Fixed data'!$C$7</f>
        <v>-2.8444444444444446E-3</v>
      </c>
      <c r="S31" s="35">
        <f>$F$28/'Fixed data'!$C$7</f>
        <v>-2.8444444444444446E-3</v>
      </c>
      <c r="T31" s="35">
        <f>$F$28/'Fixed data'!$C$7</f>
        <v>-2.8444444444444446E-3</v>
      </c>
      <c r="U31" s="35">
        <f>$F$28/'Fixed data'!$C$7</f>
        <v>-2.8444444444444446E-3</v>
      </c>
      <c r="V31" s="35">
        <f>$F$28/'Fixed data'!$C$7</f>
        <v>-2.8444444444444446E-3</v>
      </c>
      <c r="W31" s="35">
        <f>$F$28/'Fixed data'!$C$7</f>
        <v>-2.8444444444444446E-3</v>
      </c>
      <c r="X31" s="35">
        <f>$F$28/'Fixed data'!$C$7</f>
        <v>-2.8444444444444446E-3</v>
      </c>
      <c r="Y31" s="35">
        <f>$F$28/'Fixed data'!$C$7</f>
        <v>-2.8444444444444446E-3</v>
      </c>
      <c r="Z31" s="35">
        <f>$F$28/'Fixed data'!$C$7</f>
        <v>-2.8444444444444446E-3</v>
      </c>
      <c r="AA31" s="35">
        <f>$F$28/'Fixed data'!$C$7</f>
        <v>-2.8444444444444446E-3</v>
      </c>
      <c r="AB31" s="35">
        <f>$F$28/'Fixed data'!$C$7</f>
        <v>-2.8444444444444446E-3</v>
      </c>
      <c r="AC31" s="35">
        <f>$F$28/'Fixed data'!$C$7</f>
        <v>-2.8444444444444446E-3</v>
      </c>
      <c r="AD31" s="35">
        <f>$F$28/'Fixed data'!$C$7</f>
        <v>-2.8444444444444446E-3</v>
      </c>
      <c r="AE31" s="35">
        <f>$F$28/'Fixed data'!$C$7</f>
        <v>-2.8444444444444446E-3</v>
      </c>
      <c r="AF31" s="35">
        <f>$F$28/'Fixed data'!$C$7</f>
        <v>-2.8444444444444446E-3</v>
      </c>
      <c r="AG31" s="35">
        <f>$F$28/'Fixed data'!$C$7</f>
        <v>-2.8444444444444446E-3</v>
      </c>
      <c r="AH31" s="35">
        <f>$F$28/'Fixed data'!$C$7</f>
        <v>-2.8444444444444446E-3</v>
      </c>
      <c r="AI31" s="35">
        <f>$F$28/'Fixed data'!$C$7</f>
        <v>-2.8444444444444446E-3</v>
      </c>
      <c r="AJ31" s="35">
        <f>$F$28/'Fixed data'!$C$7</f>
        <v>-2.8444444444444446E-3</v>
      </c>
      <c r="AK31" s="35">
        <f>$F$28/'Fixed data'!$C$7</f>
        <v>-2.8444444444444446E-3</v>
      </c>
      <c r="AL31" s="35">
        <f>$F$28/'Fixed data'!$C$7</f>
        <v>-2.8444444444444446E-3</v>
      </c>
      <c r="AM31" s="35">
        <f>$F$28/'Fixed data'!$C$7</f>
        <v>-2.8444444444444446E-3</v>
      </c>
      <c r="AN31" s="35">
        <f>$F$28/'Fixed data'!$C$7</f>
        <v>-2.8444444444444446E-3</v>
      </c>
      <c r="AO31" s="35">
        <f>$F$28/'Fixed data'!$C$7</f>
        <v>-2.8444444444444446E-3</v>
      </c>
      <c r="AP31" s="35">
        <f>$F$28/'Fixed data'!$C$7</f>
        <v>-2.8444444444444446E-3</v>
      </c>
      <c r="AQ31" s="35">
        <f>$F$28/'Fixed data'!$C$7</f>
        <v>-2.8444444444444446E-3</v>
      </c>
      <c r="AR31" s="35">
        <f>$F$28/'Fixed data'!$C$7</f>
        <v>-2.8444444444444446E-3</v>
      </c>
      <c r="AS31" s="35">
        <f>$F$28/'Fixed data'!$C$7</f>
        <v>-2.8444444444444446E-3</v>
      </c>
      <c r="AT31" s="35">
        <f>$F$28/'Fixed data'!$C$7</f>
        <v>-2.8444444444444446E-3</v>
      </c>
      <c r="AU31" s="35">
        <f>$F$28/'Fixed data'!$C$7</f>
        <v>-2.8444444444444446E-3</v>
      </c>
      <c r="AV31" s="35">
        <f>$F$28/'Fixed data'!$C$7</f>
        <v>-2.8444444444444446E-3</v>
      </c>
      <c r="AW31" s="35">
        <f>$F$28/'Fixed data'!$C$7</f>
        <v>-2.8444444444444446E-3</v>
      </c>
      <c r="AX31" s="35">
        <f>$F$28/'Fixed data'!$C$7</f>
        <v>-2.8444444444444446E-3</v>
      </c>
      <c r="AY31" s="35">
        <f>$F$28/'Fixed data'!$C$7</f>
        <v>-2.8444444444444446E-3</v>
      </c>
      <c r="AZ31" s="35"/>
      <c r="BA31" s="35"/>
      <c r="BB31" s="35"/>
      <c r="BC31" s="35"/>
      <c r="BD31" s="35"/>
    </row>
    <row r="32" spans="1:56" ht="16.5" hidden="1" customHeight="1" outlineLevel="1" x14ac:dyDescent="0.35">
      <c r="A32" s="116"/>
      <c r="B32" s="9" t="s">
        <v>3</v>
      </c>
      <c r="C32" s="11" t="s">
        <v>55</v>
      </c>
      <c r="D32" s="9" t="s">
        <v>40</v>
      </c>
      <c r="F32" s="35"/>
      <c r="G32" s="35"/>
      <c r="H32" s="35">
        <f>$G$28/'Fixed data'!$C$7</f>
        <v>0</v>
      </c>
      <c r="I32" s="35">
        <f>$G$28/'Fixed data'!$C$7</f>
        <v>0</v>
      </c>
      <c r="J32" s="35">
        <f>$G$28/'Fixed data'!$C$7</f>
        <v>0</v>
      </c>
      <c r="K32" s="35">
        <f>$G$28/'Fixed data'!$C$7</f>
        <v>0</v>
      </c>
      <c r="L32" s="35">
        <f>$G$28/'Fixed data'!$C$7</f>
        <v>0</v>
      </c>
      <c r="M32" s="35">
        <f>$G$28/'Fixed data'!$C$7</f>
        <v>0</v>
      </c>
      <c r="N32" s="35">
        <f>$G$28/'Fixed data'!$C$7</f>
        <v>0</v>
      </c>
      <c r="O32" s="35">
        <f>$G$28/'Fixed data'!$C$7</f>
        <v>0</v>
      </c>
      <c r="P32" s="35">
        <f>$G$28/'Fixed data'!$C$7</f>
        <v>0</v>
      </c>
      <c r="Q32" s="35">
        <f>$G$28/'Fixed data'!$C$7</f>
        <v>0</v>
      </c>
      <c r="R32" s="35">
        <f>$G$28/'Fixed data'!$C$7</f>
        <v>0</v>
      </c>
      <c r="S32" s="35">
        <f>$G$28/'Fixed data'!$C$7</f>
        <v>0</v>
      </c>
      <c r="T32" s="35">
        <f>$G$28/'Fixed data'!$C$7</f>
        <v>0</v>
      </c>
      <c r="U32" s="35">
        <f>$G$28/'Fixed data'!$C$7</f>
        <v>0</v>
      </c>
      <c r="V32" s="35">
        <f>$G$28/'Fixed data'!$C$7</f>
        <v>0</v>
      </c>
      <c r="W32" s="35">
        <f>$G$28/'Fixed data'!$C$7</f>
        <v>0</v>
      </c>
      <c r="X32" s="35">
        <f>$G$28/'Fixed data'!$C$7</f>
        <v>0</v>
      </c>
      <c r="Y32" s="35">
        <f>$G$28/'Fixed data'!$C$7</f>
        <v>0</v>
      </c>
      <c r="Z32" s="35">
        <f>$G$28/'Fixed data'!$C$7</f>
        <v>0</v>
      </c>
      <c r="AA32" s="35">
        <f>$G$28/'Fixed data'!$C$7</f>
        <v>0</v>
      </c>
      <c r="AB32" s="35">
        <f>$G$28/'Fixed data'!$C$7</f>
        <v>0</v>
      </c>
      <c r="AC32" s="35">
        <f>$G$28/'Fixed data'!$C$7</f>
        <v>0</v>
      </c>
      <c r="AD32" s="35">
        <f>$G$28/'Fixed data'!$C$7</f>
        <v>0</v>
      </c>
      <c r="AE32" s="35">
        <f>$G$28/'Fixed data'!$C$7</f>
        <v>0</v>
      </c>
      <c r="AF32" s="35">
        <f>$G$28/'Fixed data'!$C$7</f>
        <v>0</v>
      </c>
      <c r="AG32" s="35">
        <f>$G$28/'Fixed data'!$C$7</f>
        <v>0</v>
      </c>
      <c r="AH32" s="35">
        <f>$G$28/'Fixed data'!$C$7</f>
        <v>0</v>
      </c>
      <c r="AI32" s="35">
        <f>$G$28/'Fixed data'!$C$7</f>
        <v>0</v>
      </c>
      <c r="AJ32" s="35">
        <f>$G$28/'Fixed data'!$C$7</f>
        <v>0</v>
      </c>
      <c r="AK32" s="35">
        <f>$G$28/'Fixed data'!$C$7</f>
        <v>0</v>
      </c>
      <c r="AL32" s="35">
        <f>$G$28/'Fixed data'!$C$7</f>
        <v>0</v>
      </c>
      <c r="AM32" s="35">
        <f>$G$28/'Fixed data'!$C$7</f>
        <v>0</v>
      </c>
      <c r="AN32" s="35">
        <f>$G$28/'Fixed data'!$C$7</f>
        <v>0</v>
      </c>
      <c r="AO32" s="35">
        <f>$G$28/'Fixed data'!$C$7</f>
        <v>0</v>
      </c>
      <c r="AP32" s="35">
        <f>$G$28/'Fixed data'!$C$7</f>
        <v>0</v>
      </c>
      <c r="AQ32" s="35">
        <f>$G$28/'Fixed data'!$C$7</f>
        <v>0</v>
      </c>
      <c r="AR32" s="35">
        <f>$G$28/'Fixed data'!$C$7</f>
        <v>0</v>
      </c>
      <c r="AS32" s="35">
        <f>$G$28/'Fixed data'!$C$7</f>
        <v>0</v>
      </c>
      <c r="AT32" s="35">
        <f>$G$28/'Fixed data'!$C$7</f>
        <v>0</v>
      </c>
      <c r="AU32" s="35">
        <f>$G$28/'Fixed data'!$C$7</f>
        <v>0</v>
      </c>
      <c r="AV32" s="35">
        <f>$G$28/'Fixed data'!$C$7</f>
        <v>0</v>
      </c>
      <c r="AW32" s="35">
        <f>$G$28/'Fixed data'!$C$7</f>
        <v>0</v>
      </c>
      <c r="AX32" s="35">
        <f>$G$28/'Fixed data'!$C$7</f>
        <v>0</v>
      </c>
      <c r="AY32" s="35">
        <f>$G$28/'Fixed data'!$C$7</f>
        <v>0</v>
      </c>
      <c r="AZ32" s="35">
        <f>$G$28/'Fixed data'!$C$7</f>
        <v>0</v>
      </c>
      <c r="BA32" s="35"/>
      <c r="BB32" s="35"/>
      <c r="BC32" s="35"/>
      <c r="BD32" s="35"/>
    </row>
    <row r="33" spans="1:57" ht="16.5" hidden="1" customHeight="1" outlineLevel="1" x14ac:dyDescent="0.35">
      <c r="A33" s="116"/>
      <c r="B33" s="9" t="s">
        <v>4</v>
      </c>
      <c r="C33" s="11" t="s">
        <v>56</v>
      </c>
      <c r="D33" s="9" t="s">
        <v>40</v>
      </c>
      <c r="F33" s="35"/>
      <c r="G33" s="35"/>
      <c r="H33" s="35"/>
      <c r="I33" s="35">
        <f>$H$28/'Fixed data'!$C$7</f>
        <v>0</v>
      </c>
      <c r="J33" s="35">
        <f>$H$28/'Fixed data'!$C$7</f>
        <v>0</v>
      </c>
      <c r="K33" s="35">
        <f>$H$28/'Fixed data'!$C$7</f>
        <v>0</v>
      </c>
      <c r="L33" s="35">
        <f>$H$28/'Fixed data'!$C$7</f>
        <v>0</v>
      </c>
      <c r="M33" s="35">
        <f>$H$28/'Fixed data'!$C$7</f>
        <v>0</v>
      </c>
      <c r="N33" s="35">
        <f>$H$28/'Fixed data'!$C$7</f>
        <v>0</v>
      </c>
      <c r="O33" s="35">
        <f>$H$28/'Fixed data'!$C$7</f>
        <v>0</v>
      </c>
      <c r="P33" s="35">
        <f>$H$28/'Fixed data'!$C$7</f>
        <v>0</v>
      </c>
      <c r="Q33" s="35">
        <f>$H$28/'Fixed data'!$C$7</f>
        <v>0</v>
      </c>
      <c r="R33" s="35">
        <f>$H$28/'Fixed data'!$C$7</f>
        <v>0</v>
      </c>
      <c r="S33" s="35">
        <f>$H$28/'Fixed data'!$C$7</f>
        <v>0</v>
      </c>
      <c r="T33" s="35">
        <f>$H$28/'Fixed data'!$C$7</f>
        <v>0</v>
      </c>
      <c r="U33" s="35">
        <f>$H$28/'Fixed data'!$C$7</f>
        <v>0</v>
      </c>
      <c r="V33" s="35">
        <f>$H$28/'Fixed data'!$C$7</f>
        <v>0</v>
      </c>
      <c r="W33" s="35">
        <f>$H$28/'Fixed data'!$C$7</f>
        <v>0</v>
      </c>
      <c r="X33" s="35">
        <f>$H$28/'Fixed data'!$C$7</f>
        <v>0</v>
      </c>
      <c r="Y33" s="35">
        <f>$H$28/'Fixed data'!$C$7</f>
        <v>0</v>
      </c>
      <c r="Z33" s="35">
        <f>$H$28/'Fixed data'!$C$7</f>
        <v>0</v>
      </c>
      <c r="AA33" s="35">
        <f>$H$28/'Fixed data'!$C$7</f>
        <v>0</v>
      </c>
      <c r="AB33" s="35">
        <f>$H$28/'Fixed data'!$C$7</f>
        <v>0</v>
      </c>
      <c r="AC33" s="35">
        <f>$H$28/'Fixed data'!$C$7</f>
        <v>0</v>
      </c>
      <c r="AD33" s="35">
        <f>$H$28/'Fixed data'!$C$7</f>
        <v>0</v>
      </c>
      <c r="AE33" s="35">
        <f>$H$28/'Fixed data'!$C$7</f>
        <v>0</v>
      </c>
      <c r="AF33" s="35">
        <f>$H$28/'Fixed data'!$C$7</f>
        <v>0</v>
      </c>
      <c r="AG33" s="35">
        <f>$H$28/'Fixed data'!$C$7</f>
        <v>0</v>
      </c>
      <c r="AH33" s="35">
        <f>$H$28/'Fixed data'!$C$7</f>
        <v>0</v>
      </c>
      <c r="AI33" s="35">
        <f>$H$28/'Fixed data'!$C$7</f>
        <v>0</v>
      </c>
      <c r="AJ33" s="35">
        <f>$H$28/'Fixed data'!$C$7</f>
        <v>0</v>
      </c>
      <c r="AK33" s="35">
        <f>$H$28/'Fixed data'!$C$7</f>
        <v>0</v>
      </c>
      <c r="AL33" s="35">
        <f>$H$28/'Fixed data'!$C$7</f>
        <v>0</v>
      </c>
      <c r="AM33" s="35">
        <f>$H$28/'Fixed data'!$C$7</f>
        <v>0</v>
      </c>
      <c r="AN33" s="35">
        <f>$H$28/'Fixed data'!$C$7</f>
        <v>0</v>
      </c>
      <c r="AO33" s="35">
        <f>$H$28/'Fixed data'!$C$7</f>
        <v>0</v>
      </c>
      <c r="AP33" s="35">
        <f>$H$28/'Fixed data'!$C$7</f>
        <v>0</v>
      </c>
      <c r="AQ33" s="35">
        <f>$H$28/'Fixed data'!$C$7</f>
        <v>0</v>
      </c>
      <c r="AR33" s="35">
        <f>$H$28/'Fixed data'!$C$7</f>
        <v>0</v>
      </c>
      <c r="AS33" s="35">
        <f>$H$28/'Fixed data'!$C$7</f>
        <v>0</v>
      </c>
      <c r="AT33" s="35">
        <f>$H$28/'Fixed data'!$C$7</f>
        <v>0</v>
      </c>
      <c r="AU33" s="35">
        <f>$H$28/'Fixed data'!$C$7</f>
        <v>0</v>
      </c>
      <c r="AV33" s="35">
        <f>$H$28/'Fixed data'!$C$7</f>
        <v>0</v>
      </c>
      <c r="AW33" s="35">
        <f>$H$28/'Fixed data'!$C$7</f>
        <v>0</v>
      </c>
      <c r="AX33" s="35">
        <f>$H$28/'Fixed data'!$C$7</f>
        <v>0</v>
      </c>
      <c r="AY33" s="35">
        <f>$H$28/'Fixed data'!$C$7</f>
        <v>0</v>
      </c>
      <c r="AZ33" s="35">
        <f>$H$28/'Fixed data'!$C$7</f>
        <v>0</v>
      </c>
      <c r="BA33" s="35">
        <f>$H$28/'Fixed data'!$C$7</f>
        <v>0</v>
      </c>
      <c r="BB33" s="35"/>
      <c r="BC33" s="35"/>
      <c r="BD33" s="35"/>
    </row>
    <row r="34" spans="1:57" ht="16.5" hidden="1" customHeight="1" outlineLevel="1" x14ac:dyDescent="0.35">
      <c r="A34" s="116"/>
      <c r="B34" s="9" t="s">
        <v>5</v>
      </c>
      <c r="C34" s="11" t="s">
        <v>57</v>
      </c>
      <c r="D34" s="9" t="s">
        <v>40</v>
      </c>
      <c r="F34" s="35"/>
      <c r="G34" s="35"/>
      <c r="H34" s="35"/>
      <c r="I34" s="35"/>
      <c r="J34" s="35">
        <f>$I$28/'Fixed data'!$C$7</f>
        <v>0</v>
      </c>
      <c r="K34" s="35">
        <f>$I$28/'Fixed data'!$C$7</f>
        <v>0</v>
      </c>
      <c r="L34" s="35">
        <f>$I$28/'Fixed data'!$C$7</f>
        <v>0</v>
      </c>
      <c r="M34" s="35">
        <f>$I$28/'Fixed data'!$C$7</f>
        <v>0</v>
      </c>
      <c r="N34" s="35">
        <f>$I$28/'Fixed data'!$C$7</f>
        <v>0</v>
      </c>
      <c r="O34" s="35">
        <f>$I$28/'Fixed data'!$C$7</f>
        <v>0</v>
      </c>
      <c r="P34" s="35">
        <f>$I$28/'Fixed data'!$C$7</f>
        <v>0</v>
      </c>
      <c r="Q34" s="35">
        <f>$I$28/'Fixed data'!$C$7</f>
        <v>0</v>
      </c>
      <c r="R34" s="35">
        <f>$I$28/'Fixed data'!$C$7</f>
        <v>0</v>
      </c>
      <c r="S34" s="35">
        <f>$I$28/'Fixed data'!$C$7</f>
        <v>0</v>
      </c>
      <c r="T34" s="35">
        <f>$I$28/'Fixed data'!$C$7</f>
        <v>0</v>
      </c>
      <c r="U34" s="35">
        <f>$I$28/'Fixed data'!$C$7</f>
        <v>0</v>
      </c>
      <c r="V34" s="35">
        <f>$I$28/'Fixed data'!$C$7</f>
        <v>0</v>
      </c>
      <c r="W34" s="35">
        <f>$I$28/'Fixed data'!$C$7</f>
        <v>0</v>
      </c>
      <c r="X34" s="35">
        <f>$I$28/'Fixed data'!$C$7</f>
        <v>0</v>
      </c>
      <c r="Y34" s="35">
        <f>$I$28/'Fixed data'!$C$7</f>
        <v>0</v>
      </c>
      <c r="Z34" s="35">
        <f>$I$28/'Fixed data'!$C$7</f>
        <v>0</v>
      </c>
      <c r="AA34" s="35">
        <f>$I$28/'Fixed data'!$C$7</f>
        <v>0</v>
      </c>
      <c r="AB34" s="35">
        <f>$I$28/'Fixed data'!$C$7</f>
        <v>0</v>
      </c>
      <c r="AC34" s="35">
        <f>$I$28/'Fixed data'!$C$7</f>
        <v>0</v>
      </c>
      <c r="AD34" s="35">
        <f>$I$28/'Fixed data'!$C$7</f>
        <v>0</v>
      </c>
      <c r="AE34" s="35">
        <f>$I$28/'Fixed data'!$C$7</f>
        <v>0</v>
      </c>
      <c r="AF34" s="35">
        <f>$I$28/'Fixed data'!$C$7</f>
        <v>0</v>
      </c>
      <c r="AG34" s="35">
        <f>$I$28/'Fixed data'!$C$7</f>
        <v>0</v>
      </c>
      <c r="AH34" s="35">
        <f>$I$28/'Fixed data'!$C$7</f>
        <v>0</v>
      </c>
      <c r="AI34" s="35">
        <f>$I$28/'Fixed data'!$C$7</f>
        <v>0</v>
      </c>
      <c r="AJ34" s="35">
        <f>$I$28/'Fixed data'!$C$7</f>
        <v>0</v>
      </c>
      <c r="AK34" s="35">
        <f>$I$28/'Fixed data'!$C$7</f>
        <v>0</v>
      </c>
      <c r="AL34" s="35">
        <f>$I$28/'Fixed data'!$C$7</f>
        <v>0</v>
      </c>
      <c r="AM34" s="35">
        <f>$I$28/'Fixed data'!$C$7</f>
        <v>0</v>
      </c>
      <c r="AN34" s="35">
        <f>$I$28/'Fixed data'!$C$7</f>
        <v>0</v>
      </c>
      <c r="AO34" s="35">
        <f>$I$28/'Fixed data'!$C$7</f>
        <v>0</v>
      </c>
      <c r="AP34" s="35">
        <f>$I$28/'Fixed data'!$C$7</f>
        <v>0</v>
      </c>
      <c r="AQ34" s="35">
        <f>$I$28/'Fixed data'!$C$7</f>
        <v>0</v>
      </c>
      <c r="AR34" s="35">
        <f>$I$28/'Fixed data'!$C$7</f>
        <v>0</v>
      </c>
      <c r="AS34" s="35">
        <f>$I$28/'Fixed data'!$C$7</f>
        <v>0</v>
      </c>
      <c r="AT34" s="35">
        <f>$I$28/'Fixed data'!$C$7</f>
        <v>0</v>
      </c>
      <c r="AU34" s="35">
        <f>$I$28/'Fixed data'!$C$7</f>
        <v>0</v>
      </c>
      <c r="AV34" s="35">
        <f>$I$28/'Fixed data'!$C$7</f>
        <v>0</v>
      </c>
      <c r="AW34" s="35">
        <f>$I$28/'Fixed data'!$C$7</f>
        <v>0</v>
      </c>
      <c r="AX34" s="35">
        <f>$I$28/'Fixed data'!$C$7</f>
        <v>0</v>
      </c>
      <c r="AY34" s="35">
        <f>$I$28/'Fixed data'!$C$7</f>
        <v>0</v>
      </c>
      <c r="AZ34" s="35">
        <f>$I$28/'Fixed data'!$C$7</f>
        <v>0</v>
      </c>
      <c r="BA34" s="35">
        <f>$I$28/'Fixed data'!$C$7</f>
        <v>0</v>
      </c>
      <c r="BB34" s="35">
        <f>$I$28/'Fixed data'!$C$7</f>
        <v>0</v>
      </c>
      <c r="BC34" s="35"/>
      <c r="BD34" s="35"/>
    </row>
    <row r="35" spans="1:57" ht="16.5" hidden="1" customHeight="1" outlineLevel="1" x14ac:dyDescent="0.35">
      <c r="A35" s="116"/>
      <c r="B35" s="9" t="s">
        <v>6</v>
      </c>
      <c r="C35" s="11" t="s">
        <v>58</v>
      </c>
      <c r="D35" s="9" t="s">
        <v>40</v>
      </c>
      <c r="F35" s="35"/>
      <c r="G35" s="35"/>
      <c r="H35" s="35"/>
      <c r="I35" s="35"/>
      <c r="J35" s="35"/>
      <c r="K35" s="35">
        <f>$J$28/'Fixed data'!$C$7</f>
        <v>0</v>
      </c>
      <c r="L35" s="35">
        <f>$J$28/'Fixed data'!$C$7</f>
        <v>0</v>
      </c>
      <c r="M35" s="35">
        <f>$J$28/'Fixed data'!$C$7</f>
        <v>0</v>
      </c>
      <c r="N35" s="35">
        <f>$J$28/'Fixed data'!$C$7</f>
        <v>0</v>
      </c>
      <c r="O35" s="35">
        <f>$J$28/'Fixed data'!$C$7</f>
        <v>0</v>
      </c>
      <c r="P35" s="35">
        <f>$J$28/'Fixed data'!$C$7</f>
        <v>0</v>
      </c>
      <c r="Q35" s="35">
        <f>$J$28/'Fixed data'!$C$7</f>
        <v>0</v>
      </c>
      <c r="R35" s="35">
        <f>$J$28/'Fixed data'!$C$7</f>
        <v>0</v>
      </c>
      <c r="S35" s="35">
        <f>$J$28/'Fixed data'!$C$7</f>
        <v>0</v>
      </c>
      <c r="T35" s="35">
        <f>$J$28/'Fixed data'!$C$7</f>
        <v>0</v>
      </c>
      <c r="U35" s="35">
        <f>$J$28/'Fixed data'!$C$7</f>
        <v>0</v>
      </c>
      <c r="V35" s="35">
        <f>$J$28/'Fixed data'!$C$7</f>
        <v>0</v>
      </c>
      <c r="W35" s="35">
        <f>$J$28/'Fixed data'!$C$7</f>
        <v>0</v>
      </c>
      <c r="X35" s="35">
        <f>$J$28/'Fixed data'!$C$7</f>
        <v>0</v>
      </c>
      <c r="Y35" s="35">
        <f>$J$28/'Fixed data'!$C$7</f>
        <v>0</v>
      </c>
      <c r="Z35" s="35">
        <f>$J$28/'Fixed data'!$C$7</f>
        <v>0</v>
      </c>
      <c r="AA35" s="35">
        <f>$J$28/'Fixed data'!$C$7</f>
        <v>0</v>
      </c>
      <c r="AB35" s="35">
        <f>$J$28/'Fixed data'!$C$7</f>
        <v>0</v>
      </c>
      <c r="AC35" s="35">
        <f>$J$28/'Fixed data'!$C$7</f>
        <v>0</v>
      </c>
      <c r="AD35" s="35">
        <f>$J$28/'Fixed data'!$C$7</f>
        <v>0</v>
      </c>
      <c r="AE35" s="35">
        <f>$J$28/'Fixed data'!$C$7</f>
        <v>0</v>
      </c>
      <c r="AF35" s="35">
        <f>$J$28/'Fixed data'!$C$7</f>
        <v>0</v>
      </c>
      <c r="AG35" s="35">
        <f>$J$28/'Fixed data'!$C$7</f>
        <v>0</v>
      </c>
      <c r="AH35" s="35">
        <f>$J$28/'Fixed data'!$C$7</f>
        <v>0</v>
      </c>
      <c r="AI35" s="35">
        <f>$J$28/'Fixed data'!$C$7</f>
        <v>0</v>
      </c>
      <c r="AJ35" s="35">
        <f>$J$28/'Fixed data'!$C$7</f>
        <v>0</v>
      </c>
      <c r="AK35" s="35">
        <f>$J$28/'Fixed data'!$C$7</f>
        <v>0</v>
      </c>
      <c r="AL35" s="35">
        <f>$J$28/'Fixed data'!$C$7</f>
        <v>0</v>
      </c>
      <c r="AM35" s="35">
        <f>$J$28/'Fixed data'!$C$7</f>
        <v>0</v>
      </c>
      <c r="AN35" s="35">
        <f>$J$28/'Fixed data'!$C$7</f>
        <v>0</v>
      </c>
      <c r="AO35" s="35">
        <f>$J$28/'Fixed data'!$C$7</f>
        <v>0</v>
      </c>
      <c r="AP35" s="35">
        <f>$J$28/'Fixed data'!$C$7</f>
        <v>0</v>
      </c>
      <c r="AQ35" s="35">
        <f>$J$28/'Fixed data'!$C$7</f>
        <v>0</v>
      </c>
      <c r="AR35" s="35">
        <f>$J$28/'Fixed data'!$C$7</f>
        <v>0</v>
      </c>
      <c r="AS35" s="35">
        <f>$J$28/'Fixed data'!$C$7</f>
        <v>0</v>
      </c>
      <c r="AT35" s="35">
        <f>$J$28/'Fixed data'!$C$7</f>
        <v>0</v>
      </c>
      <c r="AU35" s="35">
        <f>$J$28/'Fixed data'!$C$7</f>
        <v>0</v>
      </c>
      <c r="AV35" s="35">
        <f>$J$28/'Fixed data'!$C$7</f>
        <v>0</v>
      </c>
      <c r="AW35" s="35">
        <f>$J$28/'Fixed data'!$C$7</f>
        <v>0</v>
      </c>
      <c r="AX35" s="35">
        <f>$J$28/'Fixed data'!$C$7</f>
        <v>0</v>
      </c>
      <c r="AY35" s="35">
        <f>$J$28/'Fixed data'!$C$7</f>
        <v>0</v>
      </c>
      <c r="AZ35" s="35">
        <f>$J$28/'Fixed data'!$C$7</f>
        <v>0</v>
      </c>
      <c r="BA35" s="35">
        <f>$J$28/'Fixed data'!$C$7</f>
        <v>0</v>
      </c>
      <c r="BB35" s="35">
        <f>$J$28/'Fixed data'!$C$7</f>
        <v>0</v>
      </c>
      <c r="BC35" s="35">
        <f>$J$28/'Fixed data'!$C$7</f>
        <v>0</v>
      </c>
      <c r="BD35" s="35"/>
    </row>
    <row r="36" spans="1:57" ht="16.5" hidden="1" customHeight="1" outlineLevel="1" x14ac:dyDescent="0.35">
      <c r="A36" s="116"/>
      <c r="B36" s="9" t="s">
        <v>32</v>
      </c>
      <c r="C36" s="11" t="s">
        <v>59</v>
      </c>
      <c r="D36" s="9" t="s">
        <v>40</v>
      </c>
      <c r="F36" s="35"/>
      <c r="G36" s="35"/>
      <c r="H36" s="35"/>
      <c r="I36" s="35"/>
      <c r="J36" s="35"/>
      <c r="K36" s="35"/>
      <c r="L36" s="35">
        <f>$K$28/'Fixed data'!$C$7</f>
        <v>0</v>
      </c>
      <c r="M36" s="35">
        <f>$K$28/'Fixed data'!$C$7</f>
        <v>0</v>
      </c>
      <c r="N36" s="35">
        <f>$K$28/'Fixed data'!$C$7</f>
        <v>0</v>
      </c>
      <c r="O36" s="35">
        <f>$K$28/'Fixed data'!$C$7</f>
        <v>0</v>
      </c>
      <c r="P36" s="35">
        <f>$K$28/'Fixed data'!$C$7</f>
        <v>0</v>
      </c>
      <c r="Q36" s="35">
        <f>$K$28/'Fixed data'!$C$7</f>
        <v>0</v>
      </c>
      <c r="R36" s="35">
        <f>$K$28/'Fixed data'!$C$7</f>
        <v>0</v>
      </c>
      <c r="S36" s="35">
        <f>$K$28/'Fixed data'!$C$7</f>
        <v>0</v>
      </c>
      <c r="T36" s="35">
        <f>$K$28/'Fixed data'!$C$7</f>
        <v>0</v>
      </c>
      <c r="U36" s="35">
        <f>$K$28/'Fixed data'!$C$7</f>
        <v>0</v>
      </c>
      <c r="V36" s="35">
        <f>$K$28/'Fixed data'!$C$7</f>
        <v>0</v>
      </c>
      <c r="W36" s="35">
        <f>$K$28/'Fixed data'!$C$7</f>
        <v>0</v>
      </c>
      <c r="X36" s="35">
        <f>$K$28/'Fixed data'!$C$7</f>
        <v>0</v>
      </c>
      <c r="Y36" s="35">
        <f>$K$28/'Fixed data'!$C$7</f>
        <v>0</v>
      </c>
      <c r="Z36" s="35">
        <f>$K$28/'Fixed data'!$C$7</f>
        <v>0</v>
      </c>
      <c r="AA36" s="35">
        <f>$K$28/'Fixed data'!$C$7</f>
        <v>0</v>
      </c>
      <c r="AB36" s="35">
        <f>$K$28/'Fixed data'!$C$7</f>
        <v>0</v>
      </c>
      <c r="AC36" s="35">
        <f>$K$28/'Fixed data'!$C$7</f>
        <v>0</v>
      </c>
      <c r="AD36" s="35">
        <f>$K$28/'Fixed data'!$C$7</f>
        <v>0</v>
      </c>
      <c r="AE36" s="35">
        <f>$K$28/'Fixed data'!$C$7</f>
        <v>0</v>
      </c>
      <c r="AF36" s="35">
        <f>$K$28/'Fixed data'!$C$7</f>
        <v>0</v>
      </c>
      <c r="AG36" s="35">
        <f>$K$28/'Fixed data'!$C$7</f>
        <v>0</v>
      </c>
      <c r="AH36" s="35">
        <f>$K$28/'Fixed data'!$C$7</f>
        <v>0</v>
      </c>
      <c r="AI36" s="35">
        <f>$K$28/'Fixed data'!$C$7</f>
        <v>0</v>
      </c>
      <c r="AJ36" s="35">
        <f>$K$28/'Fixed data'!$C$7</f>
        <v>0</v>
      </c>
      <c r="AK36" s="35">
        <f>$K$28/'Fixed data'!$C$7</f>
        <v>0</v>
      </c>
      <c r="AL36" s="35">
        <f>$K$28/'Fixed data'!$C$7</f>
        <v>0</v>
      </c>
      <c r="AM36" s="35">
        <f>$K$28/'Fixed data'!$C$7</f>
        <v>0</v>
      </c>
      <c r="AN36" s="35">
        <f>$K$28/'Fixed data'!$C$7</f>
        <v>0</v>
      </c>
      <c r="AO36" s="35">
        <f>$K$28/'Fixed data'!$C$7</f>
        <v>0</v>
      </c>
      <c r="AP36" s="35">
        <f>$K$28/'Fixed data'!$C$7</f>
        <v>0</v>
      </c>
      <c r="AQ36" s="35">
        <f>$K$28/'Fixed data'!$C$7</f>
        <v>0</v>
      </c>
      <c r="AR36" s="35">
        <f>$K$28/'Fixed data'!$C$7</f>
        <v>0</v>
      </c>
      <c r="AS36" s="35">
        <f>$K$28/'Fixed data'!$C$7</f>
        <v>0</v>
      </c>
      <c r="AT36" s="35">
        <f>$K$28/'Fixed data'!$C$7</f>
        <v>0</v>
      </c>
      <c r="AU36" s="35">
        <f>$K$28/'Fixed data'!$C$7</f>
        <v>0</v>
      </c>
      <c r="AV36" s="35">
        <f>$K$28/'Fixed data'!$C$7</f>
        <v>0</v>
      </c>
      <c r="AW36" s="35">
        <f>$K$28/'Fixed data'!$C$7</f>
        <v>0</v>
      </c>
      <c r="AX36" s="35">
        <f>$K$28/'Fixed data'!$C$7</f>
        <v>0</v>
      </c>
      <c r="AY36" s="35">
        <f>$K$28/'Fixed data'!$C$7</f>
        <v>0</v>
      </c>
      <c r="AZ36" s="35">
        <f>$K$28/'Fixed data'!$C$7</f>
        <v>0</v>
      </c>
      <c r="BA36" s="35">
        <f>$K$28/'Fixed data'!$C$7</f>
        <v>0</v>
      </c>
      <c r="BB36" s="35">
        <f>$K$28/'Fixed data'!$C$7</f>
        <v>0</v>
      </c>
      <c r="BC36" s="35">
        <f>$K$28/'Fixed data'!$C$7</f>
        <v>0</v>
      </c>
      <c r="BD36" s="35">
        <f>$K$28/'Fixed data'!$C$7</f>
        <v>0</v>
      </c>
    </row>
    <row r="37" spans="1:57" ht="16.5" hidden="1" customHeight="1" outlineLevel="1" x14ac:dyDescent="0.35">
      <c r="A37" s="116"/>
      <c r="B37" s="9" t="s">
        <v>33</v>
      </c>
      <c r="C37" s="11" t="s">
        <v>60</v>
      </c>
      <c r="D37" s="9" t="s">
        <v>40</v>
      </c>
      <c r="F37" s="35"/>
      <c r="G37" s="35"/>
      <c r="H37" s="35"/>
      <c r="I37" s="35"/>
      <c r="J37" s="35"/>
      <c r="K37" s="35"/>
      <c r="L37" s="35"/>
      <c r="M37" s="35">
        <f>$L$28/'Fixed data'!$C$7</f>
        <v>0</v>
      </c>
      <c r="N37" s="35">
        <f>$L$28/'Fixed data'!$C$7</f>
        <v>0</v>
      </c>
      <c r="O37" s="35">
        <f>$L$28/'Fixed data'!$C$7</f>
        <v>0</v>
      </c>
      <c r="P37" s="35">
        <f>$L$28/'Fixed data'!$C$7</f>
        <v>0</v>
      </c>
      <c r="Q37" s="35">
        <f>$L$28/'Fixed data'!$C$7</f>
        <v>0</v>
      </c>
      <c r="R37" s="35">
        <f>$L$28/'Fixed data'!$C$7</f>
        <v>0</v>
      </c>
      <c r="S37" s="35">
        <f>$L$28/'Fixed data'!$C$7</f>
        <v>0</v>
      </c>
      <c r="T37" s="35">
        <f>$L$28/'Fixed data'!$C$7</f>
        <v>0</v>
      </c>
      <c r="U37" s="35">
        <f>$L$28/'Fixed data'!$C$7</f>
        <v>0</v>
      </c>
      <c r="V37" s="35">
        <f>$L$28/'Fixed data'!$C$7</f>
        <v>0</v>
      </c>
      <c r="W37" s="35">
        <f>$L$28/'Fixed data'!$C$7</f>
        <v>0</v>
      </c>
      <c r="X37" s="35">
        <f>$L$28/'Fixed data'!$C$7</f>
        <v>0</v>
      </c>
      <c r="Y37" s="35">
        <f>$L$28/'Fixed data'!$C$7</f>
        <v>0</v>
      </c>
      <c r="Z37" s="35">
        <f>$L$28/'Fixed data'!$C$7</f>
        <v>0</v>
      </c>
      <c r="AA37" s="35">
        <f>$L$28/'Fixed data'!$C$7</f>
        <v>0</v>
      </c>
      <c r="AB37" s="35">
        <f>$L$28/'Fixed data'!$C$7</f>
        <v>0</v>
      </c>
      <c r="AC37" s="35">
        <f>$L$28/'Fixed data'!$C$7</f>
        <v>0</v>
      </c>
      <c r="AD37" s="35">
        <f>$L$28/'Fixed data'!$C$7</f>
        <v>0</v>
      </c>
      <c r="AE37" s="35">
        <f>$L$28/'Fixed data'!$C$7</f>
        <v>0</v>
      </c>
      <c r="AF37" s="35">
        <f>$L$28/'Fixed data'!$C$7</f>
        <v>0</v>
      </c>
      <c r="AG37" s="35">
        <f>$L$28/'Fixed data'!$C$7</f>
        <v>0</v>
      </c>
      <c r="AH37" s="35">
        <f>$L$28/'Fixed data'!$C$7</f>
        <v>0</v>
      </c>
      <c r="AI37" s="35">
        <f>$L$28/'Fixed data'!$C$7</f>
        <v>0</v>
      </c>
      <c r="AJ37" s="35">
        <f>$L$28/'Fixed data'!$C$7</f>
        <v>0</v>
      </c>
      <c r="AK37" s="35">
        <f>$L$28/'Fixed data'!$C$7</f>
        <v>0</v>
      </c>
      <c r="AL37" s="35">
        <f>$L$28/'Fixed data'!$C$7</f>
        <v>0</v>
      </c>
      <c r="AM37" s="35">
        <f>$L$28/'Fixed data'!$C$7</f>
        <v>0</v>
      </c>
      <c r="AN37" s="35">
        <f>$L$28/'Fixed data'!$C$7</f>
        <v>0</v>
      </c>
      <c r="AO37" s="35">
        <f>$L$28/'Fixed data'!$C$7</f>
        <v>0</v>
      </c>
      <c r="AP37" s="35">
        <f>$L$28/'Fixed data'!$C$7</f>
        <v>0</v>
      </c>
      <c r="AQ37" s="35">
        <f>$L$28/'Fixed data'!$C$7</f>
        <v>0</v>
      </c>
      <c r="AR37" s="35">
        <f>$L$28/'Fixed data'!$C$7</f>
        <v>0</v>
      </c>
      <c r="AS37" s="35">
        <f>$L$28/'Fixed data'!$C$7</f>
        <v>0</v>
      </c>
      <c r="AT37" s="35">
        <f>$L$28/'Fixed data'!$C$7</f>
        <v>0</v>
      </c>
      <c r="AU37" s="35">
        <f>$L$28/'Fixed data'!$C$7</f>
        <v>0</v>
      </c>
      <c r="AV37" s="35">
        <f>$L$28/'Fixed data'!$C$7</f>
        <v>0</v>
      </c>
      <c r="AW37" s="35">
        <f>$L$28/'Fixed data'!$C$7</f>
        <v>0</v>
      </c>
      <c r="AX37" s="35">
        <f>$L$28/'Fixed data'!$C$7</f>
        <v>0</v>
      </c>
      <c r="AY37" s="35">
        <f>$L$28/'Fixed data'!$C$7</f>
        <v>0</v>
      </c>
      <c r="AZ37" s="35">
        <f>$L$28/'Fixed data'!$C$7</f>
        <v>0</v>
      </c>
      <c r="BA37" s="35">
        <f>$L$28/'Fixed data'!$C$7</f>
        <v>0</v>
      </c>
      <c r="BB37" s="35">
        <f>$L$28/'Fixed data'!$C$7</f>
        <v>0</v>
      </c>
      <c r="BC37" s="35">
        <f>$L$28/'Fixed data'!$C$7</f>
        <v>0</v>
      </c>
      <c r="BD37" s="35">
        <f>$L$28/'Fixed data'!$C$7</f>
        <v>0</v>
      </c>
    </row>
    <row r="38" spans="1:57" ht="16.5" hidden="1" customHeight="1" outlineLevel="1" x14ac:dyDescent="0.35">
      <c r="A38" s="116"/>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6">SUM(F30:F59)</f>
        <v>-3.6864000000000005E-5</v>
      </c>
      <c r="G60" s="35">
        <f t="shared" si="6"/>
        <v>-2.8813084444444447E-3</v>
      </c>
      <c r="H60" s="35">
        <f t="shared" si="6"/>
        <v>-2.8813084444444447E-3</v>
      </c>
      <c r="I60" s="35">
        <f t="shared" si="6"/>
        <v>-2.8813084444444447E-3</v>
      </c>
      <c r="J60" s="35">
        <f t="shared" si="6"/>
        <v>-2.8813084444444447E-3</v>
      </c>
      <c r="K60" s="35">
        <f t="shared" si="6"/>
        <v>-2.8813084444444447E-3</v>
      </c>
      <c r="L60" s="35">
        <f t="shared" si="6"/>
        <v>-2.8813084444444447E-3</v>
      </c>
      <c r="M60" s="35">
        <f t="shared" si="6"/>
        <v>-2.8813084444444447E-3</v>
      </c>
      <c r="N60" s="35">
        <f t="shared" si="6"/>
        <v>-2.8813084444444447E-3</v>
      </c>
      <c r="O60" s="35">
        <f t="shared" si="6"/>
        <v>-2.8813084444444447E-3</v>
      </c>
      <c r="P60" s="35">
        <f t="shared" si="6"/>
        <v>-2.8813084444444447E-3</v>
      </c>
      <c r="Q60" s="35">
        <f t="shared" si="6"/>
        <v>-2.8813084444444447E-3</v>
      </c>
      <c r="R60" s="35">
        <f t="shared" si="6"/>
        <v>-2.8813084444444447E-3</v>
      </c>
      <c r="S60" s="35">
        <f t="shared" si="6"/>
        <v>-2.8813084444444447E-3</v>
      </c>
      <c r="T60" s="35">
        <f t="shared" si="6"/>
        <v>-2.8813084444444447E-3</v>
      </c>
      <c r="U60" s="35">
        <f t="shared" si="6"/>
        <v>-2.8813084444444447E-3</v>
      </c>
      <c r="V60" s="35">
        <f t="shared" si="6"/>
        <v>-2.8813084444444447E-3</v>
      </c>
      <c r="W60" s="35">
        <f t="shared" si="6"/>
        <v>-2.8813084444444447E-3</v>
      </c>
      <c r="X60" s="35">
        <f t="shared" si="6"/>
        <v>-2.8813084444444447E-3</v>
      </c>
      <c r="Y60" s="35">
        <f t="shared" si="6"/>
        <v>-2.8813084444444447E-3</v>
      </c>
      <c r="Z60" s="35">
        <f t="shared" si="6"/>
        <v>-2.8813084444444447E-3</v>
      </c>
      <c r="AA60" s="35">
        <f t="shared" si="6"/>
        <v>-2.8813084444444447E-3</v>
      </c>
      <c r="AB60" s="35">
        <f t="shared" si="6"/>
        <v>-2.8813084444444447E-3</v>
      </c>
      <c r="AC60" s="35">
        <f t="shared" si="6"/>
        <v>-2.8813084444444447E-3</v>
      </c>
      <c r="AD60" s="35">
        <f t="shared" si="6"/>
        <v>-2.8813084444444447E-3</v>
      </c>
      <c r="AE60" s="35">
        <f t="shared" si="6"/>
        <v>-2.8813084444444447E-3</v>
      </c>
      <c r="AF60" s="35">
        <f t="shared" si="6"/>
        <v>-2.8813084444444447E-3</v>
      </c>
      <c r="AG60" s="35">
        <f t="shared" si="6"/>
        <v>-2.8813084444444447E-3</v>
      </c>
      <c r="AH60" s="35">
        <f t="shared" si="6"/>
        <v>-2.8813084444444447E-3</v>
      </c>
      <c r="AI60" s="35">
        <f t="shared" si="6"/>
        <v>-2.8813084444444447E-3</v>
      </c>
      <c r="AJ60" s="35">
        <f t="shared" si="6"/>
        <v>-2.8813084444444447E-3</v>
      </c>
      <c r="AK60" s="35">
        <f t="shared" si="6"/>
        <v>-2.8813084444444447E-3</v>
      </c>
      <c r="AL60" s="35">
        <f t="shared" si="6"/>
        <v>-2.8813084444444447E-3</v>
      </c>
      <c r="AM60" s="35">
        <f t="shared" si="6"/>
        <v>-2.8813084444444447E-3</v>
      </c>
      <c r="AN60" s="35">
        <f t="shared" si="6"/>
        <v>-2.8813084444444447E-3</v>
      </c>
      <c r="AO60" s="35">
        <f t="shared" si="6"/>
        <v>-2.8813084444444447E-3</v>
      </c>
      <c r="AP60" s="35">
        <f t="shared" si="6"/>
        <v>-2.8813084444444447E-3</v>
      </c>
      <c r="AQ60" s="35">
        <f t="shared" si="6"/>
        <v>-2.8813084444444447E-3</v>
      </c>
      <c r="AR60" s="35">
        <f t="shared" si="6"/>
        <v>-2.8813084444444447E-3</v>
      </c>
      <c r="AS60" s="35">
        <f t="shared" si="6"/>
        <v>-2.8813084444444447E-3</v>
      </c>
      <c r="AT60" s="35">
        <f t="shared" si="6"/>
        <v>-2.8813084444444447E-3</v>
      </c>
      <c r="AU60" s="35">
        <f t="shared" si="6"/>
        <v>-2.8813084444444447E-3</v>
      </c>
      <c r="AV60" s="35">
        <f t="shared" si="6"/>
        <v>-2.8813084444444447E-3</v>
      </c>
      <c r="AW60" s="35">
        <f t="shared" si="6"/>
        <v>-2.8813084444444447E-3</v>
      </c>
      <c r="AX60" s="35">
        <f t="shared" si="6"/>
        <v>-2.8813084444444447E-3</v>
      </c>
      <c r="AY60" s="35">
        <f t="shared" si="6"/>
        <v>-2.8444444444444446E-3</v>
      </c>
      <c r="AZ60" s="35">
        <f t="shared" si="6"/>
        <v>0</v>
      </c>
      <c r="BA60" s="35">
        <f t="shared" si="6"/>
        <v>0</v>
      </c>
      <c r="BB60" s="35">
        <f t="shared" si="6"/>
        <v>0</v>
      </c>
      <c r="BC60" s="35">
        <f t="shared" si="6"/>
        <v>0</v>
      </c>
      <c r="BD60" s="35">
        <f t="shared" si="6"/>
        <v>0</v>
      </c>
    </row>
    <row r="61" spans="1:56" ht="17.25" hidden="1" customHeight="1" outlineLevel="1" x14ac:dyDescent="0.35">
      <c r="A61" s="116"/>
      <c r="B61" s="9" t="s">
        <v>35</v>
      </c>
      <c r="C61" s="9" t="s">
        <v>62</v>
      </c>
      <c r="D61" s="9" t="s">
        <v>40</v>
      </c>
      <c r="E61" s="35">
        <v>0</v>
      </c>
      <c r="F61" s="35">
        <f>E62</f>
        <v>-1.6588800000000002E-3</v>
      </c>
      <c r="G61" s="35">
        <f t="shared" ref="G61:BD61" si="7">F62</f>
        <v>-0.12962201600000001</v>
      </c>
      <c r="H61" s="35">
        <f t="shared" si="7"/>
        <v>-0.12674070755555555</v>
      </c>
      <c r="I61" s="35">
        <f t="shared" si="7"/>
        <v>-0.12385939911111112</v>
      </c>
      <c r="J61" s="35">
        <f t="shared" si="7"/>
        <v>-0.12097809066666668</v>
      </c>
      <c r="K61" s="35">
        <f t="shared" si="7"/>
        <v>-0.11809678222222224</v>
      </c>
      <c r="L61" s="35">
        <f t="shared" si="7"/>
        <v>-0.1152154737777778</v>
      </c>
      <c r="M61" s="35">
        <f t="shared" si="7"/>
        <v>-0.11233416533333336</v>
      </c>
      <c r="N61" s="35">
        <f t="shared" si="7"/>
        <v>-0.10945285688888892</v>
      </c>
      <c r="O61" s="35">
        <f t="shared" si="7"/>
        <v>-0.10657154844444448</v>
      </c>
      <c r="P61" s="35">
        <f t="shared" si="7"/>
        <v>-0.10369024000000004</v>
      </c>
      <c r="Q61" s="35">
        <f t="shared" si="7"/>
        <v>-0.10080893155555561</v>
      </c>
      <c r="R61" s="35">
        <f t="shared" si="7"/>
        <v>-9.7927623111111167E-2</v>
      </c>
      <c r="S61" s="35">
        <f t="shared" si="7"/>
        <v>-9.5046314666666729E-2</v>
      </c>
      <c r="T61" s="35">
        <f t="shared" si="7"/>
        <v>-9.216500622222229E-2</v>
      </c>
      <c r="U61" s="35">
        <f t="shared" si="7"/>
        <v>-8.9283697777777851E-2</v>
      </c>
      <c r="V61" s="35">
        <f t="shared" si="7"/>
        <v>-8.6402389333333413E-2</v>
      </c>
      <c r="W61" s="35">
        <f t="shared" si="7"/>
        <v>-8.3521080888888974E-2</v>
      </c>
      <c r="X61" s="35">
        <f t="shared" si="7"/>
        <v>-8.0639772444444535E-2</v>
      </c>
      <c r="Y61" s="35">
        <f t="shared" si="7"/>
        <v>-7.7758464000000097E-2</v>
      </c>
      <c r="Z61" s="35">
        <f t="shared" si="7"/>
        <v>-7.4877155555555658E-2</v>
      </c>
      <c r="AA61" s="35">
        <f t="shared" si="7"/>
        <v>-7.1995847111111219E-2</v>
      </c>
      <c r="AB61" s="35">
        <f t="shared" si="7"/>
        <v>-6.911453866666678E-2</v>
      </c>
      <c r="AC61" s="35">
        <f t="shared" si="7"/>
        <v>-6.6233230222222342E-2</v>
      </c>
      <c r="AD61" s="35">
        <f t="shared" si="7"/>
        <v>-6.3351921777777903E-2</v>
      </c>
      <c r="AE61" s="35">
        <f t="shared" si="7"/>
        <v>-6.0470613333333458E-2</v>
      </c>
      <c r="AF61" s="35">
        <f t="shared" si="7"/>
        <v>-5.7589304888889012E-2</v>
      </c>
      <c r="AG61" s="35">
        <f t="shared" si="7"/>
        <v>-5.4707996444444566E-2</v>
      </c>
      <c r="AH61" s="35">
        <f t="shared" si="7"/>
        <v>-5.1826688000000121E-2</v>
      </c>
      <c r="AI61" s="35">
        <f t="shared" si="7"/>
        <v>-4.8945379555555675E-2</v>
      </c>
      <c r="AJ61" s="35">
        <f t="shared" si="7"/>
        <v>-4.6064071111111229E-2</v>
      </c>
      <c r="AK61" s="35">
        <f t="shared" si="7"/>
        <v>-4.3182762666666784E-2</v>
      </c>
      <c r="AL61" s="35">
        <f t="shared" si="7"/>
        <v>-4.0301454222222338E-2</v>
      </c>
      <c r="AM61" s="35">
        <f t="shared" si="7"/>
        <v>-3.7420145777777893E-2</v>
      </c>
      <c r="AN61" s="35">
        <f t="shared" si="7"/>
        <v>-3.4538837333333447E-2</v>
      </c>
      <c r="AO61" s="35">
        <f t="shared" si="7"/>
        <v>-3.1657528888889001E-2</v>
      </c>
      <c r="AP61" s="35">
        <f t="shared" si="7"/>
        <v>-2.8776220444444556E-2</v>
      </c>
      <c r="AQ61" s="35">
        <f t="shared" si="7"/>
        <v>-2.589491200000011E-2</v>
      </c>
      <c r="AR61" s="35">
        <f t="shared" si="7"/>
        <v>-2.3013603555555665E-2</v>
      </c>
      <c r="AS61" s="35">
        <f t="shared" si="7"/>
        <v>-2.0132295111111219E-2</v>
      </c>
      <c r="AT61" s="35">
        <f t="shared" si="7"/>
        <v>-1.7250986666666773E-2</v>
      </c>
      <c r="AU61" s="35">
        <f t="shared" si="7"/>
        <v>-1.4369678222222328E-2</v>
      </c>
      <c r="AV61" s="35">
        <f t="shared" si="7"/>
        <v>-1.1488369777777882E-2</v>
      </c>
      <c r="AW61" s="35">
        <f t="shared" si="7"/>
        <v>-8.6070613333334364E-3</v>
      </c>
      <c r="AX61" s="35">
        <f t="shared" si="7"/>
        <v>-5.7257528888889917E-3</v>
      </c>
      <c r="AY61" s="35">
        <f t="shared" si="7"/>
        <v>-2.8444444444445469E-3</v>
      </c>
      <c r="AZ61" s="35">
        <f t="shared" si="7"/>
        <v>-1.0234868508263162E-16</v>
      </c>
      <c r="BA61" s="35">
        <f t="shared" si="7"/>
        <v>-1.0234868508263162E-16</v>
      </c>
      <c r="BB61" s="35">
        <f t="shared" si="7"/>
        <v>-1.0234868508263162E-16</v>
      </c>
      <c r="BC61" s="35">
        <f t="shared" si="7"/>
        <v>-1.0234868508263162E-16</v>
      </c>
      <c r="BD61" s="35">
        <f t="shared" si="7"/>
        <v>-1.0234868508263162E-16</v>
      </c>
    </row>
    <row r="62" spans="1:56" ht="16.5" hidden="1" customHeight="1" outlineLevel="1" x14ac:dyDescent="0.3">
      <c r="A62" s="116"/>
      <c r="B62" s="9" t="s">
        <v>34</v>
      </c>
      <c r="C62" s="9" t="s">
        <v>69</v>
      </c>
      <c r="D62" s="9" t="s">
        <v>40</v>
      </c>
      <c r="E62" s="35">
        <f t="shared" ref="E62:BD62" si="8">E28-E60+E61</f>
        <v>-1.6588800000000002E-3</v>
      </c>
      <c r="F62" s="35">
        <f t="shared" si="8"/>
        <v>-0.12962201600000001</v>
      </c>
      <c r="G62" s="35">
        <f t="shared" si="8"/>
        <v>-0.12674070755555555</v>
      </c>
      <c r="H62" s="35">
        <f t="shared" si="8"/>
        <v>-0.12385939911111112</v>
      </c>
      <c r="I62" s="35">
        <f t="shared" si="8"/>
        <v>-0.12097809066666668</v>
      </c>
      <c r="J62" s="35">
        <f t="shared" si="8"/>
        <v>-0.11809678222222224</v>
      </c>
      <c r="K62" s="35">
        <f t="shared" si="8"/>
        <v>-0.1152154737777778</v>
      </c>
      <c r="L62" s="35">
        <f t="shared" si="8"/>
        <v>-0.11233416533333336</v>
      </c>
      <c r="M62" s="35">
        <f t="shared" si="8"/>
        <v>-0.10945285688888892</v>
      </c>
      <c r="N62" s="35">
        <f t="shared" si="8"/>
        <v>-0.10657154844444448</v>
      </c>
      <c r="O62" s="35">
        <f t="shared" si="8"/>
        <v>-0.10369024000000004</v>
      </c>
      <c r="P62" s="35">
        <f t="shared" si="8"/>
        <v>-0.10080893155555561</v>
      </c>
      <c r="Q62" s="35">
        <f t="shared" si="8"/>
        <v>-9.7927623111111167E-2</v>
      </c>
      <c r="R62" s="35">
        <f t="shared" si="8"/>
        <v>-9.5046314666666729E-2</v>
      </c>
      <c r="S62" s="35">
        <f t="shared" si="8"/>
        <v>-9.216500622222229E-2</v>
      </c>
      <c r="T62" s="35">
        <f t="shared" si="8"/>
        <v>-8.9283697777777851E-2</v>
      </c>
      <c r="U62" s="35">
        <f t="shared" si="8"/>
        <v>-8.6402389333333413E-2</v>
      </c>
      <c r="V62" s="35">
        <f t="shared" si="8"/>
        <v>-8.3521080888888974E-2</v>
      </c>
      <c r="W62" s="35">
        <f t="shared" si="8"/>
        <v>-8.0639772444444535E-2</v>
      </c>
      <c r="X62" s="35">
        <f t="shared" si="8"/>
        <v>-7.7758464000000097E-2</v>
      </c>
      <c r="Y62" s="35">
        <f t="shared" si="8"/>
        <v>-7.4877155555555658E-2</v>
      </c>
      <c r="Z62" s="35">
        <f t="shared" si="8"/>
        <v>-7.1995847111111219E-2</v>
      </c>
      <c r="AA62" s="35">
        <f t="shared" si="8"/>
        <v>-6.911453866666678E-2</v>
      </c>
      <c r="AB62" s="35">
        <f t="shared" si="8"/>
        <v>-6.6233230222222342E-2</v>
      </c>
      <c r="AC62" s="35">
        <f t="shared" si="8"/>
        <v>-6.3351921777777903E-2</v>
      </c>
      <c r="AD62" s="35">
        <f t="shared" si="8"/>
        <v>-6.0470613333333458E-2</v>
      </c>
      <c r="AE62" s="35">
        <f t="shared" si="8"/>
        <v>-5.7589304888889012E-2</v>
      </c>
      <c r="AF62" s="35">
        <f t="shared" si="8"/>
        <v>-5.4707996444444566E-2</v>
      </c>
      <c r="AG62" s="35">
        <f t="shared" si="8"/>
        <v>-5.1826688000000121E-2</v>
      </c>
      <c r="AH62" s="35">
        <f t="shared" si="8"/>
        <v>-4.8945379555555675E-2</v>
      </c>
      <c r="AI62" s="35">
        <f t="shared" si="8"/>
        <v>-4.6064071111111229E-2</v>
      </c>
      <c r="AJ62" s="35">
        <f t="shared" si="8"/>
        <v>-4.3182762666666784E-2</v>
      </c>
      <c r="AK62" s="35">
        <f t="shared" si="8"/>
        <v>-4.0301454222222338E-2</v>
      </c>
      <c r="AL62" s="35">
        <f t="shared" si="8"/>
        <v>-3.7420145777777893E-2</v>
      </c>
      <c r="AM62" s="35">
        <f t="shared" si="8"/>
        <v>-3.4538837333333447E-2</v>
      </c>
      <c r="AN62" s="35">
        <f t="shared" si="8"/>
        <v>-3.1657528888889001E-2</v>
      </c>
      <c r="AO62" s="35">
        <f t="shared" si="8"/>
        <v>-2.8776220444444556E-2</v>
      </c>
      <c r="AP62" s="35">
        <f t="shared" si="8"/>
        <v>-2.589491200000011E-2</v>
      </c>
      <c r="AQ62" s="35">
        <f t="shared" si="8"/>
        <v>-2.3013603555555665E-2</v>
      </c>
      <c r="AR62" s="35">
        <f t="shared" si="8"/>
        <v>-2.0132295111111219E-2</v>
      </c>
      <c r="AS62" s="35">
        <f t="shared" si="8"/>
        <v>-1.7250986666666773E-2</v>
      </c>
      <c r="AT62" s="35">
        <f t="shared" si="8"/>
        <v>-1.4369678222222328E-2</v>
      </c>
      <c r="AU62" s="35">
        <f t="shared" si="8"/>
        <v>-1.1488369777777882E-2</v>
      </c>
      <c r="AV62" s="35">
        <f t="shared" si="8"/>
        <v>-8.6070613333334364E-3</v>
      </c>
      <c r="AW62" s="35">
        <f t="shared" si="8"/>
        <v>-5.7257528888889917E-3</v>
      </c>
      <c r="AX62" s="35">
        <f t="shared" si="8"/>
        <v>-2.8444444444445469E-3</v>
      </c>
      <c r="AY62" s="35">
        <f t="shared" si="8"/>
        <v>-1.0234868508263162E-16</v>
      </c>
      <c r="AZ62" s="35">
        <f t="shared" si="8"/>
        <v>-1.0234868508263162E-16</v>
      </c>
      <c r="BA62" s="35">
        <f t="shared" si="8"/>
        <v>-1.0234868508263162E-16</v>
      </c>
      <c r="BB62" s="35">
        <f t="shared" si="8"/>
        <v>-1.0234868508263162E-16</v>
      </c>
      <c r="BC62" s="35">
        <f t="shared" si="8"/>
        <v>-1.0234868508263162E-16</v>
      </c>
      <c r="BD62" s="35">
        <f t="shared" si="8"/>
        <v>-1.0234868508263162E-16</v>
      </c>
    </row>
    <row r="63" spans="1:56" ht="16.5" collapsed="1" x14ac:dyDescent="0.3">
      <c r="A63" s="116"/>
      <c r="B63" s="9" t="s">
        <v>8</v>
      </c>
      <c r="C63" s="11" t="s">
        <v>68</v>
      </c>
      <c r="D63" s="9" t="s">
        <v>40</v>
      </c>
      <c r="E63" s="35">
        <f>AVERAGE(E61:E62)*'Fixed data'!$C$3</f>
        <v>-4.0061952000000006E-5</v>
      </c>
      <c r="F63" s="35">
        <f>AVERAGE(F61:F62)*'Fixed data'!$C$3</f>
        <v>-3.1704336384000002E-3</v>
      </c>
      <c r="G63" s="35">
        <f>AVERAGE(G61:G62)*'Fixed data'!$C$3</f>
        <v>-6.1911597738666668E-3</v>
      </c>
      <c r="H63" s="35">
        <f>AVERAGE(H61:H62)*'Fixed data'!$C$3</f>
        <v>-6.0519925760000003E-3</v>
      </c>
      <c r="I63" s="35">
        <f>AVERAGE(I61:I62)*'Fixed data'!$C$3</f>
        <v>-5.9128253781333346E-3</v>
      </c>
      <c r="J63" s="35">
        <f>AVERAGE(J61:J62)*'Fixed data'!$C$3</f>
        <v>-5.7736581802666671E-3</v>
      </c>
      <c r="K63" s="35">
        <f>AVERAGE(K61:K62)*'Fixed data'!$C$3</f>
        <v>-5.6344909824000014E-3</v>
      </c>
      <c r="L63" s="35">
        <f>AVERAGE(L61:L62)*'Fixed data'!$C$3</f>
        <v>-5.4953237845333349E-3</v>
      </c>
      <c r="M63" s="35">
        <f>AVERAGE(M61:M62)*'Fixed data'!$C$3</f>
        <v>-5.3561565866666692E-3</v>
      </c>
      <c r="N63" s="35">
        <f>AVERAGE(N61:N62)*'Fixed data'!$C$3</f>
        <v>-5.2169893888000017E-3</v>
      </c>
      <c r="O63" s="35">
        <f>AVERAGE(O61:O62)*'Fixed data'!$C$3</f>
        <v>-5.077822190933336E-3</v>
      </c>
      <c r="P63" s="35">
        <f>AVERAGE(P61:P62)*'Fixed data'!$C$3</f>
        <v>-4.9386549930666686E-3</v>
      </c>
      <c r="Q63" s="35">
        <f>AVERAGE(Q61:Q62)*'Fixed data'!$C$3</f>
        <v>-4.7994877952000029E-3</v>
      </c>
      <c r="R63" s="35">
        <f>AVERAGE(R61:R62)*'Fixed data'!$C$3</f>
        <v>-4.6603205973333364E-3</v>
      </c>
      <c r="S63" s="35">
        <f>AVERAGE(S61:S62)*'Fixed data'!$C$3</f>
        <v>-4.5211533994666707E-3</v>
      </c>
      <c r="T63" s="35">
        <f>AVERAGE(T61:T62)*'Fixed data'!$C$3</f>
        <v>-4.3819862016000032E-3</v>
      </c>
      <c r="U63" s="35">
        <f>AVERAGE(U61:U62)*'Fixed data'!$C$3</f>
        <v>-4.2428190037333375E-3</v>
      </c>
      <c r="V63" s="35">
        <f>AVERAGE(V61:V62)*'Fixed data'!$C$3</f>
        <v>-4.1036518058666701E-3</v>
      </c>
      <c r="W63" s="35">
        <f>AVERAGE(W61:W62)*'Fixed data'!$C$3</f>
        <v>-3.9644846080000044E-3</v>
      </c>
      <c r="X63" s="35">
        <f>AVERAGE(X61:X62)*'Fixed data'!$C$3</f>
        <v>-3.8253174101333378E-3</v>
      </c>
      <c r="Y63" s="35">
        <f>AVERAGE(Y61:Y62)*'Fixed data'!$C$3</f>
        <v>-3.6861502122666721E-3</v>
      </c>
      <c r="Z63" s="35">
        <f>AVERAGE(Z61:Z62)*'Fixed data'!$C$3</f>
        <v>-3.5469830144000051E-3</v>
      </c>
      <c r="AA63" s="35">
        <f>AVERAGE(AA61:AA62)*'Fixed data'!$C$3</f>
        <v>-3.407815816533339E-3</v>
      </c>
      <c r="AB63" s="35">
        <f>AVERAGE(AB61:AB62)*'Fixed data'!$C$3</f>
        <v>-3.268648618666672E-3</v>
      </c>
      <c r="AC63" s="35">
        <f>AVERAGE(AC61:AC62)*'Fixed data'!$C$3</f>
        <v>-3.1294814208000063E-3</v>
      </c>
      <c r="AD63" s="35">
        <f>AVERAGE(AD61:AD62)*'Fixed data'!$C$3</f>
        <v>-2.9903142229333393E-3</v>
      </c>
      <c r="AE63" s="35">
        <f>AVERAGE(AE61:AE62)*'Fixed data'!$C$3</f>
        <v>-2.8511470250666728E-3</v>
      </c>
      <c r="AF63" s="35">
        <f>AVERAGE(AF61:AF62)*'Fixed data'!$C$3</f>
        <v>-2.7119798272000058E-3</v>
      </c>
      <c r="AG63" s="35">
        <f>AVERAGE(AG61:AG62)*'Fixed data'!$C$3</f>
        <v>-2.5728126293333396E-3</v>
      </c>
      <c r="AH63" s="35">
        <f>AVERAGE(AH61:AH62)*'Fixed data'!$C$3</f>
        <v>-2.4336454314666726E-3</v>
      </c>
      <c r="AI63" s="35">
        <f>AVERAGE(AI61:AI62)*'Fixed data'!$C$3</f>
        <v>-2.2944782336000061E-3</v>
      </c>
      <c r="AJ63" s="35">
        <f>AVERAGE(AJ61:AJ62)*'Fixed data'!$C$3</f>
        <v>-2.1553110357333391E-3</v>
      </c>
      <c r="AK63" s="35">
        <f>AVERAGE(AK61:AK62)*'Fixed data'!$C$3</f>
        <v>-2.0161438378666725E-3</v>
      </c>
      <c r="AL63" s="35">
        <f>AVERAGE(AL61:AL62)*'Fixed data'!$C$3</f>
        <v>-1.8769766400000055E-3</v>
      </c>
      <c r="AM63" s="35">
        <f>AVERAGE(AM61:AM62)*'Fixed data'!$C$3</f>
        <v>-1.7378094421333392E-3</v>
      </c>
      <c r="AN63" s="35">
        <f>AVERAGE(AN61:AN62)*'Fixed data'!$C$3</f>
        <v>-1.5986422442666722E-3</v>
      </c>
      <c r="AO63" s="35">
        <f>AVERAGE(AO61:AO62)*'Fixed data'!$C$3</f>
        <v>-1.4594750464000056E-3</v>
      </c>
      <c r="AP63" s="35">
        <f>AVERAGE(AP61:AP62)*'Fixed data'!$C$3</f>
        <v>-1.3203078485333388E-3</v>
      </c>
      <c r="AQ63" s="35">
        <f>AVERAGE(AQ61:AQ62)*'Fixed data'!$C$3</f>
        <v>-1.181140650666672E-3</v>
      </c>
      <c r="AR63" s="35">
        <f>AVERAGE(AR61:AR62)*'Fixed data'!$C$3</f>
        <v>-1.0419734528000052E-3</v>
      </c>
      <c r="AS63" s="35">
        <f>AVERAGE(AS61:AS62)*'Fixed data'!$C$3</f>
        <v>-9.0280625493333857E-4</v>
      </c>
      <c r="AT63" s="35">
        <f>AVERAGE(AT61:AT62)*'Fixed data'!$C$3</f>
        <v>-7.6363905706667179E-4</v>
      </c>
      <c r="AU63" s="35">
        <f>AVERAGE(AU61:AU62)*'Fixed data'!$C$3</f>
        <v>-6.2447185920000512E-4</v>
      </c>
      <c r="AV63" s="35">
        <f>AVERAGE(AV61:AV62)*'Fixed data'!$C$3</f>
        <v>-4.8530466133333839E-4</v>
      </c>
      <c r="AW63" s="35">
        <f>AVERAGE(AW61:AW62)*'Fixed data'!$C$3</f>
        <v>-3.4613746346667161E-4</v>
      </c>
      <c r="AX63" s="35">
        <f>AVERAGE(AX61:AX62)*'Fixed data'!$C$3</f>
        <v>-2.0697026560000499E-4</v>
      </c>
      <c r="AY63" s="35">
        <f>AVERAGE(AY61:AY62)*'Fixed data'!$C$3</f>
        <v>-6.8693333333338282E-5</v>
      </c>
      <c r="AZ63" s="35">
        <f>AVERAGE(AZ61:AZ62)*'Fixed data'!$C$3</f>
        <v>-4.9434414894911078E-18</v>
      </c>
      <c r="BA63" s="35">
        <f>AVERAGE(BA61:BA62)*'Fixed data'!$C$3</f>
        <v>-4.9434414894911078E-18</v>
      </c>
      <c r="BB63" s="35">
        <f>AVERAGE(BB61:BB62)*'Fixed data'!$C$3</f>
        <v>-4.9434414894911078E-18</v>
      </c>
      <c r="BC63" s="35">
        <f>AVERAGE(BC61:BC62)*'Fixed data'!$C$3</f>
        <v>-4.9434414894911078E-18</v>
      </c>
      <c r="BD63" s="35">
        <f>AVERAGE(BD61:BD62)*'Fixed data'!$C$3</f>
        <v>-4.9434414894911078E-18</v>
      </c>
    </row>
    <row r="64" spans="1:56" ht="15.75" thickBot="1" x14ac:dyDescent="0.35">
      <c r="A64" s="115"/>
      <c r="B64" s="12" t="s">
        <v>95</v>
      </c>
      <c r="C64" s="12" t="s">
        <v>45</v>
      </c>
      <c r="D64" s="12" t="s">
        <v>40</v>
      </c>
      <c r="E64" s="54">
        <f t="shared" ref="E64:BD64" si="9">E29+E60+E63</f>
        <v>-4.5478195199999996E-4</v>
      </c>
      <c r="F64" s="54">
        <f t="shared" si="9"/>
        <v>-3.5207297638399998E-2</v>
      </c>
      <c r="G64" s="54">
        <f t="shared" si="9"/>
        <v>-9.0724682183111124E-3</v>
      </c>
      <c r="H64" s="54">
        <f t="shared" si="9"/>
        <v>-8.9333010204444459E-3</v>
      </c>
      <c r="I64" s="54">
        <f t="shared" si="9"/>
        <v>-8.7941338225777793E-3</v>
      </c>
      <c r="J64" s="54">
        <f t="shared" si="9"/>
        <v>-8.6549666247111127E-3</v>
      </c>
      <c r="K64" s="54">
        <f t="shared" si="9"/>
        <v>-8.5157994268444462E-3</v>
      </c>
      <c r="L64" s="54">
        <f t="shared" si="9"/>
        <v>-8.3766322289777796E-3</v>
      </c>
      <c r="M64" s="54">
        <f t="shared" si="9"/>
        <v>-8.2374650311111131E-3</v>
      </c>
      <c r="N64" s="54">
        <f t="shared" si="9"/>
        <v>-8.0982978332444465E-3</v>
      </c>
      <c r="O64" s="54">
        <f t="shared" si="9"/>
        <v>-7.9591306353777799E-3</v>
      </c>
      <c r="P64" s="54">
        <f t="shared" si="9"/>
        <v>-7.8199634375111134E-3</v>
      </c>
      <c r="Q64" s="54">
        <f t="shared" si="9"/>
        <v>-7.6807962396444477E-3</v>
      </c>
      <c r="R64" s="54">
        <f t="shared" si="9"/>
        <v>-7.5416290417777811E-3</v>
      </c>
      <c r="S64" s="54">
        <f t="shared" si="9"/>
        <v>-7.4024618439111154E-3</v>
      </c>
      <c r="T64" s="54">
        <f t="shared" si="9"/>
        <v>-7.263294646044448E-3</v>
      </c>
      <c r="U64" s="54">
        <f t="shared" si="9"/>
        <v>-7.1241274481777823E-3</v>
      </c>
      <c r="V64" s="54">
        <f t="shared" si="9"/>
        <v>-6.9849602503111148E-3</v>
      </c>
      <c r="W64" s="54">
        <f t="shared" si="9"/>
        <v>-6.8457930524444491E-3</v>
      </c>
      <c r="X64" s="54">
        <f t="shared" si="9"/>
        <v>-6.7066258545777826E-3</v>
      </c>
      <c r="Y64" s="54">
        <f t="shared" si="9"/>
        <v>-6.5674586567111169E-3</v>
      </c>
      <c r="Z64" s="54">
        <f t="shared" si="9"/>
        <v>-6.4282914588444495E-3</v>
      </c>
      <c r="AA64" s="54">
        <f t="shared" si="9"/>
        <v>-6.2891242609777838E-3</v>
      </c>
      <c r="AB64" s="54">
        <f t="shared" si="9"/>
        <v>-6.1499570631111163E-3</v>
      </c>
      <c r="AC64" s="54">
        <f t="shared" si="9"/>
        <v>-6.0107898652444515E-3</v>
      </c>
      <c r="AD64" s="54">
        <f t="shared" si="9"/>
        <v>-5.8716226673777841E-3</v>
      </c>
      <c r="AE64" s="54">
        <f t="shared" si="9"/>
        <v>-5.7324554695111175E-3</v>
      </c>
      <c r="AF64" s="54">
        <f t="shared" si="9"/>
        <v>-5.5932882716444501E-3</v>
      </c>
      <c r="AG64" s="54">
        <f t="shared" si="9"/>
        <v>-5.4541210737777844E-3</v>
      </c>
      <c r="AH64" s="54">
        <f t="shared" si="9"/>
        <v>-5.3149538759111169E-3</v>
      </c>
      <c r="AI64" s="54">
        <f t="shared" si="9"/>
        <v>-5.1757866780444504E-3</v>
      </c>
      <c r="AJ64" s="54">
        <f t="shared" si="9"/>
        <v>-5.0366194801777838E-3</v>
      </c>
      <c r="AK64" s="54">
        <f t="shared" si="9"/>
        <v>-4.8974522823111172E-3</v>
      </c>
      <c r="AL64" s="54">
        <f t="shared" si="9"/>
        <v>-4.7582850844444507E-3</v>
      </c>
      <c r="AM64" s="54">
        <f t="shared" si="9"/>
        <v>-4.6191178865777841E-3</v>
      </c>
      <c r="AN64" s="54">
        <f t="shared" si="9"/>
        <v>-4.4799506887111167E-3</v>
      </c>
      <c r="AO64" s="54">
        <f t="shared" si="9"/>
        <v>-4.3407834908444501E-3</v>
      </c>
      <c r="AP64" s="54">
        <f t="shared" si="9"/>
        <v>-4.2016162929777836E-3</v>
      </c>
      <c r="AQ64" s="54">
        <f t="shared" si="9"/>
        <v>-4.062449095111117E-3</v>
      </c>
      <c r="AR64" s="54">
        <f t="shared" si="9"/>
        <v>-3.9232818972444496E-3</v>
      </c>
      <c r="AS64" s="54">
        <f t="shared" si="9"/>
        <v>-3.7841146993777834E-3</v>
      </c>
      <c r="AT64" s="54">
        <f t="shared" si="9"/>
        <v>-3.6449475015111164E-3</v>
      </c>
      <c r="AU64" s="54">
        <f t="shared" si="9"/>
        <v>-3.5057803036444499E-3</v>
      </c>
      <c r="AV64" s="54">
        <f t="shared" si="9"/>
        <v>-3.3666131057777833E-3</v>
      </c>
      <c r="AW64" s="54">
        <f t="shared" si="9"/>
        <v>-3.2274459079111163E-3</v>
      </c>
      <c r="AX64" s="54">
        <f t="shared" si="9"/>
        <v>-3.0882787100444497E-3</v>
      </c>
      <c r="AY64" s="54">
        <f t="shared" si="9"/>
        <v>-2.9131377777777828E-3</v>
      </c>
      <c r="AZ64" s="54">
        <f t="shared" si="9"/>
        <v>-4.9434414894911078E-18</v>
      </c>
      <c r="BA64" s="54">
        <f t="shared" si="9"/>
        <v>-4.9434414894911078E-18</v>
      </c>
      <c r="BB64" s="54">
        <f t="shared" si="9"/>
        <v>-4.9434414894911078E-18</v>
      </c>
      <c r="BC64" s="54">
        <f t="shared" si="9"/>
        <v>-4.9434414894911078E-18</v>
      </c>
      <c r="BD64" s="54">
        <f t="shared" si="9"/>
        <v>-4.9434414894911078E-18</v>
      </c>
    </row>
    <row r="65" spans="1:56" ht="12.75" customHeight="1" x14ac:dyDescent="0.3">
      <c r="A65" s="172"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3"/>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3"/>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3"/>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3"/>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3"/>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3"/>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3"/>
      <c r="B72" s="4" t="s">
        <v>84</v>
      </c>
      <c r="D72" s="9" t="s">
        <v>40</v>
      </c>
      <c r="E72" s="35">
        <f>'Fixed data'!$G$11*E93/1000000</f>
        <v>0</v>
      </c>
      <c r="F72" s="35">
        <f>'Fixed data'!$G$11*F93/1000000</f>
        <v>-4.22152645623398E-3</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3"/>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3"/>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3"/>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4"/>
      <c r="B76" s="13" t="s">
        <v>101</v>
      </c>
      <c r="C76" s="13"/>
      <c r="D76" s="13" t="s">
        <v>40</v>
      </c>
      <c r="E76" s="54">
        <f>SUM(E65:E75)</f>
        <v>0</v>
      </c>
      <c r="F76" s="54">
        <f t="shared" ref="F76:BD76" si="10">SUM(F65:F75)</f>
        <v>-4.22152645623398E-3</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-4.5478195199999996E-4</v>
      </c>
      <c r="F77" s="55">
        <f>IF('Fixed data'!$G$19=FALSE,F64+F76,F64)</f>
        <v>-3.9428824094633975E-2</v>
      </c>
      <c r="G77" s="55">
        <f>IF('Fixed data'!$G$19=FALSE,G64+G76,G64)</f>
        <v>-9.0724682183111124E-3</v>
      </c>
      <c r="H77" s="55">
        <f>IF('Fixed data'!$G$19=FALSE,H64+H76,H64)</f>
        <v>-8.9333010204444459E-3</v>
      </c>
      <c r="I77" s="55">
        <f>IF('Fixed data'!$G$19=FALSE,I64+I76,I64)</f>
        <v>-8.7941338225777793E-3</v>
      </c>
      <c r="J77" s="55">
        <f>IF('Fixed data'!$G$19=FALSE,J64+J76,J64)</f>
        <v>-8.6549666247111127E-3</v>
      </c>
      <c r="K77" s="55">
        <f>IF('Fixed data'!$G$19=FALSE,K64+K76,K64)</f>
        <v>-8.5157994268444462E-3</v>
      </c>
      <c r="L77" s="55">
        <f>IF('Fixed data'!$G$19=FALSE,L64+L76,L64)</f>
        <v>-8.3766322289777796E-3</v>
      </c>
      <c r="M77" s="55">
        <f>IF('Fixed data'!$G$19=FALSE,M64+M76,M64)</f>
        <v>-8.2374650311111131E-3</v>
      </c>
      <c r="N77" s="55">
        <f>IF('Fixed data'!$G$19=FALSE,N64+N76,N64)</f>
        <v>-8.0982978332444465E-3</v>
      </c>
      <c r="O77" s="55">
        <f>IF('Fixed data'!$G$19=FALSE,O64+O76,O64)</f>
        <v>-7.9591306353777799E-3</v>
      </c>
      <c r="P77" s="55">
        <f>IF('Fixed data'!$G$19=FALSE,P64+P76,P64)</f>
        <v>-7.8199634375111134E-3</v>
      </c>
      <c r="Q77" s="55">
        <f>IF('Fixed data'!$G$19=FALSE,Q64+Q76,Q64)</f>
        <v>-7.6807962396444477E-3</v>
      </c>
      <c r="R77" s="55">
        <f>IF('Fixed data'!$G$19=FALSE,R64+R76,R64)</f>
        <v>-7.5416290417777811E-3</v>
      </c>
      <c r="S77" s="55">
        <f>IF('Fixed data'!$G$19=FALSE,S64+S76,S64)</f>
        <v>-7.4024618439111154E-3</v>
      </c>
      <c r="T77" s="55">
        <f>IF('Fixed data'!$G$19=FALSE,T64+T76,T64)</f>
        <v>-7.263294646044448E-3</v>
      </c>
      <c r="U77" s="55">
        <f>IF('Fixed data'!$G$19=FALSE,U64+U76,U64)</f>
        <v>-7.1241274481777823E-3</v>
      </c>
      <c r="V77" s="55">
        <f>IF('Fixed data'!$G$19=FALSE,V64+V76,V64)</f>
        <v>-6.9849602503111148E-3</v>
      </c>
      <c r="W77" s="55">
        <f>IF('Fixed data'!$G$19=FALSE,W64+W76,W64)</f>
        <v>-6.8457930524444491E-3</v>
      </c>
      <c r="X77" s="55">
        <f>IF('Fixed data'!$G$19=FALSE,X64+X76,X64)</f>
        <v>-6.7066258545777826E-3</v>
      </c>
      <c r="Y77" s="55">
        <f>IF('Fixed data'!$G$19=FALSE,Y64+Y76,Y64)</f>
        <v>-6.5674586567111169E-3</v>
      </c>
      <c r="Z77" s="55">
        <f>IF('Fixed data'!$G$19=FALSE,Z64+Z76,Z64)</f>
        <v>-6.4282914588444495E-3</v>
      </c>
      <c r="AA77" s="55">
        <f>IF('Fixed data'!$G$19=FALSE,AA64+AA76,AA64)</f>
        <v>-6.2891242609777838E-3</v>
      </c>
      <c r="AB77" s="55">
        <f>IF('Fixed data'!$G$19=FALSE,AB64+AB76,AB64)</f>
        <v>-6.1499570631111163E-3</v>
      </c>
      <c r="AC77" s="55">
        <f>IF('Fixed data'!$G$19=FALSE,AC64+AC76,AC64)</f>
        <v>-6.0107898652444515E-3</v>
      </c>
      <c r="AD77" s="55">
        <f>IF('Fixed data'!$G$19=FALSE,AD64+AD76,AD64)</f>
        <v>-5.8716226673777841E-3</v>
      </c>
      <c r="AE77" s="55">
        <f>IF('Fixed data'!$G$19=FALSE,AE64+AE76,AE64)</f>
        <v>-5.7324554695111175E-3</v>
      </c>
      <c r="AF77" s="55">
        <f>IF('Fixed data'!$G$19=FALSE,AF64+AF76,AF64)</f>
        <v>-5.5932882716444501E-3</v>
      </c>
      <c r="AG77" s="55">
        <f>IF('Fixed data'!$G$19=FALSE,AG64+AG76,AG64)</f>
        <v>-5.4541210737777844E-3</v>
      </c>
      <c r="AH77" s="55">
        <f>IF('Fixed data'!$G$19=FALSE,AH64+AH76,AH64)</f>
        <v>-5.3149538759111169E-3</v>
      </c>
      <c r="AI77" s="55">
        <f>IF('Fixed data'!$G$19=FALSE,AI64+AI76,AI64)</f>
        <v>-5.1757866780444504E-3</v>
      </c>
      <c r="AJ77" s="55">
        <f>IF('Fixed data'!$G$19=FALSE,AJ64+AJ76,AJ64)</f>
        <v>-5.0366194801777838E-3</v>
      </c>
      <c r="AK77" s="55">
        <f>IF('Fixed data'!$G$19=FALSE,AK64+AK76,AK64)</f>
        <v>-4.8974522823111172E-3</v>
      </c>
      <c r="AL77" s="55">
        <f>IF('Fixed data'!$G$19=FALSE,AL64+AL76,AL64)</f>
        <v>-4.7582850844444507E-3</v>
      </c>
      <c r="AM77" s="55">
        <f>IF('Fixed data'!$G$19=FALSE,AM64+AM76,AM64)</f>
        <v>-4.6191178865777841E-3</v>
      </c>
      <c r="AN77" s="55">
        <f>IF('Fixed data'!$G$19=FALSE,AN64+AN76,AN64)</f>
        <v>-4.4799506887111167E-3</v>
      </c>
      <c r="AO77" s="55">
        <f>IF('Fixed data'!$G$19=FALSE,AO64+AO76,AO64)</f>
        <v>-4.3407834908444501E-3</v>
      </c>
      <c r="AP77" s="55">
        <f>IF('Fixed data'!$G$19=FALSE,AP64+AP76,AP64)</f>
        <v>-4.2016162929777836E-3</v>
      </c>
      <c r="AQ77" s="55">
        <f>IF('Fixed data'!$G$19=FALSE,AQ64+AQ76,AQ64)</f>
        <v>-4.062449095111117E-3</v>
      </c>
      <c r="AR77" s="55">
        <f>IF('Fixed data'!$G$19=FALSE,AR64+AR76,AR64)</f>
        <v>-3.9232818972444496E-3</v>
      </c>
      <c r="AS77" s="55">
        <f>IF('Fixed data'!$G$19=FALSE,AS64+AS76,AS64)</f>
        <v>-3.7841146993777834E-3</v>
      </c>
      <c r="AT77" s="55">
        <f>IF('Fixed data'!$G$19=FALSE,AT64+AT76,AT64)</f>
        <v>-3.6449475015111164E-3</v>
      </c>
      <c r="AU77" s="55">
        <f>IF('Fixed data'!$G$19=FALSE,AU64+AU76,AU64)</f>
        <v>-3.5057803036444499E-3</v>
      </c>
      <c r="AV77" s="55">
        <f>IF('Fixed data'!$G$19=FALSE,AV64+AV76,AV64)</f>
        <v>-3.3666131057777833E-3</v>
      </c>
      <c r="AW77" s="55">
        <f>IF('Fixed data'!$G$19=FALSE,AW64+AW76,AW64)</f>
        <v>-3.2274459079111163E-3</v>
      </c>
      <c r="AX77" s="55">
        <f>IF('Fixed data'!$G$19=FALSE,AX64+AX76,AX64)</f>
        <v>-3.0882787100444497E-3</v>
      </c>
      <c r="AY77" s="55">
        <f>IF('Fixed data'!$G$19=FALSE,AY64+AY76,AY64)</f>
        <v>-2.9131377777777828E-3</v>
      </c>
      <c r="AZ77" s="55">
        <f>IF('Fixed data'!$G$19=FALSE,AZ64+AZ76,AZ64)</f>
        <v>-4.9434414894911078E-18</v>
      </c>
      <c r="BA77" s="55">
        <f>IF('Fixed data'!$G$19=FALSE,BA64+BA76,BA64)</f>
        <v>-4.9434414894911078E-18</v>
      </c>
      <c r="BB77" s="55">
        <f>IF('Fixed data'!$G$19=FALSE,BB64+BB76,BB64)</f>
        <v>-4.9434414894911078E-18</v>
      </c>
      <c r="BC77" s="55">
        <f>IF('Fixed data'!$G$19=FALSE,BC64+BC76,BC64)</f>
        <v>-4.9434414894911078E-18</v>
      </c>
      <c r="BD77" s="55">
        <f>IF('Fixed data'!$G$19=FALSE,BD64+BD76,BD64)</f>
        <v>-4.9434414894911078E-18</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-4.3940285217391301E-4</v>
      </c>
      <c r="F80" s="56">
        <f t="shared" ref="F80:BD80" si="11">F77*F78</f>
        <v>-3.6807229195205467E-2</v>
      </c>
      <c r="G80" s="56">
        <f t="shared" si="11"/>
        <v>-8.1828465319106671E-3</v>
      </c>
      <c r="H80" s="56">
        <f t="shared" si="11"/>
        <v>-7.7848557419580378E-3</v>
      </c>
      <c r="I80" s="56">
        <f t="shared" si="11"/>
        <v>-7.4044247043734716E-3</v>
      </c>
      <c r="J80" s="56">
        <f t="shared" si="11"/>
        <v>-7.0408209256645872E-3</v>
      </c>
      <c r="K80" s="56">
        <f t="shared" si="11"/>
        <v>-6.6933413724961826E-3</v>
      </c>
      <c r="L80" s="56">
        <f t="shared" si="11"/>
        <v>-6.3613113168592157E-3</v>
      </c>
      <c r="M80" s="56">
        <f t="shared" si="11"/>
        <v>-6.044083225655107E-3</v>
      </c>
      <c r="N80" s="56">
        <f t="shared" si="11"/>
        <v>-5.7410356930120716E-3</v>
      </c>
      <c r="O80" s="56">
        <f t="shared" si="11"/>
        <v>-5.451572413713161E-3</v>
      </c>
      <c r="P80" s="56">
        <f t="shared" si="11"/>
        <v>-5.1751211961764991E-3</v>
      </c>
      <c r="Q80" s="56">
        <f t="shared" si="11"/>
        <v>-4.9111330134866118E-3</v>
      </c>
      <c r="R80" s="56">
        <f t="shared" si="11"/>
        <v>-4.6590810910320272E-3</v>
      </c>
      <c r="S80" s="56">
        <f t="shared" si="11"/>
        <v>-4.4184600293586205E-3</v>
      </c>
      <c r="T80" s="56">
        <f t="shared" si="11"/>
        <v>-4.188784960900198E-3</v>
      </c>
      <c r="U80" s="56">
        <f t="shared" si="11"/>
        <v>-3.9695907392982713E-3</v>
      </c>
      <c r="V80" s="56">
        <f t="shared" si="11"/>
        <v>-3.7604311600711541E-3</v>
      </c>
      <c r="W80" s="56">
        <f t="shared" si="11"/>
        <v>-3.5608782114392584E-3</v>
      </c>
      <c r="X80" s="56">
        <f t="shared" si="11"/>
        <v>-3.3705213541581919E-3</v>
      </c>
      <c r="Y80" s="56">
        <f t="shared" si="11"/>
        <v>-3.1889668292545458E-3</v>
      </c>
      <c r="Z80" s="56">
        <f t="shared" si="11"/>
        <v>-3.0158369926007286E-3</v>
      </c>
      <c r="AA80" s="56">
        <f t="shared" si="11"/>
        <v>-2.8507696753053407E-3</v>
      </c>
      <c r="AB80" s="56">
        <f t="shared" si="11"/>
        <v>-2.6934175689340024E-3</v>
      </c>
      <c r="AC80" s="56">
        <f t="shared" si="11"/>
        <v>-2.5434476346127516E-3</v>
      </c>
      <c r="AD80" s="56">
        <f t="shared" si="11"/>
        <v>-2.4005405351017685E-3</v>
      </c>
      <c r="AE80" s="56">
        <f t="shared" si="11"/>
        <v>-2.2643900889616183E-3</v>
      </c>
      <c r="AF80" s="56">
        <f t="shared" si="11"/>
        <v>-2.1347027459672628E-3</v>
      </c>
      <c r="AG80" s="56">
        <f t="shared" si="11"/>
        <v>-2.0111970829570043E-3</v>
      </c>
      <c r="AH80" s="56">
        <f t="shared" si="11"/>
        <v>-1.8936033193341594E-3</v>
      </c>
      <c r="AI80" s="56">
        <f t="shared" si="11"/>
        <v>-2.0702481373137214E-3</v>
      </c>
      <c r="AJ80" s="56">
        <f t="shared" si="11"/>
        <v>-1.9559058710087065E-3</v>
      </c>
      <c r="AK80" s="56">
        <f t="shared" si="11"/>
        <v>-1.8464680525631192E-3</v>
      </c>
      <c r="AL80" s="56">
        <f t="shared" si="11"/>
        <v>-1.7417459866823637E-3</v>
      </c>
      <c r="AM80" s="56">
        <f t="shared" si="11"/>
        <v>-1.64155780940951E-3</v>
      </c>
      <c r="AN80" s="56">
        <f t="shared" si="11"/>
        <v>-1.5457282502603705E-3</v>
      </c>
      <c r="AO80" s="56">
        <f t="shared" si="11"/>
        <v>-1.4540884024195058E-3</v>
      </c>
      <c r="AP80" s="56">
        <f t="shared" si="11"/>
        <v>-1.3664755007293916E-3</v>
      </c>
      <c r="AQ80" s="56">
        <f t="shared" si="11"/>
        <v>-1.2827327072137244E-3</v>
      </c>
      <c r="AR80" s="56">
        <f t="shared" si="11"/>
        <v>-1.2027089038843255E-3</v>
      </c>
      <c r="AS80" s="56">
        <f t="shared" si="11"/>
        <v>-1.1262584925892981E-3</v>
      </c>
      <c r="AT80" s="56">
        <f t="shared" si="11"/>
        <v>-1.0532412016680444E-3</v>
      </c>
      <c r="AU80" s="56">
        <f t="shared" si="11"/>
        <v>-9.8352189918642064E-4</v>
      </c>
      <c r="AV80" s="56">
        <f t="shared" si="11"/>
        <v>-9.1697041253273825E-4</v>
      </c>
      <c r="AW80" s="56">
        <f t="shared" si="11"/>
        <v>-8.5346135416252235E-4</v>
      </c>
      <c r="AX80" s="56">
        <f t="shared" si="11"/>
        <v>-7.9287395328688653E-4</v>
      </c>
      <c r="AY80" s="56">
        <f t="shared" si="11"/>
        <v>-7.2612512469795139E-4</v>
      </c>
      <c r="AZ80" s="56">
        <f t="shared" si="11"/>
        <v>-1.1963069130181393E-18</v>
      </c>
      <c r="BA80" s="56">
        <f t="shared" si="11"/>
        <v>-1.1614630223477083E-18</v>
      </c>
      <c r="BB80" s="56">
        <f t="shared" si="11"/>
        <v>-1.1276340022793283E-18</v>
      </c>
      <c r="BC80" s="56">
        <f t="shared" si="11"/>
        <v>-1.0947902934750762E-18</v>
      </c>
      <c r="BD80" s="56">
        <f t="shared" si="11"/>
        <v>-1.0629031975486175E-18</v>
      </c>
    </row>
    <row r="81" spans="1:56" x14ac:dyDescent="0.3">
      <c r="A81" s="75"/>
      <c r="B81" s="15" t="s">
        <v>18</v>
      </c>
      <c r="C81" s="15"/>
      <c r="D81" s="14" t="s">
        <v>40</v>
      </c>
      <c r="E81" s="57">
        <f>+E80</f>
        <v>-4.3940285217391301E-4</v>
      </c>
      <c r="F81" s="57">
        <f t="shared" ref="F81:BD81" si="12">+E81+F80</f>
        <v>-3.724663204737938E-2</v>
      </c>
      <c r="G81" s="57">
        <f t="shared" si="12"/>
        <v>-4.5429478579290049E-2</v>
      </c>
      <c r="H81" s="57">
        <f t="shared" si="12"/>
        <v>-5.3214334321248086E-2</v>
      </c>
      <c r="I81" s="57">
        <f t="shared" si="12"/>
        <v>-6.0618759025621555E-2</v>
      </c>
      <c r="J81" s="57">
        <f t="shared" si="12"/>
        <v>-6.7659579951286145E-2</v>
      </c>
      <c r="K81" s="57">
        <f t="shared" si="12"/>
        <v>-7.4352921323782323E-2</v>
      </c>
      <c r="L81" s="57">
        <f t="shared" si="12"/>
        <v>-8.0714232640641537E-2</v>
      </c>
      <c r="M81" s="57">
        <f t="shared" si="12"/>
        <v>-8.6758315866296648E-2</v>
      </c>
      <c r="N81" s="57">
        <f t="shared" si="12"/>
        <v>-9.2499351559308718E-2</v>
      </c>
      <c r="O81" s="57">
        <f t="shared" si="12"/>
        <v>-9.7950923973021881E-2</v>
      </c>
      <c r="P81" s="57">
        <f t="shared" si="12"/>
        <v>-0.10312604516919838</v>
      </c>
      <c r="Q81" s="57">
        <f t="shared" si="12"/>
        <v>-0.10803717818268499</v>
      </c>
      <c r="R81" s="57">
        <f t="shared" si="12"/>
        <v>-0.11269625927371701</v>
      </c>
      <c r="S81" s="57">
        <f t="shared" si="12"/>
        <v>-0.11711471930307564</v>
      </c>
      <c r="T81" s="57">
        <f t="shared" si="12"/>
        <v>-0.12130350426397583</v>
      </c>
      <c r="U81" s="57">
        <f t="shared" si="12"/>
        <v>-0.1252730950032741</v>
      </c>
      <c r="V81" s="57">
        <f t="shared" si="12"/>
        <v>-0.12903352616334526</v>
      </c>
      <c r="W81" s="57">
        <f t="shared" si="12"/>
        <v>-0.13259440437478454</v>
      </c>
      <c r="X81" s="57">
        <f t="shared" si="12"/>
        <v>-0.13596492572894273</v>
      </c>
      <c r="Y81" s="57">
        <f t="shared" si="12"/>
        <v>-0.13915389255819727</v>
      </c>
      <c r="Z81" s="57">
        <f t="shared" si="12"/>
        <v>-0.14216972955079799</v>
      </c>
      <c r="AA81" s="57">
        <f t="shared" si="12"/>
        <v>-0.14502049922610333</v>
      </c>
      <c r="AB81" s="57">
        <f t="shared" si="12"/>
        <v>-0.14771391679503734</v>
      </c>
      <c r="AC81" s="57">
        <f t="shared" si="12"/>
        <v>-0.1502573644296501</v>
      </c>
      <c r="AD81" s="57">
        <f t="shared" si="12"/>
        <v>-0.15265790496475187</v>
      </c>
      <c r="AE81" s="57">
        <f t="shared" si="12"/>
        <v>-0.15492229505371349</v>
      </c>
      <c r="AF81" s="57">
        <f t="shared" si="12"/>
        <v>-0.15705699779968077</v>
      </c>
      <c r="AG81" s="57">
        <f t="shared" si="12"/>
        <v>-0.15906819488263776</v>
      </c>
      <c r="AH81" s="57">
        <f t="shared" si="12"/>
        <v>-0.16096179820197193</v>
      </c>
      <c r="AI81" s="57">
        <f t="shared" si="12"/>
        <v>-0.16303204633928564</v>
      </c>
      <c r="AJ81" s="57">
        <f t="shared" si="12"/>
        <v>-0.16498795221029436</v>
      </c>
      <c r="AK81" s="57">
        <f t="shared" si="12"/>
        <v>-0.16683442026285747</v>
      </c>
      <c r="AL81" s="57">
        <f t="shared" si="12"/>
        <v>-0.16857616624953983</v>
      </c>
      <c r="AM81" s="57">
        <f t="shared" si="12"/>
        <v>-0.17021772405894933</v>
      </c>
      <c r="AN81" s="57">
        <f t="shared" si="12"/>
        <v>-0.1717634523092097</v>
      </c>
      <c r="AO81" s="57">
        <f t="shared" si="12"/>
        <v>-0.1732175407116292</v>
      </c>
      <c r="AP81" s="57">
        <f t="shared" si="12"/>
        <v>-0.17458401621235858</v>
      </c>
      <c r="AQ81" s="57">
        <f t="shared" si="12"/>
        <v>-0.1758667489195723</v>
      </c>
      <c r="AR81" s="57">
        <f t="shared" si="12"/>
        <v>-0.17706945782345662</v>
      </c>
      <c r="AS81" s="57">
        <f t="shared" si="12"/>
        <v>-0.17819571631604592</v>
      </c>
      <c r="AT81" s="57">
        <f t="shared" si="12"/>
        <v>-0.17924895751771397</v>
      </c>
      <c r="AU81" s="57">
        <f t="shared" si="12"/>
        <v>-0.18023247941690038</v>
      </c>
      <c r="AV81" s="57">
        <f t="shared" si="12"/>
        <v>-0.18114944982943312</v>
      </c>
      <c r="AW81" s="57">
        <f t="shared" si="12"/>
        <v>-0.18200291118359566</v>
      </c>
      <c r="AX81" s="57">
        <f t="shared" si="12"/>
        <v>-0.18279578513688255</v>
      </c>
      <c r="AY81" s="57">
        <f t="shared" si="12"/>
        <v>-0.18352191026158049</v>
      </c>
      <c r="AZ81" s="57">
        <f t="shared" si="12"/>
        <v>-0.18352191026158049</v>
      </c>
      <c r="BA81" s="57">
        <f t="shared" si="12"/>
        <v>-0.18352191026158049</v>
      </c>
      <c r="BB81" s="57">
        <f t="shared" si="12"/>
        <v>-0.18352191026158049</v>
      </c>
      <c r="BC81" s="57">
        <f t="shared" si="12"/>
        <v>-0.18352191026158049</v>
      </c>
      <c r="BD81" s="57">
        <f t="shared" si="12"/>
        <v>-0.18352191026158049</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5"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5"/>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5"/>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5"/>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5"/>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5"/>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5"/>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5"/>
      <c r="B93" s="4" t="s">
        <v>216</v>
      </c>
      <c r="D93" s="4" t="s">
        <v>91</v>
      </c>
      <c r="E93" s="69"/>
      <c r="F93" s="69">
        <v>-117</v>
      </c>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4">
    <dataValidation type="list" allowBlank="1" showInputMessage="1" showErrorMessage="1" sqref="B13">
      <formula1>$B$170:$B$214</formula1>
    </dataValidation>
    <dataValidation type="list" allowBlank="1" showInputMessage="1" showErrorMessage="1" sqref="B14:B18 B21:B24">
      <formula1>$B$170:$B$216</formula1>
    </dataValidation>
    <dataValidation type="list" allowBlank="1" showInputMessage="1" showErrorMessage="1" sqref="B19">
      <formula1>$B$113:$B$157</formula1>
    </dataValidation>
    <dataValidation type="list" allowBlank="1" showInputMessage="1" showErrorMessage="1" sqref="B20">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workbookViewId="0">
      <selection activeCell="C15" sqref="C15"/>
    </sheetView>
  </sheetViews>
  <sheetFormatPr defaultRowHeight="15" x14ac:dyDescent="0.25"/>
  <cols>
    <col min="1" max="1" width="5.85546875" customWidth="1"/>
    <col min="2" max="2" width="38.85546875" bestFit="1" customWidth="1"/>
    <col min="3" max="3" width="92.7109375" customWidth="1"/>
  </cols>
  <sheetData>
    <row r="1" spans="1:3" ht="18.75" x14ac:dyDescent="0.3">
      <c r="A1" s="1" t="s">
        <v>82</v>
      </c>
    </row>
    <row r="2" spans="1:3" x14ac:dyDescent="0.25">
      <c r="A2" t="s">
        <v>78</v>
      </c>
    </row>
    <row r="4" spans="1:3" ht="15.75" thickBot="1" x14ac:dyDescent="0.3"/>
    <row r="5" spans="1:3" x14ac:dyDescent="0.25">
      <c r="A5" s="179" t="s">
        <v>11</v>
      </c>
      <c r="B5" s="132" t="s">
        <v>200</v>
      </c>
      <c r="C5" s="133" t="s">
        <v>349</v>
      </c>
    </row>
    <row r="6" spans="1:3" x14ac:dyDescent="0.25">
      <c r="A6" s="180"/>
      <c r="B6" s="62" t="s">
        <v>198</v>
      </c>
      <c r="C6" s="134"/>
    </row>
    <row r="7" spans="1:3" x14ac:dyDescent="0.25">
      <c r="A7" s="180"/>
      <c r="B7" s="62" t="s">
        <v>198</v>
      </c>
      <c r="C7" s="134"/>
    </row>
    <row r="8" spans="1:3" x14ac:dyDescent="0.25">
      <c r="A8" s="180"/>
      <c r="B8" s="62" t="s">
        <v>198</v>
      </c>
      <c r="C8" s="134"/>
    </row>
    <row r="9" spans="1:3" x14ac:dyDescent="0.25">
      <c r="A9" s="180"/>
      <c r="B9" s="62" t="s">
        <v>198</v>
      </c>
      <c r="C9" s="134"/>
    </row>
    <row r="10" spans="1:3" ht="16.5" thickBot="1" x14ac:dyDescent="0.35">
      <c r="A10" s="181"/>
      <c r="B10" s="125" t="s">
        <v>197</v>
      </c>
      <c r="C10" s="135"/>
    </row>
    <row r="11" spans="1:3" ht="15.75" thickBot="1" x14ac:dyDescent="0.3"/>
    <row r="12" spans="1:3" x14ac:dyDescent="0.25">
      <c r="A12" s="172" t="s">
        <v>301</v>
      </c>
      <c r="B12" s="132" t="s">
        <v>169</v>
      </c>
      <c r="C12" s="133" t="s">
        <v>348</v>
      </c>
    </row>
    <row r="13" spans="1:3" x14ac:dyDescent="0.25">
      <c r="A13" s="173"/>
      <c r="B13" s="62" t="s">
        <v>200</v>
      </c>
      <c r="C13" s="134" t="s">
        <v>350</v>
      </c>
    </row>
    <row r="14" spans="1:3" x14ac:dyDescent="0.25">
      <c r="A14" s="173"/>
      <c r="B14" s="62" t="s">
        <v>198</v>
      </c>
      <c r="C14" s="140"/>
    </row>
    <row r="15" spans="1:3" x14ac:dyDescent="0.25">
      <c r="A15" s="173"/>
      <c r="B15" s="62" t="s">
        <v>198</v>
      </c>
      <c r="C15" s="140"/>
    </row>
    <row r="16" spans="1:3" x14ac:dyDescent="0.25">
      <c r="A16" s="173"/>
      <c r="B16" s="62" t="s">
        <v>198</v>
      </c>
      <c r="C16" s="140"/>
    </row>
    <row r="17" spans="1:3" x14ac:dyDescent="0.25">
      <c r="A17" s="173"/>
      <c r="B17" s="62" t="s">
        <v>198</v>
      </c>
      <c r="C17" s="140"/>
    </row>
    <row r="18" spans="1:3" ht="15.75" thickBot="1" x14ac:dyDescent="0.3">
      <c r="A18" s="174"/>
      <c r="B18" s="126" t="s">
        <v>321</v>
      </c>
      <c r="C18" s="141"/>
    </row>
    <row r="19" spans="1:3" ht="15.75" thickBot="1" x14ac:dyDescent="0.3"/>
    <row r="20" spans="1:3" ht="15.75" x14ac:dyDescent="0.3">
      <c r="A20" s="182" t="s">
        <v>308</v>
      </c>
      <c r="B20" s="136" t="s">
        <v>212</v>
      </c>
      <c r="C20" s="137"/>
    </row>
    <row r="21" spans="1:3" ht="15.75" x14ac:dyDescent="0.3">
      <c r="A21" s="175"/>
      <c r="B21" s="9" t="s">
        <v>213</v>
      </c>
      <c r="C21" s="138"/>
    </row>
    <row r="22" spans="1:3" ht="15.75" x14ac:dyDescent="0.3">
      <c r="A22" s="175"/>
      <c r="B22" s="9" t="s">
        <v>214</v>
      </c>
      <c r="C22" s="138"/>
    </row>
    <row r="23" spans="1:3" ht="15.75" x14ac:dyDescent="0.3">
      <c r="A23" s="175"/>
      <c r="B23" s="9" t="s">
        <v>215</v>
      </c>
      <c r="C23" s="138"/>
    </row>
    <row r="24" spans="1:3" ht="16.5" x14ac:dyDescent="0.3">
      <c r="A24" s="175"/>
      <c r="B24" s="9" t="s">
        <v>332</v>
      </c>
      <c r="C24" s="138"/>
    </row>
    <row r="25" spans="1:3" ht="16.5" x14ac:dyDescent="0.3">
      <c r="A25" s="175"/>
      <c r="B25" s="9" t="s">
        <v>333</v>
      </c>
      <c r="C25" s="138"/>
    </row>
    <row r="26" spans="1:3" ht="16.5" x14ac:dyDescent="0.3">
      <c r="A26" s="175"/>
      <c r="B26" s="9" t="s">
        <v>334</v>
      </c>
      <c r="C26" s="138"/>
    </row>
    <row r="27" spans="1:3" ht="30.75" thickBot="1" x14ac:dyDescent="0.3">
      <c r="A27" s="183"/>
      <c r="B27" s="142" t="s">
        <v>216</v>
      </c>
      <c r="C27" s="143" t="s">
        <v>347</v>
      </c>
    </row>
  </sheetData>
  <mergeCells count="3">
    <mergeCell ref="A5:A10"/>
    <mergeCell ref="A20:A27"/>
    <mergeCell ref="A12:A18"/>
  </mergeCells>
  <dataValidations count="5">
    <dataValidation type="list" allowBlank="1" showInputMessage="1" showErrorMessage="1" sqref="B6:B10">
      <formula1>$B$178:$B$224</formula1>
    </dataValidation>
    <dataValidation type="list" allowBlank="1" showInputMessage="1" showErrorMessage="1" sqref="B5">
      <formula1>$B$178:$B$222</formula1>
    </dataValidation>
    <dataValidation type="list" allowBlank="1" showInputMessage="1" showErrorMessage="1" sqref="B13">
      <formula1>$B$112:$B$158</formula1>
    </dataValidation>
    <dataValidation type="list" allowBlank="1" showInputMessage="1" showErrorMessage="1" sqref="B12">
      <formula1>$B$112:$B$156</formula1>
    </dataValidation>
    <dataValidation type="list" allowBlank="1" showInputMessage="1" showErrorMessage="1" sqref="B14:B17">
      <formula1>$B$169:$B$215</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D59107C5-B401-4A16-BB12-3D243B9D13F0}">
  <ds:schemaRefs>
    <ds:schemaRef ds:uri="eecedeb9-13b3-4e62-b003-046c92e1668a"/>
    <ds:schemaRef ds:uri="http://www.w3.org/XML/1998/namespace"/>
    <ds:schemaRef ds:uri="http://purl.org/dc/terms/"/>
    <ds:schemaRef ds:uri="http://schemas.microsoft.com/sharepoint/v3/fields"/>
    <ds:schemaRef ds:uri="http://schemas.microsoft.com/office/2006/documentManagement/types"/>
    <ds:schemaRef ds:uri="http://purl.org/dc/dcmitype/"/>
    <ds:schemaRef ds:uri="http://schemas.openxmlformats.org/package/2006/metadata/core-properties"/>
    <ds:schemaRef ds:uri="efb98dbe-6680-48eb-ac67-85b3a61e7855"/>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version control</vt:lpstr>
      <vt:lpstr>Guidance</vt:lpstr>
      <vt:lpstr>Option summary</vt:lpstr>
      <vt:lpstr>Fixed data</vt:lpstr>
      <vt:lpstr>Baseline scenario</vt:lpstr>
      <vt:lpstr>Workings baseline</vt:lpstr>
      <vt:lpstr>Option 1</vt:lpstr>
      <vt:lpstr>Workings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2013-06-26T14:18:37Z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