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G86" i="34" l="1"/>
  <c r="H86" i="34"/>
  <c r="I86" i="34"/>
  <c r="J86" i="34"/>
  <c r="K86" i="34"/>
  <c r="L86" i="34"/>
  <c r="M86" i="34"/>
  <c r="F86" i="34"/>
  <c r="H13" i="34"/>
  <c r="L13" i="34"/>
  <c r="G86" i="31"/>
  <c r="H86" i="31"/>
  <c r="I86" i="31"/>
  <c r="J86" i="31"/>
  <c r="K86" i="31"/>
  <c r="L86" i="31"/>
  <c r="M86" i="31"/>
  <c r="F86" i="31"/>
  <c r="H13" i="31"/>
  <c r="L13" i="31"/>
  <c r="L7" i="10"/>
  <c r="K7" i="10"/>
  <c r="K13" i="34" s="1"/>
  <c r="J7" i="10"/>
  <c r="J13" i="34" s="1"/>
  <c r="I7" i="10"/>
  <c r="I13" i="34" s="1"/>
  <c r="H7" i="10"/>
  <c r="G7" i="10"/>
  <c r="G13" i="34" s="1"/>
  <c r="F7" i="10"/>
  <c r="F13" i="34" s="1"/>
  <c r="E7" i="10"/>
  <c r="E13" i="34" s="1"/>
  <c r="K13" i="31" l="1"/>
  <c r="G13" i="31"/>
  <c r="J13" i="31"/>
  <c r="F13" i="31"/>
  <c r="E13" i="31"/>
  <c r="I13" i="31"/>
  <c r="D11" i="29"/>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H18" i="34" l="1"/>
  <c r="H26" i="34" s="1"/>
  <c r="H28" i="34" s="1"/>
  <c r="AZ33" i="34" s="1"/>
  <c r="J18" i="34"/>
  <c r="J26" i="34" s="1"/>
  <c r="J28" i="34" s="1"/>
  <c r="AA35" i="34" s="1"/>
  <c r="I18" i="34"/>
  <c r="I26" i="34" s="1"/>
  <c r="I28" i="34" s="1"/>
  <c r="I29" i="34" s="1"/>
  <c r="F18" i="34"/>
  <c r="F26" i="34" s="1"/>
  <c r="F28" i="34" s="1"/>
  <c r="I31" i="34" s="1"/>
  <c r="H18" i="31"/>
  <c r="H26" i="31" s="1"/>
  <c r="I18" i="31"/>
  <c r="I26" i="31" s="1"/>
  <c r="K18" i="34"/>
  <c r="K26" i="34" s="1"/>
  <c r="K28" i="34" s="1"/>
  <c r="K29" i="34" s="1"/>
  <c r="L18" i="34"/>
  <c r="L26" i="34" s="1"/>
  <c r="L28" i="34" s="1"/>
  <c r="AO37" i="34" s="1"/>
  <c r="K18" i="31"/>
  <c r="K26" i="31" s="1"/>
  <c r="G18" i="34"/>
  <c r="G26" i="34" s="1"/>
  <c r="E18" i="34"/>
  <c r="C9" i="34" s="1"/>
  <c r="I65" i="34"/>
  <c r="I87" i="34"/>
  <c r="I66" i="34" s="1"/>
  <c r="H28" i="31"/>
  <c r="H29" i="31" s="1"/>
  <c r="K65" i="31"/>
  <c r="K87" i="31"/>
  <c r="K66" i="31" s="1"/>
  <c r="F65" i="31"/>
  <c r="F87" i="31"/>
  <c r="F66" i="31" s="1"/>
  <c r="M65" i="31"/>
  <c r="M87" i="31"/>
  <c r="M66" i="31" s="1"/>
  <c r="K87" i="34"/>
  <c r="K66" i="34" s="1"/>
  <c r="K65" i="34"/>
  <c r="J87" i="34"/>
  <c r="J66" i="34" s="1"/>
  <c r="J65" i="34"/>
  <c r="G87" i="34"/>
  <c r="G66" i="34" s="1"/>
  <c r="G65" i="34"/>
  <c r="G76" i="34" s="1"/>
  <c r="AU33" i="34"/>
  <c r="Z33" i="34"/>
  <c r="AQ33" i="34"/>
  <c r="AE33" i="34"/>
  <c r="AS33" i="34"/>
  <c r="O33" i="34"/>
  <c r="Y33" i="34"/>
  <c r="M33" i="34"/>
  <c r="AJ35" i="34"/>
  <c r="AT35" i="34"/>
  <c r="BC35" i="34"/>
  <c r="BA35" i="34"/>
  <c r="AP35" i="34"/>
  <c r="AC35" i="34"/>
  <c r="Y35" i="34"/>
  <c r="AL35" i="34"/>
  <c r="AE35" i="34"/>
  <c r="AS35" i="34"/>
  <c r="Q35" i="34"/>
  <c r="AI35" i="34"/>
  <c r="AG35" i="34"/>
  <c r="M35" i="34"/>
  <c r="AD35" i="34"/>
  <c r="AW35" i="34"/>
  <c r="AR35" i="34"/>
  <c r="AH35" i="34"/>
  <c r="BB35" i="34"/>
  <c r="AU35" i="34"/>
  <c r="R35" i="34"/>
  <c r="AO35" i="34"/>
  <c r="AN35" i="34"/>
  <c r="AU31" i="34"/>
  <c r="AO31" i="34"/>
  <c r="H31" i="34"/>
  <c r="AR31" i="34"/>
  <c r="O31" i="34"/>
  <c r="U31" i="34"/>
  <c r="I28" i="31"/>
  <c r="I29" i="31" s="1"/>
  <c r="H65" i="31"/>
  <c r="H87" i="31"/>
  <c r="H66" i="31" s="1"/>
  <c r="H76" i="31" s="1"/>
  <c r="H65" i="34"/>
  <c r="H87" i="34"/>
  <c r="H66" i="34" s="1"/>
  <c r="F65" i="34"/>
  <c r="F87" i="34"/>
  <c r="F66" i="34" s="1"/>
  <c r="AW37" i="34"/>
  <c r="S37" i="34"/>
  <c r="BC37" i="34"/>
  <c r="AM37" i="34"/>
  <c r="N37" i="34"/>
  <c r="AF37" i="34"/>
  <c r="G65" i="31"/>
  <c r="G87" i="31"/>
  <c r="G66" i="31" s="1"/>
  <c r="K28" i="31"/>
  <c r="K29" i="31" s="1"/>
  <c r="G28" i="34"/>
  <c r="G29" i="34" s="1"/>
  <c r="L87" i="34"/>
  <c r="L66" i="34" s="1"/>
  <c r="L65" i="34"/>
  <c r="M87" i="34"/>
  <c r="M66" i="34" s="1"/>
  <c r="M65" i="34"/>
  <c r="X33" i="34" l="1"/>
  <c r="AN33" i="34"/>
  <c r="AC33" i="34"/>
  <c r="AF33" i="34"/>
  <c r="BA33" i="34"/>
  <c r="AM33" i="34"/>
  <c r="J33" i="34"/>
  <c r="Q33" i="34"/>
  <c r="W33" i="34"/>
  <c r="AX37" i="34"/>
  <c r="U37" i="34"/>
  <c r="BB37" i="34"/>
  <c r="AH31" i="34"/>
  <c r="J31" i="34"/>
  <c r="R31" i="34"/>
  <c r="AV33" i="34"/>
  <c r="V33" i="34"/>
  <c r="AA33" i="34"/>
  <c r="K33" i="34"/>
  <c r="AX33" i="34"/>
  <c r="L33" i="34"/>
  <c r="AT33" i="34"/>
  <c r="P33" i="34"/>
  <c r="H29" i="34"/>
  <c r="P37" i="34"/>
  <c r="AY37" i="34"/>
  <c r="AC31" i="34"/>
  <c r="K31" i="34"/>
  <c r="AP31" i="34"/>
  <c r="T33" i="34"/>
  <c r="AI33" i="34"/>
  <c r="AG33" i="34"/>
  <c r="N33" i="34"/>
  <c r="AB33" i="34"/>
  <c r="AD33" i="34"/>
  <c r="I33" i="34"/>
  <c r="AR33" i="34"/>
  <c r="E26" i="34"/>
  <c r="E28" i="34" s="1"/>
  <c r="U30" i="34" s="1"/>
  <c r="AF35" i="34"/>
  <c r="AQ35" i="34"/>
  <c r="AY35" i="34"/>
  <c r="S35" i="34"/>
  <c r="X35" i="34"/>
  <c r="Z35" i="34"/>
  <c r="U35" i="34"/>
  <c r="W35" i="34"/>
  <c r="T35" i="34"/>
  <c r="V35" i="34"/>
  <c r="AB35" i="34"/>
  <c r="J29" i="34"/>
  <c r="O35" i="34"/>
  <c r="K35" i="34"/>
  <c r="AM35" i="34"/>
  <c r="P35" i="34"/>
  <c r="N35" i="34"/>
  <c r="AZ35" i="34"/>
  <c r="AV35" i="34"/>
  <c r="AK35" i="34"/>
  <c r="L35" i="34"/>
  <c r="AX35" i="34"/>
  <c r="R33" i="34"/>
  <c r="AH33" i="34"/>
  <c r="AO33" i="34"/>
  <c r="AW33" i="34"/>
  <c r="AL33" i="34"/>
  <c r="AP33" i="34"/>
  <c r="AK33" i="34"/>
  <c r="AY33" i="34"/>
  <c r="AJ33" i="34"/>
  <c r="U33" i="34"/>
  <c r="S33" i="34"/>
  <c r="AH37" i="34"/>
  <c r="AE37" i="34"/>
  <c r="O37" i="34"/>
  <c r="AD37" i="34"/>
  <c r="AP37" i="34"/>
  <c r="Q37" i="34"/>
  <c r="AA37" i="34"/>
  <c r="AG37" i="34"/>
  <c r="AR37" i="34"/>
  <c r="AJ37" i="34"/>
  <c r="AN37" i="34"/>
  <c r="L31" i="34"/>
  <c r="AX31" i="34"/>
  <c r="AV31" i="34"/>
  <c r="Q31" i="34"/>
  <c r="AN31" i="34"/>
  <c r="AD31" i="34"/>
  <c r="AT31" i="34"/>
  <c r="AM31" i="34"/>
  <c r="Z31" i="34"/>
  <c r="V31" i="34"/>
  <c r="G31" i="34"/>
  <c r="F29" i="34"/>
  <c r="AI37" i="34"/>
  <c r="AK37" i="34"/>
  <c r="BA37" i="34"/>
  <c r="AB37" i="34"/>
  <c r="W37" i="34"/>
  <c r="AC37" i="34"/>
  <c r="M37" i="34"/>
  <c r="T37" i="34"/>
  <c r="X37" i="34"/>
  <c r="R37" i="34"/>
  <c r="AQ37" i="34"/>
  <c r="L29" i="34"/>
  <c r="AE31" i="34"/>
  <c r="AQ31" i="34"/>
  <c r="AB31" i="34"/>
  <c r="P31" i="34"/>
  <c r="AK31" i="34"/>
  <c r="T31" i="34"/>
  <c r="M31" i="34"/>
  <c r="W31" i="34"/>
  <c r="S31" i="34"/>
  <c r="AI31" i="34"/>
  <c r="AG31" i="34"/>
  <c r="AV37" i="34"/>
  <c r="AU37" i="34"/>
  <c r="AS37" i="34"/>
  <c r="AT37" i="34"/>
  <c r="AZ37" i="34"/>
  <c r="BD37" i="34"/>
  <c r="V37" i="34"/>
  <c r="Z37" i="34"/>
  <c r="AL37" i="34"/>
  <c r="Y37" i="34"/>
  <c r="AA31" i="34"/>
  <c r="AY31" i="34"/>
  <c r="AJ31" i="34"/>
  <c r="AL31" i="34"/>
  <c r="Y31" i="34"/>
  <c r="AW31" i="34"/>
  <c r="N31" i="34"/>
  <c r="AF31" i="34"/>
  <c r="AS31" i="34"/>
  <c r="X31" i="34"/>
  <c r="F18" i="31"/>
  <c r="F26" i="31" s="1"/>
  <c r="F28" i="31" s="1"/>
  <c r="F29" i="31" s="1"/>
  <c r="J18" i="31"/>
  <c r="J26" i="31" s="1"/>
  <c r="J28" i="31" s="1"/>
  <c r="G18" i="31"/>
  <c r="G26" i="31" s="1"/>
  <c r="L18" i="31"/>
  <c r="L26" i="31" s="1"/>
  <c r="E18" i="31"/>
  <c r="E26" i="31" s="1"/>
  <c r="M76" i="34"/>
  <c r="K76" i="34"/>
  <c r="L76" i="34"/>
  <c r="J76" i="34"/>
  <c r="K76" i="31"/>
  <c r="AF32" i="34"/>
  <c r="AX32" i="34"/>
  <c r="AE32" i="34"/>
  <c r="AN32" i="34"/>
  <c r="AB32" i="34"/>
  <c r="AS32" i="34"/>
  <c r="X32" i="34"/>
  <c r="R32" i="34"/>
  <c r="M32" i="34"/>
  <c r="K32" i="34"/>
  <c r="AJ32" i="34"/>
  <c r="P32" i="34"/>
  <c r="AC32" i="34"/>
  <c r="AA32" i="34"/>
  <c r="H32" i="34"/>
  <c r="L32" i="34"/>
  <c r="W32" i="34"/>
  <c r="AI32" i="34"/>
  <c r="U32" i="34"/>
  <c r="AL32" i="34"/>
  <c r="J32" i="34"/>
  <c r="I32" i="34"/>
  <c r="AT32" i="34"/>
  <c r="AQ32" i="34"/>
  <c r="AK32" i="34"/>
  <c r="N32" i="34"/>
  <c r="AO32" i="34"/>
  <c r="AG32" i="34"/>
  <c r="AM32" i="34"/>
  <c r="O32" i="34"/>
  <c r="T32" i="34"/>
  <c r="AD32" i="34"/>
  <c r="V32" i="34"/>
  <c r="Y32" i="34"/>
  <c r="S32" i="34"/>
  <c r="AH32" i="34"/>
  <c r="AR32" i="34"/>
  <c r="AW32" i="34"/>
  <c r="Q32" i="34"/>
  <c r="AU32" i="34"/>
  <c r="AP32" i="34"/>
  <c r="AY32" i="34"/>
  <c r="Z32" i="34"/>
  <c r="AV32" i="34"/>
  <c r="AZ32" i="34"/>
  <c r="G76" i="31"/>
  <c r="F76" i="34"/>
  <c r="F76" i="31"/>
  <c r="Z33" i="31"/>
  <c r="AM33" i="31"/>
  <c r="AZ33" i="31"/>
  <c r="K33" i="31"/>
  <c r="AL33" i="31"/>
  <c r="AO33" i="31"/>
  <c r="AT33" i="31"/>
  <c r="AF33" i="31"/>
  <c r="AI33" i="31"/>
  <c r="BA33" i="31"/>
  <c r="AW33" i="31"/>
  <c r="AX33" i="31"/>
  <c r="R33" i="31"/>
  <c r="AE33" i="31"/>
  <c r="AN33" i="31"/>
  <c r="AJ33" i="31"/>
  <c r="AB33" i="31"/>
  <c r="AC33" i="31"/>
  <c r="N33" i="31"/>
  <c r="AP33" i="31"/>
  <c r="J33" i="31"/>
  <c r="W33" i="31"/>
  <c r="AD33" i="31"/>
  <c r="AK33" i="31"/>
  <c r="P33" i="31"/>
  <c r="S33" i="31"/>
  <c r="Q33" i="31"/>
  <c r="L33" i="31"/>
  <c r="M33" i="31"/>
  <c r="U33" i="31"/>
  <c r="O33" i="31"/>
  <c r="I33" i="31"/>
  <c r="Y33" i="31"/>
  <c r="AA33" i="31"/>
  <c r="AU33" i="31"/>
  <c r="X33" i="31"/>
  <c r="AQ33" i="31"/>
  <c r="AR33" i="31"/>
  <c r="T33" i="31"/>
  <c r="AS33" i="31"/>
  <c r="AH33" i="31"/>
  <c r="AV33" i="31"/>
  <c r="V33" i="31"/>
  <c r="AG33" i="31"/>
  <c r="AY33" i="31"/>
  <c r="J87" i="31"/>
  <c r="J66" i="31" s="1"/>
  <c r="J65" i="31"/>
  <c r="J76" i="31" s="1"/>
  <c r="L65" i="31"/>
  <c r="L87" i="31"/>
  <c r="L66" i="31" s="1"/>
  <c r="AW30" i="34"/>
  <c r="J30" i="34"/>
  <c r="AH30" i="34"/>
  <c r="AB30" i="34"/>
  <c r="AU30" i="34"/>
  <c r="G30" i="34"/>
  <c r="G60" i="34" s="1"/>
  <c r="T30" i="34"/>
  <c r="AG30" i="34"/>
  <c r="O30" i="34"/>
  <c r="R30" i="34"/>
  <c r="AQ30" i="34"/>
  <c r="AD30" i="34"/>
  <c r="AA30" i="34"/>
  <c r="I30" i="34"/>
  <c r="I60" i="34" s="1"/>
  <c r="AN30" i="34"/>
  <c r="L30" i="34"/>
  <c r="Z30" i="34"/>
  <c r="Y30" i="34"/>
  <c r="AK30" i="34"/>
  <c r="AJ30" i="34"/>
  <c r="N30" i="34"/>
  <c r="AI30" i="34"/>
  <c r="AO30" i="34"/>
  <c r="W30" i="34"/>
  <c r="AE30" i="34"/>
  <c r="M30" i="34"/>
  <c r="Q30" i="34"/>
  <c r="V30" i="34"/>
  <c r="AX30" i="34"/>
  <c r="X30" i="34"/>
  <c r="E62" i="34"/>
  <c r="AC30" i="34"/>
  <c r="H30" i="34"/>
  <c r="K30" i="34"/>
  <c r="S30" i="34"/>
  <c r="G28" i="31"/>
  <c r="L28" i="31"/>
  <c r="L29" i="31" s="1"/>
  <c r="I87" i="31"/>
  <c r="I66" i="31" s="1"/>
  <c r="I65" i="31"/>
  <c r="C9" i="31"/>
  <c r="AV36" i="31"/>
  <c r="P36" i="31"/>
  <c r="AC36" i="31"/>
  <c r="AT36" i="31"/>
  <c r="N36" i="31"/>
  <c r="AA36" i="31"/>
  <c r="AH36" i="31"/>
  <c r="AU36" i="31"/>
  <c r="O36" i="31"/>
  <c r="AW36" i="31"/>
  <c r="Q36" i="31"/>
  <c r="AN36" i="31"/>
  <c r="BA36" i="31"/>
  <c r="U36" i="31"/>
  <c r="AL36" i="31"/>
  <c r="AY36" i="31"/>
  <c r="S36" i="31"/>
  <c r="Z36" i="31"/>
  <c r="AM36" i="31"/>
  <c r="AZ36" i="31"/>
  <c r="AR36" i="31"/>
  <c r="AB36" i="31"/>
  <c r="AF36" i="31"/>
  <c r="AS36" i="31"/>
  <c r="M36" i="31"/>
  <c r="AD36" i="31"/>
  <c r="AQ36" i="31"/>
  <c r="AX36" i="31"/>
  <c r="R36" i="31"/>
  <c r="AE36" i="31"/>
  <c r="T36" i="31"/>
  <c r="L36" i="31"/>
  <c r="AO36" i="31"/>
  <c r="BD36" i="31"/>
  <c r="V36" i="31"/>
  <c r="W36" i="31"/>
  <c r="AJ36" i="31"/>
  <c r="X36" i="31"/>
  <c r="AI36" i="31"/>
  <c r="AG36" i="31"/>
  <c r="BB36" i="31"/>
  <c r="AK36" i="31"/>
  <c r="AP36" i="31"/>
  <c r="Y36" i="31"/>
  <c r="BC36" i="31"/>
  <c r="AL34" i="34"/>
  <c r="X34" i="34"/>
  <c r="AX34" i="34"/>
  <c r="AW34" i="34"/>
  <c r="J34" i="34"/>
  <c r="M34" i="34"/>
  <c r="AQ34" i="34"/>
  <c r="AT34" i="34"/>
  <c r="L34" i="34"/>
  <c r="Y34" i="34"/>
  <c r="O34" i="34"/>
  <c r="AP34" i="34"/>
  <c r="AG34" i="34"/>
  <c r="AZ34" i="34"/>
  <c r="AA34" i="34"/>
  <c r="S34" i="34"/>
  <c r="AV34" i="34"/>
  <c r="V34" i="34"/>
  <c r="AC34" i="34"/>
  <c r="Q34" i="34"/>
  <c r="AN34" i="34"/>
  <c r="R34" i="34"/>
  <c r="Z34" i="34"/>
  <c r="AO34" i="34"/>
  <c r="AK34" i="34"/>
  <c r="AJ34" i="34"/>
  <c r="BA34" i="34"/>
  <c r="AS34" i="34"/>
  <c r="AF34" i="34"/>
  <c r="AU34" i="34"/>
  <c r="AI34" i="34"/>
  <c r="U34" i="34"/>
  <c r="BB34" i="34"/>
  <c r="AM34" i="34"/>
  <c r="AB34" i="34"/>
  <c r="AE34" i="34"/>
  <c r="AR34" i="34"/>
  <c r="N34" i="34"/>
  <c r="W34" i="34"/>
  <c r="AH34" i="34"/>
  <c r="T34" i="34"/>
  <c r="AD34" i="34"/>
  <c r="P34" i="34"/>
  <c r="K34" i="34"/>
  <c r="AY34" i="34"/>
  <c r="AO36" i="34"/>
  <c r="AL36" i="34"/>
  <c r="AN36" i="34"/>
  <c r="U36" i="34"/>
  <c r="AI36" i="34"/>
  <c r="AA36" i="34"/>
  <c r="BD36" i="34"/>
  <c r="M36" i="34"/>
  <c r="AC36" i="34"/>
  <c r="AX36" i="34"/>
  <c r="Y36" i="34"/>
  <c r="AV36" i="34"/>
  <c r="S36" i="34"/>
  <c r="AE36" i="34"/>
  <c r="AY36" i="34"/>
  <c r="AR36" i="34"/>
  <c r="N36" i="34"/>
  <c r="O36" i="34"/>
  <c r="X36" i="34"/>
  <c r="BB36" i="34"/>
  <c r="BA36" i="34"/>
  <c r="AP36" i="34"/>
  <c r="AQ36" i="34"/>
  <c r="AF36" i="34"/>
  <c r="AS36" i="34"/>
  <c r="Z36" i="34"/>
  <c r="AH36" i="34"/>
  <c r="AB36" i="34"/>
  <c r="AM36" i="34"/>
  <c r="AU36" i="34"/>
  <c r="AD36" i="34"/>
  <c r="V36" i="34"/>
  <c r="AT36" i="34"/>
  <c r="AW36" i="34"/>
  <c r="P36" i="34"/>
  <c r="L36" i="34"/>
  <c r="T36" i="34"/>
  <c r="Q36" i="34"/>
  <c r="W36" i="34"/>
  <c r="R36" i="34"/>
  <c r="AJ36" i="34"/>
  <c r="BC36" i="34"/>
  <c r="BC60" i="34" s="1"/>
  <c r="AK36" i="34"/>
  <c r="AG36" i="34"/>
  <c r="AZ36" i="34"/>
  <c r="H76" i="34"/>
  <c r="AN34" i="31"/>
  <c r="BA34" i="31"/>
  <c r="U34" i="31"/>
  <c r="AL34" i="31"/>
  <c r="AY34" i="31"/>
  <c r="S34" i="31"/>
  <c r="AH34" i="31"/>
  <c r="AU34" i="31"/>
  <c r="O34" i="31"/>
  <c r="AO34" i="31"/>
  <c r="AZ34" i="31"/>
  <c r="AF34" i="31"/>
  <c r="AS34" i="31"/>
  <c r="M34" i="31"/>
  <c r="AD34" i="31"/>
  <c r="AQ34" i="31"/>
  <c r="K34" i="31"/>
  <c r="Z34" i="31"/>
  <c r="AM34" i="31"/>
  <c r="AR34" i="31"/>
  <c r="AJ34" i="31"/>
  <c r="T34" i="31"/>
  <c r="X34" i="31"/>
  <c r="AK34" i="31"/>
  <c r="BB34" i="31"/>
  <c r="V34" i="31"/>
  <c r="AI34" i="31"/>
  <c r="AX34" i="31"/>
  <c r="R34" i="31"/>
  <c r="AE34" i="31"/>
  <c r="L34" i="31"/>
  <c r="AW34" i="31"/>
  <c r="AG34" i="31"/>
  <c r="AV34" i="31"/>
  <c r="N34" i="31"/>
  <c r="W34" i="31"/>
  <c r="J34" i="31"/>
  <c r="P34" i="31"/>
  <c r="AA34" i="31"/>
  <c r="Y34" i="31"/>
  <c r="AB34" i="31"/>
  <c r="AC34" i="31"/>
  <c r="AP34" i="31"/>
  <c r="Q34" i="31"/>
  <c r="AT34" i="31"/>
  <c r="M76" i="31"/>
  <c r="I76" i="34"/>
  <c r="AT30" i="34" l="1"/>
  <c r="AS30" i="34"/>
  <c r="AS60" i="34" s="1"/>
  <c r="AR30" i="34"/>
  <c r="AR60" i="34" s="1"/>
  <c r="P30" i="34"/>
  <c r="AF30" i="34"/>
  <c r="AP30" i="34"/>
  <c r="AP60" i="34" s="1"/>
  <c r="AM30" i="34"/>
  <c r="AM60" i="34" s="1"/>
  <c r="AV30" i="34"/>
  <c r="F30" i="34"/>
  <c r="F60" i="34" s="1"/>
  <c r="AL30" i="34"/>
  <c r="AL60" i="34" s="1"/>
  <c r="E29" i="34"/>
  <c r="AY60" i="34"/>
  <c r="BD60" i="34"/>
  <c r="AE60" i="34"/>
  <c r="L60" i="34"/>
  <c r="AW60" i="34"/>
  <c r="BA60" i="34"/>
  <c r="BB60" i="34"/>
  <c r="K60" i="34"/>
  <c r="V60" i="34"/>
  <c r="AK60" i="34"/>
  <c r="R60" i="34"/>
  <c r="X32" i="31"/>
  <c r="AK32" i="31"/>
  <c r="AT32" i="31"/>
  <c r="N32" i="31"/>
  <c r="P32" i="31"/>
  <c r="U32" i="31"/>
  <c r="V32" i="31"/>
  <c r="AA32" i="31"/>
  <c r="AP32" i="31"/>
  <c r="J32" i="31"/>
  <c r="W32" i="31"/>
  <c r="Q32" i="31"/>
  <c r="AZ32" i="31"/>
  <c r="T32" i="31"/>
  <c r="AU32" i="31"/>
  <c r="AB32" i="31"/>
  <c r="AR32" i="31"/>
  <c r="AF32" i="31"/>
  <c r="AI32" i="31"/>
  <c r="R32" i="31"/>
  <c r="AW32" i="31"/>
  <c r="AV32" i="31"/>
  <c r="H32" i="31"/>
  <c r="M32" i="31"/>
  <c r="AY32" i="31"/>
  <c r="S32" i="31"/>
  <c r="AH32" i="31"/>
  <c r="O32" i="31"/>
  <c r="AG32" i="31"/>
  <c r="AD32" i="31"/>
  <c r="AE32" i="31"/>
  <c r="Y32" i="31"/>
  <c r="AN32" i="31"/>
  <c r="AS32" i="31"/>
  <c r="AL32" i="31"/>
  <c r="AQ32" i="31"/>
  <c r="K32" i="31"/>
  <c r="Z32" i="31"/>
  <c r="AM32" i="31"/>
  <c r="AJ32" i="31"/>
  <c r="AO32" i="31"/>
  <c r="L32" i="31"/>
  <c r="AC32" i="31"/>
  <c r="AX32" i="31"/>
  <c r="I32" i="31"/>
  <c r="F61" i="34"/>
  <c r="E63" i="34"/>
  <c r="AA60" i="34"/>
  <c r="T60" i="34"/>
  <c r="BB35" i="31"/>
  <c r="Z35" i="31"/>
  <c r="AM35" i="31"/>
  <c r="AZ35" i="31"/>
  <c r="AY35" i="31"/>
  <c r="Y35" i="31"/>
  <c r="N35" i="31"/>
  <c r="Q35" i="31"/>
  <c r="AD35" i="31"/>
  <c r="AG35" i="31"/>
  <c r="AR35" i="31"/>
  <c r="AP35" i="31"/>
  <c r="BC35" i="31"/>
  <c r="W35" i="31"/>
  <c r="R35" i="31"/>
  <c r="AL35" i="31"/>
  <c r="AC35" i="31"/>
  <c r="X35" i="31"/>
  <c r="AF35" i="31"/>
  <c r="BA35" i="31"/>
  <c r="S35" i="31"/>
  <c r="AV35" i="31"/>
  <c r="AB35" i="31"/>
  <c r="V35" i="31"/>
  <c r="AS35" i="31"/>
  <c r="AQ35" i="31"/>
  <c r="O35" i="31"/>
  <c r="AJ35" i="31"/>
  <c r="T35" i="31"/>
  <c r="AU35" i="31"/>
  <c r="AW35" i="31"/>
  <c r="L35" i="31"/>
  <c r="AO35" i="31"/>
  <c r="M35" i="31"/>
  <c r="AX35" i="31"/>
  <c r="AE35" i="31"/>
  <c r="P35" i="31"/>
  <c r="AT35" i="31"/>
  <c r="AK35" i="31"/>
  <c r="AN35" i="31"/>
  <c r="U35" i="31"/>
  <c r="AI35" i="31"/>
  <c r="AH35" i="31"/>
  <c r="AA35" i="31"/>
  <c r="K35" i="31"/>
  <c r="I76" i="31"/>
  <c r="G29" i="31"/>
  <c r="S60" i="34"/>
  <c r="AC60" i="34"/>
  <c r="AX60" i="34"/>
  <c r="M60" i="34"/>
  <c r="AO60" i="34"/>
  <c r="AJ60" i="34"/>
  <c r="Z60" i="34"/>
  <c r="AQ60" i="34"/>
  <c r="AG60" i="34"/>
  <c r="AU60" i="34"/>
  <c r="J60" i="34"/>
  <c r="L76" i="31"/>
  <c r="J29" i="31"/>
  <c r="AI60" i="34"/>
  <c r="AB60" i="34"/>
  <c r="E28" i="31"/>
  <c r="AT60" i="34"/>
  <c r="P60" i="34"/>
  <c r="AF60" i="34"/>
  <c r="AV60" i="34"/>
  <c r="U60" i="34"/>
  <c r="AH37" i="31"/>
  <c r="AS37" i="31"/>
  <c r="M37" i="31"/>
  <c r="AF37" i="31"/>
  <c r="AQ37" i="31"/>
  <c r="AZ37" i="31"/>
  <c r="T37" i="31"/>
  <c r="AE37" i="31"/>
  <c r="AO37" i="31"/>
  <c r="AG37" i="31"/>
  <c r="Q37" i="31"/>
  <c r="Z37" i="31"/>
  <c r="AK37" i="31"/>
  <c r="BD37" i="31"/>
  <c r="BD60" i="31" s="1"/>
  <c r="X37" i="31"/>
  <c r="AI37" i="31"/>
  <c r="AR37" i="31"/>
  <c r="BC37" i="31"/>
  <c r="W37" i="31"/>
  <c r="N37" i="31"/>
  <c r="Y37" i="31"/>
  <c r="AT37" i="31"/>
  <c r="AP37" i="31"/>
  <c r="BA37" i="31"/>
  <c r="U37" i="31"/>
  <c r="AN37" i="31"/>
  <c r="AY37" i="31"/>
  <c r="S37" i="31"/>
  <c r="AB37" i="31"/>
  <c r="AM37" i="31"/>
  <c r="AD37" i="31"/>
  <c r="V37" i="31"/>
  <c r="AW37" i="31"/>
  <c r="AV37" i="31"/>
  <c r="AU37" i="31"/>
  <c r="AJ37" i="31"/>
  <c r="AX37" i="31"/>
  <c r="P37" i="31"/>
  <c r="O37" i="31"/>
  <c r="AC37" i="31"/>
  <c r="R37" i="31"/>
  <c r="AA37" i="31"/>
  <c r="BB37" i="31"/>
  <c r="AL37" i="31"/>
  <c r="H60" i="34"/>
  <c r="X60" i="34"/>
  <c r="Q60" i="34"/>
  <c r="W60" i="34"/>
  <c r="N60" i="34"/>
  <c r="Y60" i="34"/>
  <c r="AN60" i="34"/>
  <c r="AD60" i="34"/>
  <c r="O60" i="34"/>
  <c r="AH60" i="34"/>
  <c r="AZ60" i="34"/>
  <c r="Z31" i="31"/>
  <c r="V31" i="31"/>
  <c r="Y31" i="31"/>
  <c r="H31" i="31"/>
  <c r="S31" i="31"/>
  <c r="AT31" i="31"/>
  <c r="AW31" i="31"/>
  <c r="O31" i="31"/>
  <c r="L31" i="31"/>
  <c r="AX31" i="31"/>
  <c r="R31" i="31"/>
  <c r="AK31" i="31"/>
  <c r="AN31" i="31"/>
  <c r="AQ31" i="31"/>
  <c r="K31" i="31"/>
  <c r="AJ31" i="31"/>
  <c r="AM31" i="31"/>
  <c r="G31" i="31"/>
  <c r="AS31" i="31"/>
  <c r="AH31" i="31"/>
  <c r="AU31" i="31"/>
  <c r="AY31" i="31"/>
  <c r="T31" i="31"/>
  <c r="AA31" i="31"/>
  <c r="AG31" i="31"/>
  <c r="N31" i="31"/>
  <c r="W31" i="31"/>
  <c r="AF31" i="31"/>
  <c r="U31" i="31"/>
  <c r="AO31" i="31"/>
  <c r="AD31" i="31"/>
  <c r="AE31" i="31"/>
  <c r="AL31" i="31"/>
  <c r="AV31" i="31"/>
  <c r="I31" i="31"/>
  <c r="AP31" i="31"/>
  <c r="AI31" i="31"/>
  <c r="AR31" i="31"/>
  <c r="P31" i="31"/>
  <c r="M31" i="31"/>
  <c r="J31" i="31"/>
  <c r="AB31" i="31"/>
  <c r="AC31" i="31"/>
  <c r="Q31" i="31"/>
  <c r="X31" i="31"/>
  <c r="E64" i="34" l="1"/>
  <c r="E77" i="34" s="1"/>
  <c r="E80" i="34" s="1"/>
  <c r="E81" i="34" s="1"/>
  <c r="BA60" i="31"/>
  <c r="BB60" i="31"/>
  <c r="AY60" i="31"/>
  <c r="BC60" i="31"/>
  <c r="Z30" i="31"/>
  <c r="Z60" i="31" s="1"/>
  <c r="AM30" i="31"/>
  <c r="AM60" i="31" s="1"/>
  <c r="G30" i="31"/>
  <c r="G60" i="31" s="1"/>
  <c r="X30" i="31"/>
  <c r="X60" i="31" s="1"/>
  <c r="AK30" i="31"/>
  <c r="AK60" i="31" s="1"/>
  <c r="E62" i="31"/>
  <c r="T30" i="31"/>
  <c r="T60" i="31" s="1"/>
  <c r="AG30" i="31"/>
  <c r="AG60" i="31" s="1"/>
  <c r="AD30" i="31"/>
  <c r="AD60" i="31" s="1"/>
  <c r="V30" i="31"/>
  <c r="V60" i="31" s="1"/>
  <c r="F30" i="31"/>
  <c r="F60" i="31" s="1"/>
  <c r="R30" i="31"/>
  <c r="R60" i="31" s="1"/>
  <c r="W30" i="31"/>
  <c r="W60" i="31" s="1"/>
  <c r="AF30" i="31"/>
  <c r="AF60" i="31" s="1"/>
  <c r="AC30" i="31"/>
  <c r="AC60" i="31" s="1"/>
  <c r="AJ30" i="31"/>
  <c r="AJ60" i="31" s="1"/>
  <c r="AO30" i="31"/>
  <c r="AO60" i="31" s="1"/>
  <c r="AQ30" i="31"/>
  <c r="AQ60" i="31" s="1"/>
  <c r="AT30" i="31"/>
  <c r="AT60" i="31" s="1"/>
  <c r="AE30" i="31"/>
  <c r="AE60" i="31" s="1"/>
  <c r="AS30" i="31"/>
  <c r="AS60" i="31" s="1"/>
  <c r="AW30" i="31"/>
  <c r="AW60" i="31" s="1"/>
  <c r="AA30" i="31"/>
  <c r="AA60" i="31" s="1"/>
  <c r="AX30" i="31"/>
  <c r="AX60" i="31" s="1"/>
  <c r="J30" i="31"/>
  <c r="J60" i="31" s="1"/>
  <c r="O30" i="31"/>
  <c r="O60" i="31" s="1"/>
  <c r="P30" i="31"/>
  <c r="P60" i="31" s="1"/>
  <c r="U30" i="31"/>
  <c r="U60" i="31" s="1"/>
  <c r="AB30" i="31"/>
  <c r="AB60" i="31" s="1"/>
  <c r="Y30" i="31"/>
  <c r="Y60" i="31" s="1"/>
  <c r="K30" i="31"/>
  <c r="K60" i="31" s="1"/>
  <c r="AL30" i="31"/>
  <c r="AL60" i="31" s="1"/>
  <c r="AN30" i="31"/>
  <c r="AN60" i="31" s="1"/>
  <c r="AI30" i="31"/>
  <c r="AI60" i="31" s="1"/>
  <c r="AP30" i="31"/>
  <c r="AP60" i="31" s="1"/>
  <c r="AU30" i="31"/>
  <c r="AU60" i="31" s="1"/>
  <c r="AV30" i="31"/>
  <c r="AV60" i="31" s="1"/>
  <c r="H30" i="31"/>
  <c r="H60" i="31" s="1"/>
  <c r="M30" i="31"/>
  <c r="M60" i="31" s="1"/>
  <c r="L30" i="31"/>
  <c r="L60" i="31" s="1"/>
  <c r="Q30" i="31"/>
  <c r="Q60" i="31" s="1"/>
  <c r="N30" i="31"/>
  <c r="N60" i="31" s="1"/>
  <c r="S30" i="31"/>
  <c r="S60" i="31" s="1"/>
  <c r="AH30" i="31"/>
  <c r="AH60" i="31" s="1"/>
  <c r="AR30" i="31"/>
  <c r="AR60" i="31" s="1"/>
  <c r="I30" i="31"/>
  <c r="I60" i="31" s="1"/>
  <c r="E29" i="31"/>
  <c r="F62" i="34"/>
  <c r="G61" i="34" s="1"/>
  <c r="AZ60" i="31"/>
  <c r="F63" i="34" l="1"/>
  <c r="F64" i="34" s="1"/>
  <c r="F77" i="34" s="1"/>
  <c r="F80" i="34" s="1"/>
  <c r="F81" i="34" s="1"/>
  <c r="G62" i="34"/>
  <c r="H61" i="34" s="1"/>
  <c r="F61" i="31"/>
  <c r="E63" i="31"/>
  <c r="E64" i="31" s="1"/>
  <c r="E77" i="31" s="1"/>
  <c r="E80" i="31" s="1"/>
  <c r="E81" i="31" s="1"/>
  <c r="H62" i="34" l="1"/>
  <c r="I61" i="34" s="1"/>
  <c r="G63" i="34"/>
  <c r="G64" i="34" s="1"/>
  <c r="G77" i="34" s="1"/>
  <c r="G80" i="34" s="1"/>
  <c r="G81" i="34" s="1"/>
  <c r="F62" i="31"/>
  <c r="G61" i="31" s="1"/>
  <c r="I62" i="34" l="1"/>
  <c r="J61" i="34" s="1"/>
  <c r="H63" i="34"/>
  <c r="H64" i="34" s="1"/>
  <c r="H77" i="34" s="1"/>
  <c r="H80" i="34" s="1"/>
  <c r="H81" i="34" s="1"/>
  <c r="G62" i="31"/>
  <c r="H61" i="31" s="1"/>
  <c r="F63" i="31"/>
  <c r="F64" i="31" s="1"/>
  <c r="F77" i="31" s="1"/>
  <c r="F80" i="31" s="1"/>
  <c r="F81" i="31" s="1"/>
  <c r="H62" i="31" l="1"/>
  <c r="I61" i="31" s="1"/>
  <c r="I63" i="34"/>
  <c r="I64" i="34" s="1"/>
  <c r="I77" i="34" s="1"/>
  <c r="I80" i="34" s="1"/>
  <c r="I81" i="34" s="1"/>
  <c r="J62" i="34"/>
  <c r="K61" i="34" s="1"/>
  <c r="G63" i="31"/>
  <c r="G64" i="31" s="1"/>
  <c r="G77" i="31" s="1"/>
  <c r="G80" i="31" s="1"/>
  <c r="G81" i="31" s="1"/>
  <c r="I62" i="31" l="1"/>
  <c r="J61" i="31" s="1"/>
  <c r="H63" i="31"/>
  <c r="H64" i="31" s="1"/>
  <c r="H77" i="31" s="1"/>
  <c r="H80" i="31" s="1"/>
  <c r="H81" i="31" s="1"/>
  <c r="K62" i="34"/>
  <c r="L61" i="34" s="1"/>
  <c r="J63" i="34"/>
  <c r="J64" i="34" s="1"/>
  <c r="J77" i="34" s="1"/>
  <c r="J80" i="34" s="1"/>
  <c r="J81" i="34" s="1"/>
  <c r="J62" i="31" l="1"/>
  <c r="K61" i="31" s="1"/>
  <c r="I63" i="31"/>
  <c r="I64" i="31" s="1"/>
  <c r="I77" i="31" s="1"/>
  <c r="I80" i="31" s="1"/>
  <c r="I81" i="31" s="1"/>
  <c r="L62" i="34"/>
  <c r="M61" i="34" s="1"/>
  <c r="K63" i="34"/>
  <c r="K64" i="34" s="1"/>
  <c r="K77" i="34" s="1"/>
  <c r="K80" i="34" s="1"/>
  <c r="K81" i="34" s="1"/>
  <c r="L63" i="34" l="1"/>
  <c r="L64" i="34" s="1"/>
  <c r="L77" i="34" s="1"/>
  <c r="L80" i="34" s="1"/>
  <c r="L81" i="34" s="1"/>
  <c r="K62" i="31"/>
  <c r="L61" i="31" s="1"/>
  <c r="M62" i="34"/>
  <c r="N61" i="34" s="1"/>
  <c r="J63" i="31"/>
  <c r="J64" i="31" s="1"/>
  <c r="J77" i="31" s="1"/>
  <c r="J80" i="31" s="1"/>
  <c r="J81" i="31" s="1"/>
  <c r="M63" i="34" l="1"/>
  <c r="M64" i="34" s="1"/>
  <c r="M77" i="34" s="1"/>
  <c r="M80" i="34" s="1"/>
  <c r="M81" i="34" s="1"/>
  <c r="L62" i="31"/>
  <c r="M61" i="31" s="1"/>
  <c r="K63" i="31"/>
  <c r="K64" i="31" s="1"/>
  <c r="K77" i="31" s="1"/>
  <c r="K80" i="31" s="1"/>
  <c r="K81" i="31" s="1"/>
  <c r="N62" i="34"/>
  <c r="O61" i="34" s="1"/>
  <c r="N63" i="34" l="1"/>
  <c r="N64" i="34" s="1"/>
  <c r="N77" i="34" s="1"/>
  <c r="N80" i="34" s="1"/>
  <c r="N81" i="34" s="1"/>
  <c r="M62" i="31"/>
  <c r="N61" i="31" s="1"/>
  <c r="O62" i="34"/>
  <c r="P61" i="34" s="1"/>
  <c r="L63" i="31"/>
  <c r="L64" i="31" s="1"/>
  <c r="L77" i="31" s="1"/>
  <c r="L80" i="31" s="1"/>
  <c r="L81" i="31" s="1"/>
  <c r="O63" i="34" l="1"/>
  <c r="O64" i="34" s="1"/>
  <c r="O77" i="34" s="1"/>
  <c r="O80" i="34" s="1"/>
  <c r="O81" i="34" s="1"/>
  <c r="P62" i="34"/>
  <c r="Q61" i="34" s="1"/>
  <c r="N62" i="31"/>
  <c r="O61" i="31" s="1"/>
  <c r="M63" i="31"/>
  <c r="M64" i="31" s="1"/>
  <c r="M77" i="31" s="1"/>
  <c r="M80" i="31" s="1"/>
  <c r="M81" i="31" s="1"/>
  <c r="N63" i="31" l="1"/>
  <c r="N64" i="31" s="1"/>
  <c r="N77" i="31" s="1"/>
  <c r="N80" i="31" s="1"/>
  <c r="N81" i="31" s="1"/>
  <c r="O62" i="31"/>
  <c r="P61" i="31" s="1"/>
  <c r="Q62" i="34"/>
  <c r="R61" i="34" s="1"/>
  <c r="P63" i="34"/>
  <c r="P64" i="34" s="1"/>
  <c r="P77" i="34" s="1"/>
  <c r="P80" i="34" s="1"/>
  <c r="P81" i="34" s="1"/>
  <c r="Q63" i="34" l="1"/>
  <c r="Q64" i="34" s="1"/>
  <c r="Q77" i="34" s="1"/>
  <c r="Q80" i="34" s="1"/>
  <c r="Q81" i="34" s="1"/>
  <c r="R62" i="34"/>
  <c r="S61" i="34" s="1"/>
  <c r="P62" i="31"/>
  <c r="Q61" i="31" s="1"/>
  <c r="O63" i="31"/>
  <c r="O64" i="31" s="1"/>
  <c r="O77" i="31" s="1"/>
  <c r="O80" i="31" s="1"/>
  <c r="O81" i="31" s="1"/>
  <c r="P63" i="31" l="1"/>
  <c r="P64" i="31" s="1"/>
  <c r="P77" i="31" s="1"/>
  <c r="P80" i="31" s="1"/>
  <c r="P81" i="31" s="1"/>
  <c r="Q62" i="31"/>
  <c r="R61" i="31" s="1"/>
  <c r="S62" i="34"/>
  <c r="T61" i="34" s="1"/>
  <c r="R63" i="34"/>
  <c r="R64" i="34" s="1"/>
  <c r="R77" i="34" s="1"/>
  <c r="R80" i="34" s="1"/>
  <c r="R81" i="34" s="1"/>
  <c r="S63" i="34" l="1"/>
  <c r="S64" i="34" s="1"/>
  <c r="S77" i="34" s="1"/>
  <c r="S80" i="34" s="1"/>
  <c r="S81" i="34" s="1"/>
  <c r="T62" i="34"/>
  <c r="U61" i="34" s="1"/>
  <c r="R62" i="31"/>
  <c r="S61" i="31" s="1"/>
  <c r="Q63" i="31"/>
  <c r="Q64" i="31" s="1"/>
  <c r="Q77" i="31" s="1"/>
  <c r="Q80" i="31" s="1"/>
  <c r="Q81" i="31" s="1"/>
  <c r="R63" i="31" l="1"/>
  <c r="R64" i="31" s="1"/>
  <c r="R77" i="31" s="1"/>
  <c r="R80" i="31" s="1"/>
  <c r="R81" i="31" s="1"/>
  <c r="S62" i="31"/>
  <c r="T61" i="31" s="1"/>
  <c r="U62" i="34"/>
  <c r="V61" i="34" s="1"/>
  <c r="T63" i="34"/>
  <c r="T64" i="34" s="1"/>
  <c r="T77" i="34" s="1"/>
  <c r="T80" i="34" s="1"/>
  <c r="T81" i="34" s="1"/>
  <c r="U63" i="34" l="1"/>
  <c r="U64" i="34" s="1"/>
  <c r="U77" i="34" s="1"/>
  <c r="U80" i="34" s="1"/>
  <c r="U81" i="34" s="1"/>
  <c r="C4" i="34" s="1"/>
  <c r="G30" i="29" s="1"/>
  <c r="V62" i="34"/>
  <c r="W61" i="34" s="1"/>
  <c r="T62" i="31"/>
  <c r="U61" i="31" s="1"/>
  <c r="S63" i="31"/>
  <c r="S64" i="31" s="1"/>
  <c r="S77" i="31" s="1"/>
  <c r="S80" i="31" s="1"/>
  <c r="S81" i="31" s="1"/>
  <c r="T63" i="31" l="1"/>
  <c r="T64" i="31" s="1"/>
  <c r="T77" i="31" s="1"/>
  <c r="T80" i="31" s="1"/>
  <c r="T81" i="31" s="1"/>
  <c r="W62" i="34"/>
  <c r="X61" i="34" s="1"/>
  <c r="U62" i="31"/>
  <c r="V61" i="31" s="1"/>
  <c r="V63" i="34"/>
  <c r="V64" i="34" s="1"/>
  <c r="V77" i="34" s="1"/>
  <c r="V80" i="34" s="1"/>
  <c r="V81" i="34" s="1"/>
  <c r="U63" i="31" l="1"/>
  <c r="U64" i="31" s="1"/>
  <c r="U77" i="31" s="1"/>
  <c r="U80" i="31" s="1"/>
  <c r="U81" i="31" s="1"/>
  <c r="X62" i="34"/>
  <c r="Y61" i="34" s="1"/>
  <c r="W63" i="34"/>
  <c r="W64" i="34" s="1"/>
  <c r="W77" i="34" s="1"/>
  <c r="W80" i="34" s="1"/>
  <c r="W81" i="34" s="1"/>
  <c r="V62" i="31"/>
  <c r="W61" i="31" s="1"/>
  <c r="V63" i="31" l="1"/>
  <c r="V64" i="31" s="1"/>
  <c r="V77" i="31" s="1"/>
  <c r="V80" i="31" s="1"/>
  <c r="V81" i="31" s="1"/>
  <c r="Y62" i="34"/>
  <c r="Z61" i="34" s="1"/>
  <c r="W62" i="31"/>
  <c r="X61" i="31" s="1"/>
  <c r="X63" i="34"/>
  <c r="X64" i="34" s="1"/>
  <c r="X77" i="34" s="1"/>
  <c r="X80" i="34" s="1"/>
  <c r="X81" i="34" s="1"/>
  <c r="W63" i="31" l="1"/>
  <c r="W64" i="31" s="1"/>
  <c r="W77" i="31" s="1"/>
  <c r="W80" i="31" s="1"/>
  <c r="W81" i="31" s="1"/>
  <c r="X62" i="31"/>
  <c r="Y61" i="31" s="1"/>
  <c r="Z62" i="34"/>
  <c r="AA61" i="34" s="1"/>
  <c r="Y63" i="34"/>
  <c r="Y64" i="34" s="1"/>
  <c r="Y77" i="34" s="1"/>
  <c r="Y80" i="34" s="1"/>
  <c r="Y81" i="34" s="1"/>
  <c r="Z63" i="34" l="1"/>
  <c r="Z64" i="34" s="1"/>
  <c r="Z77" i="34" s="1"/>
  <c r="Z80" i="34" s="1"/>
  <c r="Z81" i="34" s="1"/>
  <c r="AA62" i="34"/>
  <c r="AB61" i="34" s="1"/>
  <c r="Y62" i="31"/>
  <c r="Z61" i="31" s="1"/>
  <c r="X63" i="31"/>
  <c r="X64" i="31" s="1"/>
  <c r="X77" i="31" s="1"/>
  <c r="X80" i="31" s="1"/>
  <c r="X81" i="31" s="1"/>
  <c r="Y63" i="31" l="1"/>
  <c r="Y64" i="31" s="1"/>
  <c r="Y77" i="31" s="1"/>
  <c r="Y80" i="31" s="1"/>
  <c r="Y81" i="31" s="1"/>
  <c r="Z62" i="31"/>
  <c r="AA61" i="31" s="1"/>
  <c r="AB62" i="34"/>
  <c r="AC61" i="34" s="1"/>
  <c r="AA63" i="34"/>
  <c r="AA64" i="34" s="1"/>
  <c r="AA77" i="34" s="1"/>
  <c r="AA80" i="34" s="1"/>
  <c r="AA81" i="34" s="1"/>
  <c r="AB63" i="34" l="1"/>
  <c r="AB64" i="34" s="1"/>
  <c r="AB77" i="34" s="1"/>
  <c r="AB80" i="34" s="1"/>
  <c r="AB81" i="34" s="1"/>
  <c r="AC62" i="34"/>
  <c r="AD61" i="34" s="1"/>
  <c r="AA62" i="31"/>
  <c r="AB61" i="31" s="1"/>
  <c r="Z63" i="31"/>
  <c r="Z64" i="31" s="1"/>
  <c r="Z77" i="31" s="1"/>
  <c r="Z80" i="31" s="1"/>
  <c r="Z81" i="31" s="1"/>
  <c r="AA63" i="31" l="1"/>
  <c r="AA64" i="31" s="1"/>
  <c r="AA77" i="31" s="1"/>
  <c r="AA80" i="31" s="1"/>
  <c r="AA81" i="31" s="1"/>
  <c r="C4" i="31" s="1"/>
  <c r="G29" i="29" s="1"/>
  <c r="AD62" i="34"/>
  <c r="AE61" i="34" s="1"/>
  <c r="AB62" i="31"/>
  <c r="AC61" i="31" s="1"/>
  <c r="AC63" i="34"/>
  <c r="AC64" i="34" s="1"/>
  <c r="AC77" i="34" s="1"/>
  <c r="AC80" i="34" s="1"/>
  <c r="AC81" i="34" s="1"/>
  <c r="C5" i="34" s="1"/>
  <c r="H30" i="29" s="1"/>
  <c r="AE62" i="34" l="1"/>
  <c r="AF61" i="34" s="1"/>
  <c r="AC62" i="31"/>
  <c r="AD61" i="31" s="1"/>
  <c r="AB63" i="31"/>
  <c r="AB64" i="31" s="1"/>
  <c r="AB77" i="31" s="1"/>
  <c r="AB80" i="31" s="1"/>
  <c r="AB81" i="31" s="1"/>
  <c r="AD63" i="34"/>
  <c r="AD64" i="34" s="1"/>
  <c r="AD77" i="34" s="1"/>
  <c r="AD80" i="34" s="1"/>
  <c r="AD81" i="34" s="1"/>
  <c r="AC63" i="31" l="1"/>
  <c r="AC64" i="31" s="1"/>
  <c r="AC77" i="31" s="1"/>
  <c r="AC80" i="31" s="1"/>
  <c r="AC81" i="31" s="1"/>
  <c r="AD62" i="31"/>
  <c r="AE61" i="31" s="1"/>
  <c r="AF62" i="34"/>
  <c r="AG61" i="34" s="1"/>
  <c r="AE63" i="34"/>
  <c r="AE64" i="34" s="1"/>
  <c r="AE77" i="34" s="1"/>
  <c r="AE80" i="34" s="1"/>
  <c r="AE81" i="34" s="1"/>
  <c r="AF63" i="34" l="1"/>
  <c r="AF64" i="34" s="1"/>
  <c r="AF77" i="34" s="1"/>
  <c r="AF80" i="34" s="1"/>
  <c r="AF81" i="34" s="1"/>
  <c r="AG62" i="34"/>
  <c r="AH61" i="34" s="1"/>
  <c r="AE62" i="31"/>
  <c r="AF61" i="31" s="1"/>
  <c r="AD63" i="31"/>
  <c r="AD64" i="31" s="1"/>
  <c r="AD77" i="31" s="1"/>
  <c r="AD80" i="31" s="1"/>
  <c r="AD81" i="31" s="1"/>
  <c r="AE63" i="31" l="1"/>
  <c r="AE64" i="31" s="1"/>
  <c r="AE77" i="31" s="1"/>
  <c r="AE80" i="31" s="1"/>
  <c r="AE81" i="31" s="1"/>
  <c r="AF62" i="31"/>
  <c r="AG61" i="31" s="1"/>
  <c r="AH62" i="34"/>
  <c r="AI61" i="34" s="1"/>
  <c r="AG63" i="34"/>
  <c r="AG64" i="34" s="1"/>
  <c r="AG77" i="34" s="1"/>
  <c r="AG80" i="34" s="1"/>
  <c r="AG81" i="34" s="1"/>
  <c r="AH63" i="34" l="1"/>
  <c r="AH64" i="34" s="1"/>
  <c r="AH77" i="34" s="1"/>
  <c r="AH80" i="34" s="1"/>
  <c r="AH81" i="34" s="1"/>
  <c r="AI62" i="34"/>
  <c r="AJ61" i="34" s="1"/>
  <c r="AG62" i="31"/>
  <c r="AH61" i="31" s="1"/>
  <c r="AF63" i="31"/>
  <c r="AF64" i="31" s="1"/>
  <c r="AF77" i="31" s="1"/>
  <c r="AF80" i="31" s="1"/>
  <c r="AF81" i="31" s="1"/>
  <c r="AG63" i="31" l="1"/>
  <c r="AG64" i="31" s="1"/>
  <c r="AG77" i="31" s="1"/>
  <c r="AG80" i="31" s="1"/>
  <c r="AG81" i="31" s="1"/>
  <c r="AH62" i="31"/>
  <c r="AI61" i="31" s="1"/>
  <c r="AJ62" i="34"/>
  <c r="AK61" i="34" s="1"/>
  <c r="AI63" i="34"/>
  <c r="AI64" i="34" s="1"/>
  <c r="AI77" i="34" s="1"/>
  <c r="AI80" i="34" s="1"/>
  <c r="AI81" i="34" s="1"/>
  <c r="AJ63" i="34" l="1"/>
  <c r="AJ64" i="34" s="1"/>
  <c r="AJ77" i="34" s="1"/>
  <c r="AJ80" i="34" s="1"/>
  <c r="AJ81" i="34" s="1"/>
  <c r="AK62" i="34"/>
  <c r="AL61" i="34" s="1"/>
  <c r="AI62" i="31"/>
  <c r="AJ61" i="31" s="1"/>
  <c r="AH63" i="31"/>
  <c r="AH64" i="31" s="1"/>
  <c r="AH77" i="31" s="1"/>
  <c r="AH80" i="31" s="1"/>
  <c r="AH81" i="31" s="1"/>
  <c r="AI63" i="31" l="1"/>
  <c r="AI64" i="31" s="1"/>
  <c r="AI77" i="31" s="1"/>
  <c r="AI80" i="31" s="1"/>
  <c r="AI81" i="31" s="1"/>
  <c r="C5" i="31" s="1"/>
  <c r="H29" i="29" s="1"/>
  <c r="AJ62" i="31"/>
  <c r="AK61" i="31" s="1"/>
  <c r="AL62" i="34"/>
  <c r="AM61" i="34" s="1"/>
  <c r="AK63" i="34"/>
  <c r="AK64" i="34" s="1"/>
  <c r="AK77" i="34" s="1"/>
  <c r="AK80" i="34" s="1"/>
  <c r="AK81" i="34" s="1"/>
  <c r="C6" i="34" s="1"/>
  <c r="I30" i="29" s="1"/>
  <c r="AL63" i="34" l="1"/>
  <c r="AL64" i="34" s="1"/>
  <c r="AL77" i="34" s="1"/>
  <c r="AL80" i="34" s="1"/>
  <c r="AL81" i="34" s="1"/>
  <c r="AM62" i="34"/>
  <c r="AN61" i="34" s="1"/>
  <c r="AK62" i="31"/>
  <c r="AL61" i="31" s="1"/>
  <c r="AJ63" i="31"/>
  <c r="AJ64" i="31" s="1"/>
  <c r="AJ77" i="31" s="1"/>
  <c r="AJ80" i="31" s="1"/>
  <c r="AJ81" i="31" s="1"/>
  <c r="AK63" i="31" l="1"/>
  <c r="AK64" i="31" s="1"/>
  <c r="AK77" i="31" s="1"/>
  <c r="AK80" i="31" s="1"/>
  <c r="AK81" i="31" s="1"/>
  <c r="C6" i="31" s="1"/>
  <c r="I29" i="29" s="1"/>
  <c r="AL62" i="31"/>
  <c r="AM61" i="31" s="1"/>
  <c r="AN62" i="34"/>
  <c r="AO61" i="34" s="1"/>
  <c r="AM63" i="34"/>
  <c r="AM64" i="34" s="1"/>
  <c r="AM77" i="34" s="1"/>
  <c r="AM80" i="34" s="1"/>
  <c r="AM81" i="34" s="1"/>
  <c r="AN63" i="34" l="1"/>
  <c r="AN64" i="34" s="1"/>
  <c r="AN77" i="34" s="1"/>
  <c r="AN80" i="34" s="1"/>
  <c r="AN81" i="34" s="1"/>
  <c r="AO62" i="34"/>
  <c r="AP61" i="34" s="1"/>
  <c r="AM62" i="31"/>
  <c r="AN61" i="31" s="1"/>
  <c r="AL63" i="31"/>
  <c r="AL64" i="31" s="1"/>
  <c r="AL77" i="31" s="1"/>
  <c r="AL80" i="31" s="1"/>
  <c r="AL81" i="31" s="1"/>
  <c r="AM63" i="31" l="1"/>
  <c r="AM64" i="31" s="1"/>
  <c r="AM77" i="31" s="1"/>
  <c r="AM80" i="31" s="1"/>
  <c r="AM81" i="31" s="1"/>
  <c r="AN62" i="31"/>
  <c r="AO61" i="31" s="1"/>
  <c r="AP62" i="34"/>
  <c r="AQ61" i="34" s="1"/>
  <c r="AO63" i="34"/>
  <c r="AO64" i="34" s="1"/>
  <c r="AO77" i="34" s="1"/>
  <c r="AO80" i="34" s="1"/>
  <c r="AO81" i="34" s="1"/>
  <c r="AP63" i="34" l="1"/>
  <c r="AP64" i="34" s="1"/>
  <c r="AP77" i="34" s="1"/>
  <c r="AP80" i="34" s="1"/>
  <c r="AP81" i="34" s="1"/>
  <c r="AQ62" i="34"/>
  <c r="AR61" i="34" s="1"/>
  <c r="AO62" i="31"/>
  <c r="AP61" i="31" s="1"/>
  <c r="AN63" i="31"/>
  <c r="AN64" i="31" s="1"/>
  <c r="AN77" i="31" s="1"/>
  <c r="AN80" i="31" s="1"/>
  <c r="AN81" i="31" s="1"/>
  <c r="AO63" i="31" l="1"/>
  <c r="AO64" i="31" s="1"/>
  <c r="AO77" i="31" s="1"/>
  <c r="AO80" i="31" s="1"/>
  <c r="AO81" i="31" s="1"/>
  <c r="AP62" i="31"/>
  <c r="AQ61" i="31" s="1"/>
  <c r="AR62" i="34"/>
  <c r="AS61" i="34" s="1"/>
  <c r="AQ63" i="34"/>
  <c r="AQ64" i="34" s="1"/>
  <c r="AQ77" i="34" s="1"/>
  <c r="AQ80" i="34" s="1"/>
  <c r="AQ81" i="34" s="1"/>
  <c r="AR63" i="34" l="1"/>
  <c r="AR64" i="34" s="1"/>
  <c r="AR77" i="34" s="1"/>
  <c r="AR80" i="34" s="1"/>
  <c r="AR81" i="34" s="1"/>
  <c r="AS62" i="34"/>
  <c r="AT61" i="34" s="1"/>
  <c r="AQ62" i="31"/>
  <c r="AR61" i="31" s="1"/>
  <c r="AP63" i="31"/>
  <c r="AP64" i="31" s="1"/>
  <c r="AP77" i="31" s="1"/>
  <c r="AP80" i="31" s="1"/>
  <c r="AP81" i="31" s="1"/>
  <c r="AQ63" i="31" l="1"/>
  <c r="AQ64" i="31" s="1"/>
  <c r="AQ77" i="31" s="1"/>
  <c r="AQ80" i="31" s="1"/>
  <c r="AQ81" i="31" s="1"/>
  <c r="AT62" i="34"/>
  <c r="AU61" i="34" s="1"/>
  <c r="AR62" i="31"/>
  <c r="AS61" i="31" s="1"/>
  <c r="AS63" i="34"/>
  <c r="AS64" i="34" s="1"/>
  <c r="AS77" i="34" s="1"/>
  <c r="AS80" i="34" s="1"/>
  <c r="AS81" i="34" s="1"/>
  <c r="AR63" i="31" l="1"/>
  <c r="AR64" i="31" s="1"/>
  <c r="AR77" i="31" s="1"/>
  <c r="AR80" i="31" s="1"/>
  <c r="AR81" i="31" s="1"/>
  <c r="AU62" i="34"/>
  <c r="AV61" i="34" s="1"/>
  <c r="AT63" i="34"/>
  <c r="AT64" i="34" s="1"/>
  <c r="AT77" i="34" s="1"/>
  <c r="AT80" i="34" s="1"/>
  <c r="AT81" i="34" s="1"/>
  <c r="AS62" i="31"/>
  <c r="AT61" i="31" s="1"/>
  <c r="AS63" i="31" l="1"/>
  <c r="AS64" i="31" s="1"/>
  <c r="AS77" i="31" s="1"/>
  <c r="AS80" i="31" s="1"/>
  <c r="AS81" i="31" s="1"/>
  <c r="AV62" i="34"/>
  <c r="AW61" i="34" s="1"/>
  <c r="AT62" i="31"/>
  <c r="AU61" i="31" s="1"/>
  <c r="AU63" i="34"/>
  <c r="AU64" i="34" s="1"/>
  <c r="AU77" i="34" s="1"/>
  <c r="AU80" i="34" s="1"/>
  <c r="AU81" i="34" s="1"/>
  <c r="AT63" i="31" l="1"/>
  <c r="AT64" i="31" s="1"/>
  <c r="AT77" i="31" s="1"/>
  <c r="AT80" i="31" s="1"/>
  <c r="AT81" i="31" s="1"/>
  <c r="AU62" i="31"/>
  <c r="AV61" i="31" s="1"/>
  <c r="AW62" i="34"/>
  <c r="AX61" i="34" s="1"/>
  <c r="AV63" i="34"/>
  <c r="AV64" i="34" s="1"/>
  <c r="AV77" i="34" s="1"/>
  <c r="AV80" i="34" s="1"/>
  <c r="AV81" i="34" s="1"/>
  <c r="AW63" i="34" l="1"/>
  <c r="AW64" i="34" s="1"/>
  <c r="AW77" i="34" s="1"/>
  <c r="AW80" i="34" s="1"/>
  <c r="AW81" i="34" s="1"/>
  <c r="AX62" i="34"/>
  <c r="AY61" i="34" s="1"/>
  <c r="AV62" i="31"/>
  <c r="AW61" i="31" s="1"/>
  <c r="AU63" i="31"/>
  <c r="AU64" i="31" s="1"/>
  <c r="AU77" i="31" s="1"/>
  <c r="AU80" i="31" s="1"/>
  <c r="AU81" i="31" s="1"/>
  <c r="AW62" i="31" l="1"/>
  <c r="AX61" i="31" s="1"/>
  <c r="AV63" i="31"/>
  <c r="AV64" i="31" s="1"/>
  <c r="AV77" i="31" s="1"/>
  <c r="AV80" i="31" s="1"/>
  <c r="AV81" i="31" s="1"/>
  <c r="AY62" i="34"/>
  <c r="AZ61" i="34" s="1"/>
  <c r="AX63" i="34"/>
  <c r="AX64" i="34" s="1"/>
  <c r="AX77" i="34" s="1"/>
  <c r="AX80" i="34" s="1"/>
  <c r="AX81" i="34" s="1"/>
  <c r="AY63" i="34" l="1"/>
  <c r="AY64" i="34" s="1"/>
  <c r="AY77" i="34" s="1"/>
  <c r="AY80" i="34" s="1"/>
  <c r="AY81" i="34" s="1"/>
  <c r="C7" i="34"/>
  <c r="J30" i="29" s="1"/>
  <c r="AX62" i="31"/>
  <c r="AY61" i="31" s="1"/>
  <c r="AZ62" i="34"/>
  <c r="BA61" i="34" s="1"/>
  <c r="AW63" i="31"/>
  <c r="AW64" i="31" s="1"/>
  <c r="AW77" i="31" s="1"/>
  <c r="AW80" i="31" s="1"/>
  <c r="AW81" i="31" s="1"/>
  <c r="AZ63" i="34" l="1"/>
  <c r="AZ64" i="34" s="1"/>
  <c r="AZ77" i="34" s="1"/>
  <c r="AZ80" i="34" s="1"/>
  <c r="AZ81" i="34" s="1"/>
  <c r="AY62" i="31"/>
  <c r="AZ61" i="31" s="1"/>
  <c r="AX63" i="31"/>
  <c r="AX64" i="31" s="1"/>
  <c r="AX77" i="31" s="1"/>
  <c r="AX80" i="31" s="1"/>
  <c r="AX81" i="31" s="1"/>
  <c r="BA62" i="34"/>
  <c r="BB61" i="34" s="1"/>
  <c r="BA63" i="34" l="1"/>
  <c r="BA64" i="34" s="1"/>
  <c r="BA77" i="34" s="1"/>
  <c r="BA80" i="34" s="1"/>
  <c r="BA81" i="34" s="1"/>
  <c r="AZ62" i="31"/>
  <c r="BA61" i="31" s="1"/>
  <c r="BB62" i="34"/>
  <c r="BC61" i="34" s="1"/>
  <c r="AY63" i="31"/>
  <c r="AY64" i="31" s="1"/>
  <c r="AY77" i="31" s="1"/>
  <c r="AY80" i="31" s="1"/>
  <c r="AY81" i="31" s="1"/>
  <c r="BB63" i="34" l="1"/>
  <c r="BB64" i="34" s="1"/>
  <c r="BB77" i="34" s="1"/>
  <c r="BB80" i="34" s="1"/>
  <c r="BB81" i="34" s="1"/>
  <c r="BA62" i="31"/>
  <c r="BB61" i="31" s="1"/>
  <c r="AZ63" i="31"/>
  <c r="AZ64" i="31" s="1"/>
  <c r="AZ77" i="31" s="1"/>
  <c r="AZ80" i="31" s="1"/>
  <c r="AZ81" i="31" s="1"/>
  <c r="BC62" i="34"/>
  <c r="BD61" i="34" s="1"/>
  <c r="BD62" i="34" s="1"/>
  <c r="BD63" i="34" s="1"/>
  <c r="BD64" i="34" s="1"/>
  <c r="BD77" i="34" s="1"/>
  <c r="BD80" i="34" s="1"/>
  <c r="BC63" i="34" l="1"/>
  <c r="BC64" i="34" s="1"/>
  <c r="BC77" i="34" s="1"/>
  <c r="BC80" i="34" s="1"/>
  <c r="BC81" i="34" s="1"/>
  <c r="BD81" i="34" s="1"/>
  <c r="BB62" i="31"/>
  <c r="BC61" i="31" s="1"/>
  <c r="BA63" i="31"/>
  <c r="BA64" i="31" s="1"/>
  <c r="BA77" i="31" s="1"/>
  <c r="BA80" i="31" s="1"/>
  <c r="BA81" i="31" s="1"/>
  <c r="BB63" i="31" l="1"/>
  <c r="BB64" i="31" s="1"/>
  <c r="BB77" i="31" s="1"/>
  <c r="BB80" i="31" s="1"/>
  <c r="BB81" i="31"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<sst xmlns="http://schemas.openxmlformats.org/spreadsheetml/2006/main" count="856" uniqueCount="354">
  <si>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</si>
  <si>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</si>
  <si>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</si>
  <si>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</si>
  <si>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</si>
  <si>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</si>
  <si>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</si>
  <si>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</si>
  <si>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</si>
  <si>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</si>
  <si>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</si>
  <si>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</si>
  <si>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</si>
  <si>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</si>
  <si>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</si>
  <si>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</si>
  <si>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</si>
  <si>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</si>
  <si>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</si>
  <si>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</si>
  <si>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</si>
  <si>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</si>
  <si>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</si>
  <si>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</si>
  <si>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</si>
  <si>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</si>
  <si>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</si>
  <si>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</si>
  <si>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</si>
  <si>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</si>
  <si>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</si>
  <si>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</si>
  <si>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</si>
  <si>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</si>
  <si>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</si>
  <si>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</si>
  <si>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</si>
  <si>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</si>
  <si>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</si>
  <si>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</si>
  <si>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</si>
  <si>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</si>
  <si>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</si>
  <si>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</si>
  <si>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</si>
  <si>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</si>
  <si>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</si>
  <si>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</si>
  <si>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</si>
  <si>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</si>
  <si>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</si>
  <si>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</si>
  <si>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</si>
  <si>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</si>
  <si>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</si>
  <si>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</si>
  <si>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</si>
  <si>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</si>
  <si>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</si>
  <si>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</si>
  <si>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</si>
  <si>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</si>
  <si>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</si>
  <si>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</si>
  <si>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</si>
  <si>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</si>
  <si>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</si>
  <si>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</si>
  <si>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</si>
  <si>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</si>
  <si>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</si>
  <si>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</si>
  <si>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</si>
  <si>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</si>
  <si>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</si>
  <si>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</si>
  <si>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</si>
  <si>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</si>
  <si>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</si>
  <si>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</si>
  <si>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</si>
  <si>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</si>
  <si>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</si>
  <si>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</si>
  <si>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</si>
  <si>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</si>
  <si>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</si>
  <si>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</si>
  <si>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</si>
  <si>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</si>
  <si>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</si>
  <si>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</si>
  <si>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</si>
  <si>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</si>
  <si>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</si>
  <si>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</si>
  <si>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</si>
  <si>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</si>
  <si>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</si>
  <si>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</si>
  <si>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</si>
  <si>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</si>
  <si>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</si>
  <si>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</si>
  <si>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</si>
  <si>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</si>
  <si>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</si>
  <si>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</si>
  <si>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</si>
  <si>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</si>
  <si>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</si>
  <si>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</si>
  <si>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</si>
  <si>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</si>
  <si>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</si>
  <si>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</si>
  <si>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</si>
  <si>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</si>
  <si>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</si>
  <si>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</si>
  <si>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</si>
  <si>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</si>
  <si>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</si>
  <si>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</si>
  <si>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</si>
  <si>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</si>
  <si>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</si>
  <si>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</si>
  <si>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</si>
  <si>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</si>
  <si>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</si>
  <si>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</si>
  <si>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</si>
  <si>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</si>
  <si>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</si>
  <si>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</si>
  <si>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</si>
  <si>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</si>
  <si>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</si>
  <si>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</si>
  <si>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</si>
  <si>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</si>
  <si>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</si>
  <si>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</si>
  <si>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</si>
  <si>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</si>
  <si>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</si>
  <si>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</si>
  <si>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</si>
  <si>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</si>
  <si>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</si>
  <si>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</si>
  <si>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</si>
  <si>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</si>
  <si>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</si>
  <si>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</si>
  <si>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</si>
  <si>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</si>
  <si>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</si>
  <si>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</si>
  <si>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</si>
  <si>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</si>
  <si>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</si>
  <si>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</si>
  <si>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</si>
  <si>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</si>
  <si>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</si>
  <si>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</si>
  <si>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</si>
  <si>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</si>
  <si>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</si>
  <si>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</si>
  <si>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</si>
  <si>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</si>
  <si>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</si>
  <si>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</si>
  <si>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</si>
  <si>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</si>
  <si>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</si>
  <si>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</si>
  <si>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</si>
  <si>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</si>
  <si>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</si>
  <si>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</si>
  <si>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</si>
  <si>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</si>
  <si>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</si>
  <si>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</si>
  <si>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</si>
  <si>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</si>
  <si>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</si>
  <si>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</si>
  <si>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</si>
  <si>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</si>
  <si>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</si>
  <si>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</si>
  <si>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</si>
  <si>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</si>
  <si>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</si>
  <si>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</si>
  <si>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</si>
  <si>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</si>
  <si>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</si>
  <si>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</si>
  <si>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</si>
  <si>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</si>
  <si>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</si>
  <si>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</si>
  <si>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</si>
  <si>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</si>
  <si>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</si>
  <si>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</si>
  <si>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</si>
  <si>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</si>
  <si>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</si>
  <si>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</si>
  <si>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</si>
  <si>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</si>
  <si>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</si>
  <si>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</si>
  <si>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</si>
  <si>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</si>
  <si>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</si>
  <si>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</si>
  <si>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</si>
  <si>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</si>
  <si>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</si>
  <si>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</si>
  <si>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</si>
  <si>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</si>
  <si>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</si>
  <si>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</si>
  <si>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</si>
  <si>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</si>
  <si>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</si>
  <si>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</si>
  <si>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</si>
  <si>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</si>
  <si>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</si>
  <si>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</si>
  <si>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</si>
  <si>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</si>
  <si>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</si>
  <si>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</si>
  <si>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</si>
  <si>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</si>
  <si>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</si>
  <si>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</si>
  <si>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</si>
  <si>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</si>
  <si>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</si>
  <si>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</si>
  <si>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</si>
  <si>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</si>
  <si>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</si>
  <si>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</si>
  <si>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</si>
  <si>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</si>
  <si>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</si>
  <si>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</si>
  <si>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</si>
  <si>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</si>
  <si>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</si>
  <si>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</si>
  <si>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</si>
  <si>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</si>
  <si>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</si>
  <si>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</si>
  <si>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</si>
  <si>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</si>
  <si>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</si>
  <si>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</si>
  <si>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</si>
  <si>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</si>
  <si>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</si>
  <si>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</si>
  <si>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</si>
  <si>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</si>
  <si>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</si>
  <si>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</si>
  <si>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</si>
  <si>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</si>
  <si>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</si>
  <si>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</si>
  <si>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</si>
  <si>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</si>
  <si>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</si>
  <si>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</si>
  <si>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</si>
  <si>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</si>
  <si>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</si>
  <si>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</si>
  <si>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</si>
  <si>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</si>
  <si>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</si>
  <si>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</si>
  <si>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</si>
  <si>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</si>
  <si>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</si>
  <si>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</si>
  <si>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</si>
  <si>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</si>
  <si>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</si>
  <si>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</si>
  <si>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</si>
  <si>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</si>
  <si>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</si>
  <si>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</si>
  <si>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</si>
  <si>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</si>
  <si>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</si>
  <si>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</si>
  <si>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</si>
  <si>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</si>
  <si>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</si>
  <si>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</si>
  <si>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</si>
  <si>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</si>
  <si>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</si>
  <si>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</si>
  <si>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</si>
  <si>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</si>
  <si>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</si>
  <si>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</si>
  <si>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</si>
  <si>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</si>
  <si>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</si>
  <si>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</si>
  <si>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</si>
  <si>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</si>
  <si>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</si>
  <si>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</si>
  <si>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</si>
  <si>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</si>
  <si>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</si>
  <si>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</si>
  <si>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</si>
  <si>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</si>
  <si>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</si>
  <si>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</si>
  <si>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</si>
  <si>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based upon continuing the current size profile.</t>
  </si>
  <si>
    <t>Option 1(i)</t>
  </si>
  <si>
    <t>1(i)</t>
  </si>
  <si>
    <t>Condition Based Asset Replacement of 11kV Pole Mounted Transformers on a like for like basis</t>
  </si>
  <si>
    <t>Condition based replacement of pole mounted transformers - installing larger transformers</t>
  </si>
  <si>
    <t>Sensitivity Analysis: cost of transformers decreases by 20%</t>
  </si>
  <si>
    <t>This is the cost of our asset replacement programme should single phase 25kVA units be used to replace poor condition single phase 16kVA units and 3 phase 50KVA units be used to replace 3 phase 25kVA units.</t>
  </si>
  <si>
    <t>WPD will continue with current strategy regarding transformer size.</t>
  </si>
  <si>
    <t>This has been used to assess the impact if the material cost of the larger transformers reduces by 20%</t>
  </si>
  <si>
    <t>Technical losses in pole mounted transformers can be decreased by increasing the rating of the transformer. 
Condition based asset replacement forecasts for RIIO-ED1 have been based upon replacing 11kV pole mounte transformers on a like for like basis.  This CBA compares this forecast with an alternative option involving the replacement of single phase 16KVA transformers with 25kVA units and the replacement of 3 phase 25kVA transformers with 50kVA units.  The volume of units has been based upon current asset populations within the East Midlands licence area.</t>
  </si>
  <si>
    <t>This the cost of our asset replacement programme for HV pole mounted transformers (as contained within BPDT table CV3).  
Proportions of pole mounted transformer populations: 1 phase 16kVA 9%, 3 phase 25kVA 2.5%</t>
  </si>
  <si>
    <t>This is the losses saving associated with uprating the transformer.</t>
  </si>
  <si>
    <t>The saving in losses from installing uprated transformers does not outweigh the increased material cost of larger transformers.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</si>
</sst>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EMID%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0%20ED1/10%20BUSINESS%20PLAN%20-%20%20JUNE%202013%20SUBMISSION/05%20COST%20BENEFIT%20ANALYSIS/DRAFT%20CBAS/05%20Policy%20CBAs/Uprated%20PM%20Tx%20-%20Source%20Dat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47">
          <cell r="N47">
            <v>256</v>
          </cell>
          <cell r="AC47">
            <v>0.86670000000000003</v>
          </cell>
          <cell r="AD47">
            <v>0.85870000000000002</v>
          </cell>
          <cell r="AE47">
            <v>0.84919999999999995</v>
          </cell>
          <cell r="AF47">
            <v>0.84060000000000001</v>
          </cell>
          <cell r="AG47">
            <v>0.83099999999999996</v>
          </cell>
          <cell r="AH47">
            <v>0.82250000000000001</v>
          </cell>
          <cell r="AI47">
            <v>0.81369999999999998</v>
          </cell>
          <cell r="AJ47">
            <v>0.80389999999999995</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ize"/>
      <sheetName val="Proportions"/>
      <sheetName val="ED1 Asset Replacement Volumes"/>
      <sheetName val="Sheet3"/>
    </sheetNames>
    <sheetDataSet>
      <sheetData sheetId="0" refreshError="1"/>
      <sheetData sheetId="1" refreshError="1"/>
      <sheetData sheetId="2">
        <row r="17">
          <cell r="E17">
            <v>5.5596E-2</v>
          </cell>
        </row>
        <row r="18">
          <cell r="E18">
            <v>9.9439999999999997E-3</v>
          </cell>
          <cell r="F18">
            <v>9.9439999999999997E-3</v>
          </cell>
          <cell r="G18">
            <v>9.9439999999999997E-3</v>
          </cell>
          <cell r="H18">
            <v>9.9439999999999997E-3</v>
          </cell>
          <cell r="I18">
            <v>9.9439999999999997E-3</v>
          </cell>
          <cell r="J18">
            <v>9.9439999999999997E-3</v>
          </cell>
          <cell r="K18">
            <v>2.5312000000000001E-2</v>
          </cell>
          <cell r="L18">
            <v>8.1360000000000002E-2</v>
          </cell>
          <cell r="R18">
            <v>7.9552000000000008E-3</v>
          </cell>
          <cell r="S18">
            <v>7.9552000000000008E-3</v>
          </cell>
          <cell r="T18">
            <v>7.9552000000000008E-3</v>
          </cell>
          <cell r="U18">
            <v>7.9552000000000008E-3</v>
          </cell>
          <cell r="V18">
            <v>7.9552000000000008E-3</v>
          </cell>
          <cell r="W18">
            <v>7.9552000000000008E-3</v>
          </cell>
          <cell r="X18">
            <v>2.0249600000000003E-2</v>
          </cell>
          <cell r="Y18">
            <v>6.5088000000000007E-2</v>
          </cell>
        </row>
        <row r="25">
          <cell r="E25">
            <v>2.4914067750000006</v>
          </cell>
          <cell r="F25">
            <v>2.4914067750000006</v>
          </cell>
          <cell r="G25">
            <v>2.4914067750000006</v>
          </cell>
          <cell r="H25">
            <v>2.4914067750000006</v>
          </cell>
          <cell r="I25">
            <v>2.4914067750000006</v>
          </cell>
          <cell r="J25">
            <v>2.4914067750000006</v>
          </cell>
          <cell r="K25">
            <v>6.3417627000000012</v>
          </cell>
          <cell r="L25">
            <v>20.384237250000005</v>
          </cell>
          <cell r="R25">
            <v>2.4914067750000006</v>
          </cell>
          <cell r="S25">
            <v>2.4914067750000006</v>
          </cell>
          <cell r="T25">
            <v>2.4914067750000006</v>
          </cell>
          <cell r="U25">
            <v>2.4914067750000006</v>
          </cell>
          <cell r="V25">
            <v>2.4914067750000006</v>
          </cell>
          <cell r="W25">
            <v>2.4914067750000006</v>
          </cell>
          <cell r="X25">
            <v>6.3417627000000012</v>
          </cell>
          <cell r="Y25">
            <v>20.384237250000005</v>
          </cell>
        </row>
        <row r="38">
          <cell r="E38">
            <v>2.9610000000000001E-3</v>
          </cell>
          <cell r="F38">
            <v>2.9610000000000001E-3</v>
          </cell>
          <cell r="G38">
            <v>2.9610000000000001E-3</v>
          </cell>
          <cell r="H38">
            <v>2.9610000000000001E-3</v>
          </cell>
          <cell r="I38">
            <v>2.9610000000000001E-3</v>
          </cell>
          <cell r="J38">
            <v>2.9610000000000001E-3</v>
          </cell>
          <cell r="K38">
            <v>6.7679999999999997E-3</v>
          </cell>
          <cell r="L38">
            <v>2.1996000000000002E-2</v>
          </cell>
          <cell r="R38">
            <v>2.3688000000000003E-3</v>
          </cell>
          <cell r="S38">
            <v>2.3688000000000003E-3</v>
          </cell>
          <cell r="T38">
            <v>2.3688000000000003E-3</v>
          </cell>
          <cell r="U38">
            <v>2.3688000000000003E-3</v>
          </cell>
          <cell r="V38">
            <v>2.3688000000000003E-3</v>
          </cell>
          <cell r="W38">
            <v>2.3688000000000003E-3</v>
          </cell>
          <cell r="X38">
            <v>5.4144000000000006E-3</v>
          </cell>
          <cell r="Y38">
            <v>1.7596800000000003E-2</v>
          </cell>
        </row>
        <row r="45">
          <cell r="E45">
            <v>1.6203403125</v>
          </cell>
          <cell r="F45">
            <v>1.6203403125</v>
          </cell>
          <cell r="G45">
            <v>1.6203403125</v>
          </cell>
          <cell r="H45">
            <v>1.6203403125</v>
          </cell>
          <cell r="I45">
            <v>1.6203403125</v>
          </cell>
          <cell r="J45">
            <v>1.6203403125</v>
          </cell>
          <cell r="K45">
            <v>3.7036349999999998</v>
          </cell>
          <cell r="L45">
            <v>12.036813749999999</v>
          </cell>
          <cell r="R45">
            <v>1.6203403125</v>
          </cell>
          <cell r="S45">
            <v>1.6203403125</v>
          </cell>
          <cell r="T45">
            <v>1.6203403125</v>
          </cell>
          <cell r="U45">
            <v>1.6203403125</v>
          </cell>
          <cell r="V45">
            <v>1.6203403125</v>
          </cell>
          <cell r="W45">
            <v>1.6203403125</v>
          </cell>
          <cell r="X45">
            <v>3.7036349999999998</v>
          </cell>
          <cell r="Y45">
            <v>12.036813749999999</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H28" sqref="H28"/>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350</v>
      </c>
      <c r="C2" s="154"/>
      <c r="D2" s="154"/>
      <c r="E2" s="154"/>
      <c r="F2" s="155"/>
      <c r="Z2" s="26" t="s">
        <v>80</v>
      </c>
    </row>
    <row r="3" spans="2:26" ht="50.2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Condition Based Asset Replacement of 11kV Pole Mounted Transformers on a like for like basis</v>
      </c>
      <c r="E9" s="160"/>
      <c r="F9" s="160"/>
    </row>
    <row r="10" spans="2:26" ht="22.5" customHeight="1" x14ac:dyDescent="0.3">
      <c r="B10" s="148" t="s">
        <v>226</v>
      </c>
      <c r="C10" s="149"/>
      <c r="D10" s="150" t="str">
        <f>'Option 1'!$C$1</f>
        <v>Condition based replacement of pole mounted transformers - installing larger transformers</v>
      </c>
      <c r="E10" s="151"/>
      <c r="F10" s="152"/>
    </row>
    <row r="11" spans="2:26" ht="22.5" customHeight="1" x14ac:dyDescent="0.3">
      <c r="B11" s="148" t="s">
        <v>342</v>
      </c>
      <c r="C11" s="149"/>
      <c r="D11" s="150" t="str">
        <f>'Option 1(i)'!$C$1</f>
        <v>Sensitivity Analysis: cost of transformers decreases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Condition Based Asset Replacement of 11kV Pole Mounted Transformers on a like for like basis</v>
      </c>
      <c r="D28" s="30" t="s">
        <v>29</v>
      </c>
      <c r="E28" s="31" t="s">
        <v>348</v>
      </c>
      <c r="F28" s="30" t="s">
        <v>160</v>
      </c>
      <c r="G28" s="65"/>
      <c r="H28" s="65"/>
      <c r="I28" s="65"/>
      <c r="J28" s="65"/>
      <c r="K28" s="30"/>
    </row>
    <row r="29" spans="2:11" ht="27.75" customHeight="1" x14ac:dyDescent="0.3">
      <c r="B29" s="30">
        <v>1</v>
      </c>
      <c r="C29" s="31" t="str">
        <f>D10</f>
        <v>Condition based replacement of pole mounted transformers - installing larger transformers</v>
      </c>
      <c r="D29" s="30" t="s">
        <v>80</v>
      </c>
      <c r="E29" s="31" t="s">
        <v>353</v>
      </c>
      <c r="F29" s="30"/>
      <c r="G29" s="65">
        <f>'Option 1'!$C$4</f>
        <v>-0.10887138179404619</v>
      </c>
      <c r="H29" s="65">
        <f>'Option 1'!$C$5</f>
        <v>-0.14662012445518985</v>
      </c>
      <c r="I29" s="65">
        <f>'Option 1'!$C$6</f>
        <v>-0.17171877289888995</v>
      </c>
      <c r="J29" s="65">
        <f>'Option 1'!$C$7</f>
        <v>-0.19725557715863601</v>
      </c>
      <c r="K29" s="30"/>
    </row>
    <row r="30" spans="2:11" ht="27.75" customHeight="1" x14ac:dyDescent="0.3">
      <c r="B30" s="145" t="s">
        <v>343</v>
      </c>
      <c r="C30" s="31" t="str">
        <f>D11</f>
        <v>Sensitivity Analysis: cost of transformers decreases by 20%</v>
      </c>
      <c r="D30" s="30"/>
      <c r="E30" s="31" t="s">
        <v>349</v>
      </c>
      <c r="F30" s="30"/>
      <c r="G30" s="65">
        <f>'Option 1(i)'!$C$4</f>
        <v>-8.6475931482867807E-2</v>
      </c>
      <c r="H30" s="65">
        <f>'Option 1(i)'!$C$5</f>
        <v>-0.1166749256117828</v>
      </c>
      <c r="I30" s="65">
        <f>'Option 1(i)'!$C$6</f>
        <v>-0.13675384436674293</v>
      </c>
      <c r="J30" s="65">
        <f>'Option 1(i)'!$C$7</f>
        <v>-0.1571832877745398</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5" priority="6">
      <formula>$D28="Adopted"</formula>
    </cfRule>
  </conditionalFormatting>
  <conditionalFormatting sqref="B29:C29 F29:K29 C30 G30:J30">
    <cfRule type="expression" dxfId="4" priority="5">
      <formula>$D29="Adopted"</formula>
    </cfRule>
  </conditionalFormatting>
  <conditionalFormatting sqref="B30 K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I14" sqref="I14"/>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Replacement'!AC$47</f>
        <v>-0.86670000000000003</v>
      </c>
      <c r="F7" s="62">
        <f>-'[1]CV3 - Asset Replacement'!AD$47</f>
        <v>-0.85870000000000002</v>
      </c>
      <c r="G7" s="62">
        <f>-'[1]CV3 - Asset Replacement'!AE$47</f>
        <v>-0.84919999999999995</v>
      </c>
      <c r="H7" s="62">
        <f>-'[1]CV3 - Asset Replacement'!AF$47</f>
        <v>-0.84060000000000001</v>
      </c>
      <c r="I7" s="62">
        <f>-'[1]CV3 - Asset Replacement'!AG$47</f>
        <v>-0.83099999999999996</v>
      </c>
      <c r="J7" s="62">
        <f>-'[1]CV3 - Asset Replacement'!AH$47</f>
        <v>-0.82250000000000001</v>
      </c>
      <c r="K7" s="62">
        <f>-'[1]CV3 - Asset Replacement'!AI$47</f>
        <v>-0.81369999999999998</v>
      </c>
      <c r="L7" s="62">
        <f>-'[1]CV3 - Asset Replacement'!AJ$47</f>
        <v>-0.80389999999999995</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-0.86670000000000003</v>
      </c>
      <c r="F12" s="59">
        <f t="shared" ref="F12:AW12" si="0">SUM(F7:F11)</f>
        <v>-0.85870000000000002</v>
      </c>
      <c r="G12" s="59">
        <f t="shared" si="0"/>
        <v>-0.84919999999999995</v>
      </c>
      <c r="H12" s="59">
        <f t="shared" si="0"/>
        <v>-0.84060000000000001</v>
      </c>
      <c r="I12" s="59">
        <f t="shared" si="0"/>
        <v>-0.83099999999999996</v>
      </c>
      <c r="J12" s="59">
        <f t="shared" si="0"/>
        <v>-0.82250000000000001</v>
      </c>
      <c r="K12" s="59">
        <f t="shared" si="0"/>
        <v>-0.81369999999999998</v>
      </c>
      <c r="L12" s="59">
        <f t="shared" si="0"/>
        <v>-0.80389999999999995</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1" sqref="C11"/>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60" x14ac:dyDescent="0.25">
      <c r="A5" s="182" t="s">
        <v>11</v>
      </c>
      <c r="B5" s="132" t="s">
        <v>160</v>
      </c>
      <c r="C5" s="135" t="s">
        <v>351</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F86" sqref="F86:M8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-0.10887138179404619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-0.14662012445518985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-0.17171877289888995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-0.19725557715863601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Volumes'!E$18-'[2]ED1 Asset Replacement Volumes'!E$38</f>
        <v>-0.87960499999999997</v>
      </c>
      <c r="F13" s="62">
        <f>'Baseline scenario'!F7-'[2]ED1 Asset Replacement Volumes'!F$18-'[2]ED1 Asset Replacement Volumes'!F$38</f>
        <v>-0.87160499999999996</v>
      </c>
      <c r="G13" s="62">
        <f>'Baseline scenario'!G7-'[2]ED1 Asset Replacement Volumes'!G$18-'[2]ED1 Asset Replacement Volumes'!G$38</f>
        <v>-0.8621049999999999</v>
      </c>
      <c r="H13" s="62">
        <f>'Baseline scenario'!H7-'[2]ED1 Asset Replacement Volumes'!H$18-'[2]ED1 Asset Replacement Volumes'!H$38</f>
        <v>-0.85350499999999996</v>
      </c>
      <c r="I13" s="62">
        <f>'Baseline scenario'!I7-'[2]ED1 Asset Replacement Volumes'!I$18-'[2]ED1 Asset Replacement Volumes'!I$38</f>
        <v>-0.84390499999999991</v>
      </c>
      <c r="J13" s="62">
        <f>'Baseline scenario'!J7-'[2]ED1 Asset Replacement Volumes'!J$18-'[2]ED1 Asset Replacement Volumes'!J$38</f>
        <v>-0.83540499999999995</v>
      </c>
      <c r="K13" s="62">
        <f>'Baseline scenario'!K7-'[2]ED1 Asset Replacement Volumes'!K$18-'[2]ED1 Asset Replacement Volumes'!K$38</f>
        <v>-0.84577999999999998</v>
      </c>
      <c r="L13" s="62">
        <f>'Baseline scenario'!L7-'[2]ED1 Asset Replacement Volumes'!L$18-'[2]ED1 Asset Replacement Volumes'!L$38</f>
        <v>-0.90725599999999995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-0.87960499999999997</v>
      </c>
      <c r="F18" s="59">
        <f t="shared" ref="F18:AW18" si="0">SUM(F13:F17)</f>
        <v>-0.87160499999999996</v>
      </c>
      <c r="G18" s="59">
        <f t="shared" si="0"/>
        <v>-0.8621049999999999</v>
      </c>
      <c r="H18" s="59">
        <f t="shared" si="0"/>
        <v>-0.85350499999999996</v>
      </c>
      <c r="I18" s="59">
        <f t="shared" si="0"/>
        <v>-0.84390499999999991</v>
      </c>
      <c r="J18" s="59">
        <f t="shared" si="0"/>
        <v>-0.83540499999999995</v>
      </c>
      <c r="K18" s="59">
        <f t="shared" si="0"/>
        <v>-0.84577999999999998</v>
      </c>
      <c r="L18" s="59">
        <f t="shared" si="0"/>
        <v>-0.90725599999999995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0.86670000000000003</v>
      </c>
      <c r="F19" s="33">
        <f>-'Baseline scenario'!F7</f>
        <v>0.85870000000000002</v>
      </c>
      <c r="G19" s="33">
        <f>-'Baseline scenario'!G7</f>
        <v>0.84919999999999995</v>
      </c>
      <c r="H19" s="33">
        <f>-'Baseline scenario'!H7</f>
        <v>0.84060000000000001</v>
      </c>
      <c r="I19" s="33">
        <f>-'Baseline scenario'!I7</f>
        <v>0.83099999999999996</v>
      </c>
      <c r="J19" s="33">
        <f>-'Baseline scenario'!J7</f>
        <v>0.82250000000000001</v>
      </c>
      <c r="K19" s="33">
        <f>-'Baseline scenario'!K7</f>
        <v>0.81369999999999998</v>
      </c>
      <c r="L19" s="33">
        <f>-'Baseline scenario'!L7</f>
        <v>0.80389999999999995</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0.86670000000000003</v>
      </c>
      <c r="F25" s="67">
        <f t="shared" ref="F25:BD25" si="1">SUM(F19:F24)</f>
        <v>0.85870000000000002</v>
      </c>
      <c r="G25" s="67">
        <f t="shared" si="1"/>
        <v>0.84919999999999995</v>
      </c>
      <c r="H25" s="67">
        <f t="shared" si="1"/>
        <v>0.84060000000000001</v>
      </c>
      <c r="I25" s="67">
        <f t="shared" si="1"/>
        <v>0.83099999999999996</v>
      </c>
      <c r="J25" s="67">
        <f t="shared" si="1"/>
        <v>0.82250000000000001</v>
      </c>
      <c r="K25" s="67">
        <f t="shared" si="1"/>
        <v>0.81369999999999998</v>
      </c>
      <c r="L25" s="67">
        <f t="shared" si="1"/>
        <v>0.80389999999999995</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-1.2904999999999944E-2</v>
      </c>
      <c r="F26" s="59">
        <f t="shared" ref="F26:BD26" si="2">F18+F25</f>
        <v>-1.2904999999999944E-2</v>
      </c>
      <c r="G26" s="59">
        <f t="shared" si="2"/>
        <v>-1.2904999999999944E-2</v>
      </c>
      <c r="H26" s="59">
        <f t="shared" si="2"/>
        <v>-1.2904999999999944E-2</v>
      </c>
      <c r="I26" s="59">
        <f t="shared" si="2"/>
        <v>-1.2904999999999944E-2</v>
      </c>
      <c r="J26" s="59">
        <f t="shared" si="2"/>
        <v>-1.2904999999999944E-2</v>
      </c>
      <c r="K26" s="59">
        <f t="shared" si="2"/>
        <v>-3.2079999999999997E-2</v>
      </c>
      <c r="L26" s="59">
        <f t="shared" si="2"/>
        <v>-0.103356</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-1.0323999999999956E-2</v>
      </c>
      <c r="F28" s="34">
        <f t="shared" ref="F28:AW28" si="4">F26*F27</f>
        <v>-1.0323999999999956E-2</v>
      </c>
      <c r="G28" s="34">
        <f t="shared" si="4"/>
        <v>-1.0323999999999956E-2</v>
      </c>
      <c r="H28" s="34">
        <f t="shared" si="4"/>
        <v>-1.0323999999999956E-2</v>
      </c>
      <c r="I28" s="34">
        <f t="shared" si="4"/>
        <v>-1.0323999999999956E-2</v>
      </c>
      <c r="J28" s="34">
        <f t="shared" si="4"/>
        <v>-1.0323999999999956E-2</v>
      </c>
      <c r="K28" s="34">
        <f t="shared" si="4"/>
        <v>-2.5663999999999999E-2</v>
      </c>
      <c r="L28" s="34">
        <f t="shared" si="4"/>
        <v>-8.2684800000000003E-2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-2.5809999999999878E-3</v>
      </c>
      <c r="F29" s="34">
        <f t="shared" ref="F29:AW29" si="5">F26-F28</f>
        <v>-2.5809999999999878E-3</v>
      </c>
      <c r="G29" s="34">
        <f t="shared" si="5"/>
        <v>-2.5809999999999878E-3</v>
      </c>
      <c r="H29" s="34">
        <f t="shared" si="5"/>
        <v>-2.5809999999999878E-3</v>
      </c>
      <c r="I29" s="34">
        <f t="shared" si="5"/>
        <v>-2.5809999999999878E-3</v>
      </c>
      <c r="J29" s="34">
        <f t="shared" si="5"/>
        <v>-2.5809999999999878E-3</v>
      </c>
      <c r="K29" s="34">
        <f t="shared" si="5"/>
        <v>-6.4159999999999981E-3</v>
      </c>
      <c r="L29" s="34">
        <f t="shared" si="5"/>
        <v>-2.0671200000000001E-2</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-2.2942222222222124E-4</v>
      </c>
      <c r="G30" s="34">
        <f>$E$28/'Fixed data'!$C$7</f>
        <v>-2.2942222222222124E-4</v>
      </c>
      <c r="H30" s="34">
        <f>$E$28/'Fixed data'!$C$7</f>
        <v>-2.2942222222222124E-4</v>
      </c>
      <c r="I30" s="34">
        <f>$E$28/'Fixed data'!$C$7</f>
        <v>-2.2942222222222124E-4</v>
      </c>
      <c r="J30" s="34">
        <f>$E$28/'Fixed data'!$C$7</f>
        <v>-2.2942222222222124E-4</v>
      </c>
      <c r="K30" s="34">
        <f>$E$28/'Fixed data'!$C$7</f>
        <v>-2.2942222222222124E-4</v>
      </c>
      <c r="L30" s="34">
        <f>$E$28/'Fixed data'!$C$7</f>
        <v>-2.2942222222222124E-4</v>
      </c>
      <c r="M30" s="34">
        <f>$E$28/'Fixed data'!$C$7</f>
        <v>-2.2942222222222124E-4</v>
      </c>
      <c r="N30" s="34">
        <f>$E$28/'Fixed data'!$C$7</f>
        <v>-2.2942222222222124E-4</v>
      </c>
      <c r="O30" s="34">
        <f>$E$28/'Fixed data'!$C$7</f>
        <v>-2.2942222222222124E-4</v>
      </c>
      <c r="P30" s="34">
        <f>$E$28/'Fixed data'!$C$7</f>
        <v>-2.2942222222222124E-4</v>
      </c>
      <c r="Q30" s="34">
        <f>$E$28/'Fixed data'!$C$7</f>
        <v>-2.2942222222222124E-4</v>
      </c>
      <c r="R30" s="34">
        <f>$E$28/'Fixed data'!$C$7</f>
        <v>-2.2942222222222124E-4</v>
      </c>
      <c r="S30" s="34">
        <f>$E$28/'Fixed data'!$C$7</f>
        <v>-2.2942222222222124E-4</v>
      </c>
      <c r="T30" s="34">
        <f>$E$28/'Fixed data'!$C$7</f>
        <v>-2.2942222222222124E-4</v>
      </c>
      <c r="U30" s="34">
        <f>$E$28/'Fixed data'!$C$7</f>
        <v>-2.2942222222222124E-4</v>
      </c>
      <c r="V30" s="34">
        <f>$E$28/'Fixed data'!$C$7</f>
        <v>-2.2942222222222124E-4</v>
      </c>
      <c r="W30" s="34">
        <f>$E$28/'Fixed data'!$C$7</f>
        <v>-2.2942222222222124E-4</v>
      </c>
      <c r="X30" s="34">
        <f>$E$28/'Fixed data'!$C$7</f>
        <v>-2.2942222222222124E-4</v>
      </c>
      <c r="Y30" s="34">
        <f>$E$28/'Fixed data'!$C$7</f>
        <v>-2.2942222222222124E-4</v>
      </c>
      <c r="Z30" s="34">
        <f>$E$28/'Fixed data'!$C$7</f>
        <v>-2.2942222222222124E-4</v>
      </c>
      <c r="AA30" s="34">
        <f>$E$28/'Fixed data'!$C$7</f>
        <v>-2.2942222222222124E-4</v>
      </c>
      <c r="AB30" s="34">
        <f>$E$28/'Fixed data'!$C$7</f>
        <v>-2.2942222222222124E-4</v>
      </c>
      <c r="AC30" s="34">
        <f>$E$28/'Fixed data'!$C$7</f>
        <v>-2.2942222222222124E-4</v>
      </c>
      <c r="AD30" s="34">
        <f>$E$28/'Fixed data'!$C$7</f>
        <v>-2.2942222222222124E-4</v>
      </c>
      <c r="AE30" s="34">
        <f>$E$28/'Fixed data'!$C$7</f>
        <v>-2.2942222222222124E-4</v>
      </c>
      <c r="AF30" s="34">
        <f>$E$28/'Fixed data'!$C$7</f>
        <v>-2.2942222222222124E-4</v>
      </c>
      <c r="AG30" s="34">
        <f>$E$28/'Fixed data'!$C$7</f>
        <v>-2.2942222222222124E-4</v>
      </c>
      <c r="AH30" s="34">
        <f>$E$28/'Fixed data'!$C$7</f>
        <v>-2.2942222222222124E-4</v>
      </c>
      <c r="AI30" s="34">
        <f>$E$28/'Fixed data'!$C$7</f>
        <v>-2.2942222222222124E-4</v>
      </c>
      <c r="AJ30" s="34">
        <f>$E$28/'Fixed data'!$C$7</f>
        <v>-2.2942222222222124E-4</v>
      </c>
      <c r="AK30" s="34">
        <f>$E$28/'Fixed data'!$C$7</f>
        <v>-2.2942222222222124E-4</v>
      </c>
      <c r="AL30" s="34">
        <f>$E$28/'Fixed data'!$C$7</f>
        <v>-2.2942222222222124E-4</v>
      </c>
      <c r="AM30" s="34">
        <f>$E$28/'Fixed data'!$C$7</f>
        <v>-2.2942222222222124E-4</v>
      </c>
      <c r="AN30" s="34">
        <f>$E$28/'Fixed data'!$C$7</f>
        <v>-2.2942222222222124E-4</v>
      </c>
      <c r="AO30" s="34">
        <f>$E$28/'Fixed data'!$C$7</f>
        <v>-2.2942222222222124E-4</v>
      </c>
      <c r="AP30" s="34">
        <f>$E$28/'Fixed data'!$C$7</f>
        <v>-2.2942222222222124E-4</v>
      </c>
      <c r="AQ30" s="34">
        <f>$E$28/'Fixed data'!$C$7</f>
        <v>-2.2942222222222124E-4</v>
      </c>
      <c r="AR30" s="34">
        <f>$E$28/'Fixed data'!$C$7</f>
        <v>-2.2942222222222124E-4</v>
      </c>
      <c r="AS30" s="34">
        <f>$E$28/'Fixed data'!$C$7</f>
        <v>-2.2942222222222124E-4</v>
      </c>
      <c r="AT30" s="34">
        <f>$E$28/'Fixed data'!$C$7</f>
        <v>-2.2942222222222124E-4</v>
      </c>
      <c r="AU30" s="34">
        <f>$E$28/'Fixed data'!$C$7</f>
        <v>-2.2942222222222124E-4</v>
      </c>
      <c r="AV30" s="34">
        <f>$E$28/'Fixed data'!$C$7</f>
        <v>-2.2942222222222124E-4</v>
      </c>
      <c r="AW30" s="34">
        <f>$E$28/'Fixed data'!$C$7</f>
        <v>-2.2942222222222124E-4</v>
      </c>
      <c r="AX30" s="34">
        <f>$E$28/'Fixed data'!$C$7</f>
        <v>-2.2942222222222124E-4</v>
      </c>
      <c r="AY30" s="34"/>
      <c r="AZ30" s="34"/>
      <c r="BA30" s="34"/>
      <c r="BB30" s="34"/>
      <c r="BC30" s="34"/>
      <c r="BD30" s="34"/>
    </row>
    <row r="31" spans="1:56" ht="16.5" hidden="1" customHeight="1" outlineLevel="1" x14ac:dyDescent="0.35">
      <c r="A31" s="115"/>
      <c r="B31" s="9" t="s">
        <v>2</v>
      </c>
      <c r="C31" s="11" t="s">
        <v>54</v>
      </c>
      <c r="D31" s="9" t="s">
        <v>40</v>
      </c>
      <c r="F31" s="34"/>
      <c r="G31" s="34">
        <f>$F$28/'Fixed data'!$C$7</f>
        <v>-2.2942222222222124E-4</v>
      </c>
      <c r="H31" s="34">
        <f>$F$28/'Fixed data'!$C$7</f>
        <v>-2.2942222222222124E-4</v>
      </c>
      <c r="I31" s="34">
        <f>$F$28/'Fixed data'!$C$7</f>
        <v>-2.2942222222222124E-4</v>
      </c>
      <c r="J31" s="34">
        <f>$F$28/'Fixed data'!$C$7</f>
        <v>-2.2942222222222124E-4</v>
      </c>
      <c r="K31" s="34">
        <f>$F$28/'Fixed data'!$C$7</f>
        <v>-2.2942222222222124E-4</v>
      </c>
      <c r="L31" s="34">
        <f>$F$28/'Fixed data'!$C$7</f>
        <v>-2.2942222222222124E-4</v>
      </c>
      <c r="M31" s="34">
        <f>$F$28/'Fixed data'!$C$7</f>
        <v>-2.2942222222222124E-4</v>
      </c>
      <c r="N31" s="34">
        <f>$F$28/'Fixed data'!$C$7</f>
        <v>-2.2942222222222124E-4</v>
      </c>
      <c r="O31" s="34">
        <f>$F$28/'Fixed data'!$C$7</f>
        <v>-2.2942222222222124E-4</v>
      </c>
      <c r="P31" s="34">
        <f>$F$28/'Fixed data'!$C$7</f>
        <v>-2.2942222222222124E-4</v>
      </c>
      <c r="Q31" s="34">
        <f>$F$28/'Fixed data'!$C$7</f>
        <v>-2.2942222222222124E-4</v>
      </c>
      <c r="R31" s="34">
        <f>$F$28/'Fixed data'!$C$7</f>
        <v>-2.2942222222222124E-4</v>
      </c>
      <c r="S31" s="34">
        <f>$F$28/'Fixed data'!$C$7</f>
        <v>-2.2942222222222124E-4</v>
      </c>
      <c r="T31" s="34">
        <f>$F$28/'Fixed data'!$C$7</f>
        <v>-2.2942222222222124E-4</v>
      </c>
      <c r="U31" s="34">
        <f>$F$28/'Fixed data'!$C$7</f>
        <v>-2.2942222222222124E-4</v>
      </c>
      <c r="V31" s="34">
        <f>$F$28/'Fixed data'!$C$7</f>
        <v>-2.2942222222222124E-4</v>
      </c>
      <c r="W31" s="34">
        <f>$F$28/'Fixed data'!$C$7</f>
        <v>-2.2942222222222124E-4</v>
      </c>
      <c r="X31" s="34">
        <f>$F$28/'Fixed data'!$C$7</f>
        <v>-2.2942222222222124E-4</v>
      </c>
      <c r="Y31" s="34">
        <f>$F$28/'Fixed data'!$C$7</f>
        <v>-2.2942222222222124E-4</v>
      </c>
      <c r="Z31" s="34">
        <f>$F$28/'Fixed data'!$C$7</f>
        <v>-2.2942222222222124E-4</v>
      </c>
      <c r="AA31" s="34">
        <f>$F$28/'Fixed data'!$C$7</f>
        <v>-2.2942222222222124E-4</v>
      </c>
      <c r="AB31" s="34">
        <f>$F$28/'Fixed data'!$C$7</f>
        <v>-2.2942222222222124E-4</v>
      </c>
      <c r="AC31" s="34">
        <f>$F$28/'Fixed data'!$C$7</f>
        <v>-2.2942222222222124E-4</v>
      </c>
      <c r="AD31" s="34">
        <f>$F$28/'Fixed data'!$C$7</f>
        <v>-2.2942222222222124E-4</v>
      </c>
      <c r="AE31" s="34">
        <f>$F$28/'Fixed data'!$C$7</f>
        <v>-2.2942222222222124E-4</v>
      </c>
      <c r="AF31" s="34">
        <f>$F$28/'Fixed data'!$C$7</f>
        <v>-2.2942222222222124E-4</v>
      </c>
      <c r="AG31" s="34">
        <f>$F$28/'Fixed data'!$C$7</f>
        <v>-2.2942222222222124E-4</v>
      </c>
      <c r="AH31" s="34">
        <f>$F$28/'Fixed data'!$C$7</f>
        <v>-2.2942222222222124E-4</v>
      </c>
      <c r="AI31" s="34">
        <f>$F$28/'Fixed data'!$C$7</f>
        <v>-2.2942222222222124E-4</v>
      </c>
      <c r="AJ31" s="34">
        <f>$F$28/'Fixed data'!$C$7</f>
        <v>-2.2942222222222124E-4</v>
      </c>
      <c r="AK31" s="34">
        <f>$F$28/'Fixed data'!$C$7</f>
        <v>-2.2942222222222124E-4</v>
      </c>
      <c r="AL31" s="34">
        <f>$F$28/'Fixed data'!$C$7</f>
        <v>-2.2942222222222124E-4</v>
      </c>
      <c r="AM31" s="34">
        <f>$F$28/'Fixed data'!$C$7</f>
        <v>-2.2942222222222124E-4</v>
      </c>
      <c r="AN31" s="34">
        <f>$F$28/'Fixed data'!$C$7</f>
        <v>-2.2942222222222124E-4</v>
      </c>
      <c r="AO31" s="34">
        <f>$F$28/'Fixed data'!$C$7</f>
        <v>-2.2942222222222124E-4</v>
      </c>
      <c r="AP31" s="34">
        <f>$F$28/'Fixed data'!$C$7</f>
        <v>-2.2942222222222124E-4</v>
      </c>
      <c r="AQ31" s="34">
        <f>$F$28/'Fixed data'!$C$7</f>
        <v>-2.2942222222222124E-4</v>
      </c>
      <c r="AR31" s="34">
        <f>$F$28/'Fixed data'!$C$7</f>
        <v>-2.2942222222222124E-4</v>
      </c>
      <c r="AS31" s="34">
        <f>$F$28/'Fixed data'!$C$7</f>
        <v>-2.2942222222222124E-4</v>
      </c>
      <c r="AT31" s="34">
        <f>$F$28/'Fixed data'!$C$7</f>
        <v>-2.2942222222222124E-4</v>
      </c>
      <c r="AU31" s="34">
        <f>$F$28/'Fixed data'!$C$7</f>
        <v>-2.2942222222222124E-4</v>
      </c>
      <c r="AV31" s="34">
        <f>$F$28/'Fixed data'!$C$7</f>
        <v>-2.2942222222222124E-4</v>
      </c>
      <c r="AW31" s="34">
        <f>$F$28/'Fixed data'!$C$7</f>
        <v>-2.2942222222222124E-4</v>
      </c>
      <c r="AX31" s="34">
        <f>$F$28/'Fixed data'!$C$7</f>
        <v>-2.2942222222222124E-4</v>
      </c>
      <c r="AY31" s="34">
        <f>$F$28/'Fixed data'!$C$7</f>
        <v>-2.2942222222222124E-4</v>
      </c>
      <c r="AZ31" s="34"/>
      <c r="BA31" s="34"/>
      <c r="BB31" s="34"/>
      <c r="BC31" s="34"/>
      <c r="BD31" s="34"/>
    </row>
    <row r="32" spans="1:56" ht="16.5" hidden="1" customHeight="1" outlineLevel="1" x14ac:dyDescent="0.35">
      <c r="A32" s="115"/>
      <c r="B32" s="9" t="s">
        <v>3</v>
      </c>
      <c r="C32" s="11" t="s">
        <v>55</v>
      </c>
      <c r="D32" s="9" t="s">
        <v>40</v>
      </c>
      <c r="F32" s="34"/>
      <c r="G32" s="34"/>
      <c r="H32" s="34">
        <f>$G$28/'Fixed data'!$C$7</f>
        <v>-2.2942222222222124E-4</v>
      </c>
      <c r="I32" s="34">
        <f>$G$28/'Fixed data'!$C$7</f>
        <v>-2.2942222222222124E-4</v>
      </c>
      <c r="J32" s="34">
        <f>$G$28/'Fixed data'!$C$7</f>
        <v>-2.2942222222222124E-4</v>
      </c>
      <c r="K32" s="34">
        <f>$G$28/'Fixed data'!$C$7</f>
        <v>-2.2942222222222124E-4</v>
      </c>
      <c r="L32" s="34">
        <f>$G$28/'Fixed data'!$C$7</f>
        <v>-2.2942222222222124E-4</v>
      </c>
      <c r="M32" s="34">
        <f>$G$28/'Fixed data'!$C$7</f>
        <v>-2.2942222222222124E-4</v>
      </c>
      <c r="N32" s="34">
        <f>$G$28/'Fixed data'!$C$7</f>
        <v>-2.2942222222222124E-4</v>
      </c>
      <c r="O32" s="34">
        <f>$G$28/'Fixed data'!$C$7</f>
        <v>-2.2942222222222124E-4</v>
      </c>
      <c r="P32" s="34">
        <f>$G$28/'Fixed data'!$C$7</f>
        <v>-2.2942222222222124E-4</v>
      </c>
      <c r="Q32" s="34">
        <f>$G$28/'Fixed data'!$C$7</f>
        <v>-2.2942222222222124E-4</v>
      </c>
      <c r="R32" s="34">
        <f>$G$28/'Fixed data'!$C$7</f>
        <v>-2.2942222222222124E-4</v>
      </c>
      <c r="S32" s="34">
        <f>$G$28/'Fixed data'!$C$7</f>
        <v>-2.2942222222222124E-4</v>
      </c>
      <c r="T32" s="34">
        <f>$G$28/'Fixed data'!$C$7</f>
        <v>-2.2942222222222124E-4</v>
      </c>
      <c r="U32" s="34">
        <f>$G$28/'Fixed data'!$C$7</f>
        <v>-2.2942222222222124E-4</v>
      </c>
      <c r="V32" s="34">
        <f>$G$28/'Fixed data'!$C$7</f>
        <v>-2.2942222222222124E-4</v>
      </c>
      <c r="W32" s="34">
        <f>$G$28/'Fixed data'!$C$7</f>
        <v>-2.2942222222222124E-4</v>
      </c>
      <c r="X32" s="34">
        <f>$G$28/'Fixed data'!$C$7</f>
        <v>-2.2942222222222124E-4</v>
      </c>
      <c r="Y32" s="34">
        <f>$G$28/'Fixed data'!$C$7</f>
        <v>-2.2942222222222124E-4</v>
      </c>
      <c r="Z32" s="34">
        <f>$G$28/'Fixed data'!$C$7</f>
        <v>-2.2942222222222124E-4</v>
      </c>
      <c r="AA32" s="34">
        <f>$G$28/'Fixed data'!$C$7</f>
        <v>-2.2942222222222124E-4</v>
      </c>
      <c r="AB32" s="34">
        <f>$G$28/'Fixed data'!$C$7</f>
        <v>-2.2942222222222124E-4</v>
      </c>
      <c r="AC32" s="34">
        <f>$G$28/'Fixed data'!$C$7</f>
        <v>-2.2942222222222124E-4</v>
      </c>
      <c r="AD32" s="34">
        <f>$G$28/'Fixed data'!$C$7</f>
        <v>-2.2942222222222124E-4</v>
      </c>
      <c r="AE32" s="34">
        <f>$G$28/'Fixed data'!$C$7</f>
        <v>-2.2942222222222124E-4</v>
      </c>
      <c r="AF32" s="34">
        <f>$G$28/'Fixed data'!$C$7</f>
        <v>-2.2942222222222124E-4</v>
      </c>
      <c r="AG32" s="34">
        <f>$G$28/'Fixed data'!$C$7</f>
        <v>-2.2942222222222124E-4</v>
      </c>
      <c r="AH32" s="34">
        <f>$G$28/'Fixed data'!$C$7</f>
        <v>-2.2942222222222124E-4</v>
      </c>
      <c r="AI32" s="34">
        <f>$G$28/'Fixed data'!$C$7</f>
        <v>-2.2942222222222124E-4</v>
      </c>
      <c r="AJ32" s="34">
        <f>$G$28/'Fixed data'!$C$7</f>
        <v>-2.2942222222222124E-4</v>
      </c>
      <c r="AK32" s="34">
        <f>$G$28/'Fixed data'!$C$7</f>
        <v>-2.2942222222222124E-4</v>
      </c>
      <c r="AL32" s="34">
        <f>$G$28/'Fixed data'!$C$7</f>
        <v>-2.2942222222222124E-4</v>
      </c>
      <c r="AM32" s="34">
        <f>$G$28/'Fixed data'!$C$7</f>
        <v>-2.2942222222222124E-4</v>
      </c>
      <c r="AN32" s="34">
        <f>$G$28/'Fixed data'!$C$7</f>
        <v>-2.2942222222222124E-4</v>
      </c>
      <c r="AO32" s="34">
        <f>$G$28/'Fixed data'!$C$7</f>
        <v>-2.2942222222222124E-4</v>
      </c>
      <c r="AP32" s="34">
        <f>$G$28/'Fixed data'!$C$7</f>
        <v>-2.2942222222222124E-4</v>
      </c>
      <c r="AQ32" s="34">
        <f>$G$28/'Fixed data'!$C$7</f>
        <v>-2.2942222222222124E-4</v>
      </c>
      <c r="AR32" s="34">
        <f>$G$28/'Fixed data'!$C$7</f>
        <v>-2.2942222222222124E-4</v>
      </c>
      <c r="AS32" s="34">
        <f>$G$28/'Fixed data'!$C$7</f>
        <v>-2.2942222222222124E-4</v>
      </c>
      <c r="AT32" s="34">
        <f>$G$28/'Fixed data'!$C$7</f>
        <v>-2.2942222222222124E-4</v>
      </c>
      <c r="AU32" s="34">
        <f>$G$28/'Fixed data'!$C$7</f>
        <v>-2.2942222222222124E-4</v>
      </c>
      <c r="AV32" s="34">
        <f>$G$28/'Fixed data'!$C$7</f>
        <v>-2.2942222222222124E-4</v>
      </c>
      <c r="AW32" s="34">
        <f>$G$28/'Fixed data'!$C$7</f>
        <v>-2.2942222222222124E-4</v>
      </c>
      <c r="AX32" s="34">
        <f>$G$28/'Fixed data'!$C$7</f>
        <v>-2.2942222222222124E-4</v>
      </c>
      <c r="AY32" s="34">
        <f>$G$28/'Fixed data'!$C$7</f>
        <v>-2.2942222222222124E-4</v>
      </c>
      <c r="AZ32" s="34">
        <f>$G$28/'Fixed data'!$C$7</f>
        <v>-2.2942222222222124E-4</v>
      </c>
      <c r="BA32" s="34"/>
      <c r="BB32" s="34"/>
      <c r="BC32" s="34"/>
      <c r="BD32" s="34"/>
    </row>
    <row r="33" spans="1:57" ht="16.5" hidden="1" customHeight="1" outlineLevel="1" x14ac:dyDescent="0.35">
      <c r="A33" s="115"/>
      <c r="B33" s="9" t="s">
        <v>4</v>
      </c>
      <c r="C33" s="11" t="s">
        <v>56</v>
      </c>
      <c r="D33" s="9" t="s">
        <v>40</v>
      </c>
      <c r="F33" s="34"/>
      <c r="G33" s="34"/>
      <c r="H33" s="34"/>
      <c r="I33" s="34">
        <f>$H$28/'Fixed data'!$C$7</f>
        <v>-2.2942222222222124E-4</v>
      </c>
      <c r="J33" s="34">
        <f>$H$28/'Fixed data'!$C$7</f>
        <v>-2.2942222222222124E-4</v>
      </c>
      <c r="K33" s="34">
        <f>$H$28/'Fixed data'!$C$7</f>
        <v>-2.2942222222222124E-4</v>
      </c>
      <c r="L33" s="34">
        <f>$H$28/'Fixed data'!$C$7</f>
        <v>-2.2942222222222124E-4</v>
      </c>
      <c r="M33" s="34">
        <f>$H$28/'Fixed data'!$C$7</f>
        <v>-2.2942222222222124E-4</v>
      </c>
      <c r="N33" s="34">
        <f>$H$28/'Fixed data'!$C$7</f>
        <v>-2.2942222222222124E-4</v>
      </c>
      <c r="O33" s="34">
        <f>$H$28/'Fixed data'!$C$7</f>
        <v>-2.2942222222222124E-4</v>
      </c>
      <c r="P33" s="34">
        <f>$H$28/'Fixed data'!$C$7</f>
        <v>-2.2942222222222124E-4</v>
      </c>
      <c r="Q33" s="34">
        <f>$H$28/'Fixed data'!$C$7</f>
        <v>-2.2942222222222124E-4</v>
      </c>
      <c r="R33" s="34">
        <f>$H$28/'Fixed data'!$C$7</f>
        <v>-2.2942222222222124E-4</v>
      </c>
      <c r="S33" s="34">
        <f>$H$28/'Fixed data'!$C$7</f>
        <v>-2.2942222222222124E-4</v>
      </c>
      <c r="T33" s="34">
        <f>$H$28/'Fixed data'!$C$7</f>
        <v>-2.2942222222222124E-4</v>
      </c>
      <c r="U33" s="34">
        <f>$H$28/'Fixed data'!$C$7</f>
        <v>-2.2942222222222124E-4</v>
      </c>
      <c r="V33" s="34">
        <f>$H$28/'Fixed data'!$C$7</f>
        <v>-2.2942222222222124E-4</v>
      </c>
      <c r="W33" s="34">
        <f>$H$28/'Fixed data'!$C$7</f>
        <v>-2.2942222222222124E-4</v>
      </c>
      <c r="X33" s="34">
        <f>$H$28/'Fixed data'!$C$7</f>
        <v>-2.2942222222222124E-4</v>
      </c>
      <c r="Y33" s="34">
        <f>$H$28/'Fixed data'!$C$7</f>
        <v>-2.2942222222222124E-4</v>
      </c>
      <c r="Z33" s="34">
        <f>$H$28/'Fixed data'!$C$7</f>
        <v>-2.2942222222222124E-4</v>
      </c>
      <c r="AA33" s="34">
        <f>$H$28/'Fixed data'!$C$7</f>
        <v>-2.2942222222222124E-4</v>
      </c>
      <c r="AB33" s="34">
        <f>$H$28/'Fixed data'!$C$7</f>
        <v>-2.2942222222222124E-4</v>
      </c>
      <c r="AC33" s="34">
        <f>$H$28/'Fixed data'!$C$7</f>
        <v>-2.2942222222222124E-4</v>
      </c>
      <c r="AD33" s="34">
        <f>$H$28/'Fixed data'!$C$7</f>
        <v>-2.2942222222222124E-4</v>
      </c>
      <c r="AE33" s="34">
        <f>$H$28/'Fixed data'!$C$7</f>
        <v>-2.2942222222222124E-4</v>
      </c>
      <c r="AF33" s="34">
        <f>$H$28/'Fixed data'!$C$7</f>
        <v>-2.2942222222222124E-4</v>
      </c>
      <c r="AG33" s="34">
        <f>$H$28/'Fixed data'!$C$7</f>
        <v>-2.2942222222222124E-4</v>
      </c>
      <c r="AH33" s="34">
        <f>$H$28/'Fixed data'!$C$7</f>
        <v>-2.2942222222222124E-4</v>
      </c>
      <c r="AI33" s="34">
        <f>$H$28/'Fixed data'!$C$7</f>
        <v>-2.2942222222222124E-4</v>
      </c>
      <c r="AJ33" s="34">
        <f>$H$28/'Fixed data'!$C$7</f>
        <v>-2.2942222222222124E-4</v>
      </c>
      <c r="AK33" s="34">
        <f>$H$28/'Fixed data'!$C$7</f>
        <v>-2.2942222222222124E-4</v>
      </c>
      <c r="AL33" s="34">
        <f>$H$28/'Fixed data'!$C$7</f>
        <v>-2.2942222222222124E-4</v>
      </c>
      <c r="AM33" s="34">
        <f>$H$28/'Fixed data'!$C$7</f>
        <v>-2.2942222222222124E-4</v>
      </c>
      <c r="AN33" s="34">
        <f>$H$28/'Fixed data'!$C$7</f>
        <v>-2.2942222222222124E-4</v>
      </c>
      <c r="AO33" s="34">
        <f>$H$28/'Fixed data'!$C$7</f>
        <v>-2.2942222222222124E-4</v>
      </c>
      <c r="AP33" s="34">
        <f>$H$28/'Fixed data'!$C$7</f>
        <v>-2.2942222222222124E-4</v>
      </c>
      <c r="AQ33" s="34">
        <f>$H$28/'Fixed data'!$C$7</f>
        <v>-2.2942222222222124E-4</v>
      </c>
      <c r="AR33" s="34">
        <f>$H$28/'Fixed data'!$C$7</f>
        <v>-2.2942222222222124E-4</v>
      </c>
      <c r="AS33" s="34">
        <f>$H$28/'Fixed data'!$C$7</f>
        <v>-2.2942222222222124E-4</v>
      </c>
      <c r="AT33" s="34">
        <f>$H$28/'Fixed data'!$C$7</f>
        <v>-2.2942222222222124E-4</v>
      </c>
      <c r="AU33" s="34">
        <f>$H$28/'Fixed data'!$C$7</f>
        <v>-2.2942222222222124E-4</v>
      </c>
      <c r="AV33" s="34">
        <f>$H$28/'Fixed data'!$C$7</f>
        <v>-2.2942222222222124E-4</v>
      </c>
      <c r="AW33" s="34">
        <f>$H$28/'Fixed data'!$C$7</f>
        <v>-2.2942222222222124E-4</v>
      </c>
      <c r="AX33" s="34">
        <f>$H$28/'Fixed data'!$C$7</f>
        <v>-2.2942222222222124E-4</v>
      </c>
      <c r="AY33" s="34">
        <f>$H$28/'Fixed data'!$C$7</f>
        <v>-2.2942222222222124E-4</v>
      </c>
      <c r="AZ33" s="34">
        <f>$H$28/'Fixed data'!$C$7</f>
        <v>-2.2942222222222124E-4</v>
      </c>
      <c r="BA33" s="34">
        <f>$H$28/'Fixed data'!$C$7</f>
        <v>-2.2942222222222124E-4</v>
      </c>
      <c r="BB33" s="34"/>
      <c r="BC33" s="34"/>
      <c r="BD33" s="34"/>
    </row>
    <row r="34" spans="1:57" ht="16.5" hidden="1" customHeight="1" outlineLevel="1" x14ac:dyDescent="0.35">
      <c r="A34" s="115"/>
      <c r="B34" s="9" t="s">
        <v>5</v>
      </c>
      <c r="C34" s="11" t="s">
        <v>57</v>
      </c>
      <c r="D34" s="9" t="s">
        <v>40</v>
      </c>
      <c r="F34" s="34"/>
      <c r="G34" s="34"/>
      <c r="H34" s="34"/>
      <c r="I34" s="34"/>
      <c r="J34" s="34">
        <f>$I$28/'Fixed data'!$C$7</f>
        <v>-2.2942222222222124E-4</v>
      </c>
      <c r="K34" s="34">
        <f>$I$28/'Fixed data'!$C$7</f>
        <v>-2.2942222222222124E-4</v>
      </c>
      <c r="L34" s="34">
        <f>$I$28/'Fixed data'!$C$7</f>
        <v>-2.2942222222222124E-4</v>
      </c>
      <c r="M34" s="34">
        <f>$I$28/'Fixed data'!$C$7</f>
        <v>-2.2942222222222124E-4</v>
      </c>
      <c r="N34" s="34">
        <f>$I$28/'Fixed data'!$C$7</f>
        <v>-2.2942222222222124E-4</v>
      </c>
      <c r="O34" s="34">
        <f>$I$28/'Fixed data'!$C$7</f>
        <v>-2.2942222222222124E-4</v>
      </c>
      <c r="P34" s="34">
        <f>$I$28/'Fixed data'!$C$7</f>
        <v>-2.2942222222222124E-4</v>
      </c>
      <c r="Q34" s="34">
        <f>$I$28/'Fixed data'!$C$7</f>
        <v>-2.2942222222222124E-4</v>
      </c>
      <c r="R34" s="34">
        <f>$I$28/'Fixed data'!$C$7</f>
        <v>-2.2942222222222124E-4</v>
      </c>
      <c r="S34" s="34">
        <f>$I$28/'Fixed data'!$C$7</f>
        <v>-2.2942222222222124E-4</v>
      </c>
      <c r="T34" s="34">
        <f>$I$28/'Fixed data'!$C$7</f>
        <v>-2.2942222222222124E-4</v>
      </c>
      <c r="U34" s="34">
        <f>$I$28/'Fixed data'!$C$7</f>
        <v>-2.2942222222222124E-4</v>
      </c>
      <c r="V34" s="34">
        <f>$I$28/'Fixed data'!$C$7</f>
        <v>-2.2942222222222124E-4</v>
      </c>
      <c r="W34" s="34">
        <f>$I$28/'Fixed data'!$C$7</f>
        <v>-2.2942222222222124E-4</v>
      </c>
      <c r="X34" s="34">
        <f>$I$28/'Fixed data'!$C$7</f>
        <v>-2.2942222222222124E-4</v>
      </c>
      <c r="Y34" s="34">
        <f>$I$28/'Fixed data'!$C$7</f>
        <v>-2.2942222222222124E-4</v>
      </c>
      <c r="Z34" s="34">
        <f>$I$28/'Fixed data'!$C$7</f>
        <v>-2.2942222222222124E-4</v>
      </c>
      <c r="AA34" s="34">
        <f>$I$28/'Fixed data'!$C$7</f>
        <v>-2.2942222222222124E-4</v>
      </c>
      <c r="AB34" s="34">
        <f>$I$28/'Fixed data'!$C$7</f>
        <v>-2.2942222222222124E-4</v>
      </c>
      <c r="AC34" s="34">
        <f>$I$28/'Fixed data'!$C$7</f>
        <v>-2.2942222222222124E-4</v>
      </c>
      <c r="AD34" s="34">
        <f>$I$28/'Fixed data'!$C$7</f>
        <v>-2.2942222222222124E-4</v>
      </c>
      <c r="AE34" s="34">
        <f>$I$28/'Fixed data'!$C$7</f>
        <v>-2.2942222222222124E-4</v>
      </c>
      <c r="AF34" s="34">
        <f>$I$28/'Fixed data'!$C$7</f>
        <v>-2.2942222222222124E-4</v>
      </c>
      <c r="AG34" s="34">
        <f>$I$28/'Fixed data'!$C$7</f>
        <v>-2.2942222222222124E-4</v>
      </c>
      <c r="AH34" s="34">
        <f>$I$28/'Fixed data'!$C$7</f>
        <v>-2.2942222222222124E-4</v>
      </c>
      <c r="AI34" s="34">
        <f>$I$28/'Fixed data'!$C$7</f>
        <v>-2.2942222222222124E-4</v>
      </c>
      <c r="AJ34" s="34">
        <f>$I$28/'Fixed data'!$C$7</f>
        <v>-2.2942222222222124E-4</v>
      </c>
      <c r="AK34" s="34">
        <f>$I$28/'Fixed data'!$C$7</f>
        <v>-2.2942222222222124E-4</v>
      </c>
      <c r="AL34" s="34">
        <f>$I$28/'Fixed data'!$C$7</f>
        <v>-2.2942222222222124E-4</v>
      </c>
      <c r="AM34" s="34">
        <f>$I$28/'Fixed data'!$C$7</f>
        <v>-2.2942222222222124E-4</v>
      </c>
      <c r="AN34" s="34">
        <f>$I$28/'Fixed data'!$C$7</f>
        <v>-2.2942222222222124E-4</v>
      </c>
      <c r="AO34" s="34">
        <f>$I$28/'Fixed data'!$C$7</f>
        <v>-2.2942222222222124E-4</v>
      </c>
      <c r="AP34" s="34">
        <f>$I$28/'Fixed data'!$C$7</f>
        <v>-2.2942222222222124E-4</v>
      </c>
      <c r="AQ34" s="34">
        <f>$I$28/'Fixed data'!$C$7</f>
        <v>-2.2942222222222124E-4</v>
      </c>
      <c r="AR34" s="34">
        <f>$I$28/'Fixed data'!$C$7</f>
        <v>-2.2942222222222124E-4</v>
      </c>
      <c r="AS34" s="34">
        <f>$I$28/'Fixed data'!$C$7</f>
        <v>-2.2942222222222124E-4</v>
      </c>
      <c r="AT34" s="34">
        <f>$I$28/'Fixed data'!$C$7</f>
        <v>-2.2942222222222124E-4</v>
      </c>
      <c r="AU34" s="34">
        <f>$I$28/'Fixed data'!$C$7</f>
        <v>-2.2942222222222124E-4</v>
      </c>
      <c r="AV34" s="34">
        <f>$I$28/'Fixed data'!$C$7</f>
        <v>-2.2942222222222124E-4</v>
      </c>
      <c r="AW34" s="34">
        <f>$I$28/'Fixed data'!$C$7</f>
        <v>-2.2942222222222124E-4</v>
      </c>
      <c r="AX34" s="34">
        <f>$I$28/'Fixed data'!$C$7</f>
        <v>-2.2942222222222124E-4</v>
      </c>
      <c r="AY34" s="34">
        <f>$I$28/'Fixed data'!$C$7</f>
        <v>-2.2942222222222124E-4</v>
      </c>
      <c r="AZ34" s="34">
        <f>$I$28/'Fixed data'!$C$7</f>
        <v>-2.2942222222222124E-4</v>
      </c>
      <c r="BA34" s="34">
        <f>$I$28/'Fixed data'!$C$7</f>
        <v>-2.2942222222222124E-4</v>
      </c>
      <c r="BB34" s="34">
        <f>$I$28/'Fixed data'!$C$7</f>
        <v>-2.2942222222222124E-4</v>
      </c>
      <c r="BC34" s="34"/>
      <c r="BD34" s="34"/>
    </row>
    <row r="35" spans="1:57" ht="16.5" hidden="1" customHeight="1" outlineLevel="1" x14ac:dyDescent="0.35">
      <c r="A35" s="115"/>
      <c r="B35" s="9" t="s">
        <v>6</v>
      </c>
      <c r="C35" s="11" t="s">
        <v>58</v>
      </c>
      <c r="D35" s="9" t="s">
        <v>40</v>
      </c>
      <c r="F35" s="34"/>
      <c r="G35" s="34"/>
      <c r="H35" s="34"/>
      <c r="I35" s="34"/>
      <c r="J35" s="34"/>
      <c r="K35" s="34">
        <f>$J$28/'Fixed data'!$C$7</f>
        <v>-2.2942222222222124E-4</v>
      </c>
      <c r="L35" s="34">
        <f>$J$28/'Fixed data'!$C$7</f>
        <v>-2.2942222222222124E-4</v>
      </c>
      <c r="M35" s="34">
        <f>$J$28/'Fixed data'!$C$7</f>
        <v>-2.2942222222222124E-4</v>
      </c>
      <c r="N35" s="34">
        <f>$J$28/'Fixed data'!$C$7</f>
        <v>-2.2942222222222124E-4</v>
      </c>
      <c r="O35" s="34">
        <f>$J$28/'Fixed data'!$C$7</f>
        <v>-2.2942222222222124E-4</v>
      </c>
      <c r="P35" s="34">
        <f>$J$28/'Fixed data'!$C$7</f>
        <v>-2.2942222222222124E-4</v>
      </c>
      <c r="Q35" s="34">
        <f>$J$28/'Fixed data'!$C$7</f>
        <v>-2.2942222222222124E-4</v>
      </c>
      <c r="R35" s="34">
        <f>$J$28/'Fixed data'!$C$7</f>
        <v>-2.2942222222222124E-4</v>
      </c>
      <c r="S35" s="34">
        <f>$J$28/'Fixed data'!$C$7</f>
        <v>-2.2942222222222124E-4</v>
      </c>
      <c r="T35" s="34">
        <f>$J$28/'Fixed data'!$C$7</f>
        <v>-2.2942222222222124E-4</v>
      </c>
      <c r="U35" s="34">
        <f>$J$28/'Fixed data'!$C$7</f>
        <v>-2.2942222222222124E-4</v>
      </c>
      <c r="V35" s="34">
        <f>$J$28/'Fixed data'!$C$7</f>
        <v>-2.2942222222222124E-4</v>
      </c>
      <c r="W35" s="34">
        <f>$J$28/'Fixed data'!$C$7</f>
        <v>-2.2942222222222124E-4</v>
      </c>
      <c r="X35" s="34">
        <f>$J$28/'Fixed data'!$C$7</f>
        <v>-2.2942222222222124E-4</v>
      </c>
      <c r="Y35" s="34">
        <f>$J$28/'Fixed data'!$C$7</f>
        <v>-2.2942222222222124E-4</v>
      </c>
      <c r="Z35" s="34">
        <f>$J$28/'Fixed data'!$C$7</f>
        <v>-2.2942222222222124E-4</v>
      </c>
      <c r="AA35" s="34">
        <f>$J$28/'Fixed data'!$C$7</f>
        <v>-2.2942222222222124E-4</v>
      </c>
      <c r="AB35" s="34">
        <f>$J$28/'Fixed data'!$C$7</f>
        <v>-2.2942222222222124E-4</v>
      </c>
      <c r="AC35" s="34">
        <f>$J$28/'Fixed data'!$C$7</f>
        <v>-2.2942222222222124E-4</v>
      </c>
      <c r="AD35" s="34">
        <f>$J$28/'Fixed data'!$C$7</f>
        <v>-2.2942222222222124E-4</v>
      </c>
      <c r="AE35" s="34">
        <f>$J$28/'Fixed data'!$C$7</f>
        <v>-2.2942222222222124E-4</v>
      </c>
      <c r="AF35" s="34">
        <f>$J$28/'Fixed data'!$C$7</f>
        <v>-2.2942222222222124E-4</v>
      </c>
      <c r="AG35" s="34">
        <f>$J$28/'Fixed data'!$C$7</f>
        <v>-2.2942222222222124E-4</v>
      </c>
      <c r="AH35" s="34">
        <f>$J$28/'Fixed data'!$C$7</f>
        <v>-2.2942222222222124E-4</v>
      </c>
      <c r="AI35" s="34">
        <f>$J$28/'Fixed data'!$C$7</f>
        <v>-2.2942222222222124E-4</v>
      </c>
      <c r="AJ35" s="34">
        <f>$J$28/'Fixed data'!$C$7</f>
        <v>-2.2942222222222124E-4</v>
      </c>
      <c r="AK35" s="34">
        <f>$J$28/'Fixed data'!$C$7</f>
        <v>-2.2942222222222124E-4</v>
      </c>
      <c r="AL35" s="34">
        <f>$J$28/'Fixed data'!$C$7</f>
        <v>-2.2942222222222124E-4</v>
      </c>
      <c r="AM35" s="34">
        <f>$J$28/'Fixed data'!$C$7</f>
        <v>-2.2942222222222124E-4</v>
      </c>
      <c r="AN35" s="34">
        <f>$J$28/'Fixed data'!$C$7</f>
        <v>-2.2942222222222124E-4</v>
      </c>
      <c r="AO35" s="34">
        <f>$J$28/'Fixed data'!$C$7</f>
        <v>-2.2942222222222124E-4</v>
      </c>
      <c r="AP35" s="34">
        <f>$J$28/'Fixed data'!$C$7</f>
        <v>-2.2942222222222124E-4</v>
      </c>
      <c r="AQ35" s="34">
        <f>$J$28/'Fixed data'!$C$7</f>
        <v>-2.2942222222222124E-4</v>
      </c>
      <c r="AR35" s="34">
        <f>$J$28/'Fixed data'!$C$7</f>
        <v>-2.2942222222222124E-4</v>
      </c>
      <c r="AS35" s="34">
        <f>$J$28/'Fixed data'!$C$7</f>
        <v>-2.2942222222222124E-4</v>
      </c>
      <c r="AT35" s="34">
        <f>$J$28/'Fixed data'!$C$7</f>
        <v>-2.2942222222222124E-4</v>
      </c>
      <c r="AU35" s="34">
        <f>$J$28/'Fixed data'!$C$7</f>
        <v>-2.2942222222222124E-4</v>
      </c>
      <c r="AV35" s="34">
        <f>$J$28/'Fixed data'!$C$7</f>
        <v>-2.2942222222222124E-4</v>
      </c>
      <c r="AW35" s="34">
        <f>$J$28/'Fixed data'!$C$7</f>
        <v>-2.2942222222222124E-4</v>
      </c>
      <c r="AX35" s="34">
        <f>$J$28/'Fixed data'!$C$7</f>
        <v>-2.2942222222222124E-4</v>
      </c>
      <c r="AY35" s="34">
        <f>$J$28/'Fixed data'!$C$7</f>
        <v>-2.2942222222222124E-4</v>
      </c>
      <c r="AZ35" s="34">
        <f>$J$28/'Fixed data'!$C$7</f>
        <v>-2.2942222222222124E-4</v>
      </c>
      <c r="BA35" s="34">
        <f>$J$28/'Fixed data'!$C$7</f>
        <v>-2.2942222222222124E-4</v>
      </c>
      <c r="BB35" s="34">
        <f>$J$28/'Fixed data'!$C$7</f>
        <v>-2.2942222222222124E-4</v>
      </c>
      <c r="BC35" s="34">
        <f>$J$28/'Fixed data'!$C$7</f>
        <v>-2.2942222222222124E-4</v>
      </c>
      <c r="BD35" s="34"/>
    </row>
    <row r="36" spans="1:57" ht="16.5" hidden="1" customHeight="1" outlineLevel="1" x14ac:dyDescent="0.35">
      <c r="A36" s="115"/>
      <c r="B36" s="9" t="s">
        <v>32</v>
      </c>
      <c r="C36" s="11" t="s">
        <v>59</v>
      </c>
      <c r="D36" s="9" t="s">
        <v>40</v>
      </c>
      <c r="F36" s="34"/>
      <c r="G36" s="34"/>
      <c r="H36" s="34"/>
      <c r="I36" s="34"/>
      <c r="J36" s="34"/>
      <c r="K36" s="34"/>
      <c r="L36" s="34">
        <f>$K$28/'Fixed data'!$C$7</f>
        <v>-5.7031111111111108E-4</v>
      </c>
      <c r="M36" s="34">
        <f>$K$28/'Fixed data'!$C$7</f>
        <v>-5.7031111111111108E-4</v>
      </c>
      <c r="N36" s="34">
        <f>$K$28/'Fixed data'!$C$7</f>
        <v>-5.7031111111111108E-4</v>
      </c>
      <c r="O36" s="34">
        <f>$K$28/'Fixed data'!$C$7</f>
        <v>-5.7031111111111108E-4</v>
      </c>
      <c r="P36" s="34">
        <f>$K$28/'Fixed data'!$C$7</f>
        <v>-5.7031111111111108E-4</v>
      </c>
      <c r="Q36" s="34">
        <f>$K$28/'Fixed data'!$C$7</f>
        <v>-5.7031111111111108E-4</v>
      </c>
      <c r="R36" s="34">
        <f>$K$28/'Fixed data'!$C$7</f>
        <v>-5.7031111111111108E-4</v>
      </c>
      <c r="S36" s="34">
        <f>$K$28/'Fixed data'!$C$7</f>
        <v>-5.7031111111111108E-4</v>
      </c>
      <c r="T36" s="34">
        <f>$K$28/'Fixed data'!$C$7</f>
        <v>-5.7031111111111108E-4</v>
      </c>
      <c r="U36" s="34">
        <f>$K$28/'Fixed data'!$C$7</f>
        <v>-5.7031111111111108E-4</v>
      </c>
      <c r="V36" s="34">
        <f>$K$28/'Fixed data'!$C$7</f>
        <v>-5.7031111111111108E-4</v>
      </c>
      <c r="W36" s="34">
        <f>$K$28/'Fixed data'!$C$7</f>
        <v>-5.7031111111111108E-4</v>
      </c>
      <c r="X36" s="34">
        <f>$K$28/'Fixed data'!$C$7</f>
        <v>-5.7031111111111108E-4</v>
      </c>
      <c r="Y36" s="34">
        <f>$K$28/'Fixed data'!$C$7</f>
        <v>-5.7031111111111108E-4</v>
      </c>
      <c r="Z36" s="34">
        <f>$K$28/'Fixed data'!$C$7</f>
        <v>-5.7031111111111108E-4</v>
      </c>
      <c r="AA36" s="34">
        <f>$K$28/'Fixed data'!$C$7</f>
        <v>-5.7031111111111108E-4</v>
      </c>
      <c r="AB36" s="34">
        <f>$K$28/'Fixed data'!$C$7</f>
        <v>-5.7031111111111108E-4</v>
      </c>
      <c r="AC36" s="34">
        <f>$K$28/'Fixed data'!$C$7</f>
        <v>-5.7031111111111108E-4</v>
      </c>
      <c r="AD36" s="34">
        <f>$K$28/'Fixed data'!$C$7</f>
        <v>-5.7031111111111108E-4</v>
      </c>
      <c r="AE36" s="34">
        <f>$K$28/'Fixed data'!$C$7</f>
        <v>-5.7031111111111108E-4</v>
      </c>
      <c r="AF36" s="34">
        <f>$K$28/'Fixed data'!$C$7</f>
        <v>-5.7031111111111108E-4</v>
      </c>
      <c r="AG36" s="34">
        <f>$K$28/'Fixed data'!$C$7</f>
        <v>-5.7031111111111108E-4</v>
      </c>
      <c r="AH36" s="34">
        <f>$K$28/'Fixed data'!$C$7</f>
        <v>-5.7031111111111108E-4</v>
      </c>
      <c r="AI36" s="34">
        <f>$K$28/'Fixed data'!$C$7</f>
        <v>-5.7031111111111108E-4</v>
      </c>
      <c r="AJ36" s="34">
        <f>$K$28/'Fixed data'!$C$7</f>
        <v>-5.7031111111111108E-4</v>
      </c>
      <c r="AK36" s="34">
        <f>$K$28/'Fixed data'!$C$7</f>
        <v>-5.7031111111111108E-4</v>
      </c>
      <c r="AL36" s="34">
        <f>$K$28/'Fixed data'!$C$7</f>
        <v>-5.7031111111111108E-4</v>
      </c>
      <c r="AM36" s="34">
        <f>$K$28/'Fixed data'!$C$7</f>
        <v>-5.7031111111111108E-4</v>
      </c>
      <c r="AN36" s="34">
        <f>$K$28/'Fixed data'!$C$7</f>
        <v>-5.7031111111111108E-4</v>
      </c>
      <c r="AO36" s="34">
        <f>$K$28/'Fixed data'!$C$7</f>
        <v>-5.7031111111111108E-4</v>
      </c>
      <c r="AP36" s="34">
        <f>$K$28/'Fixed data'!$C$7</f>
        <v>-5.7031111111111108E-4</v>
      </c>
      <c r="AQ36" s="34">
        <f>$K$28/'Fixed data'!$C$7</f>
        <v>-5.7031111111111108E-4</v>
      </c>
      <c r="AR36" s="34">
        <f>$K$28/'Fixed data'!$C$7</f>
        <v>-5.7031111111111108E-4</v>
      </c>
      <c r="AS36" s="34">
        <f>$K$28/'Fixed data'!$C$7</f>
        <v>-5.7031111111111108E-4</v>
      </c>
      <c r="AT36" s="34">
        <f>$K$28/'Fixed data'!$C$7</f>
        <v>-5.7031111111111108E-4</v>
      </c>
      <c r="AU36" s="34">
        <f>$K$28/'Fixed data'!$C$7</f>
        <v>-5.7031111111111108E-4</v>
      </c>
      <c r="AV36" s="34">
        <f>$K$28/'Fixed data'!$C$7</f>
        <v>-5.7031111111111108E-4</v>
      </c>
      <c r="AW36" s="34">
        <f>$K$28/'Fixed data'!$C$7</f>
        <v>-5.7031111111111108E-4</v>
      </c>
      <c r="AX36" s="34">
        <f>$K$28/'Fixed data'!$C$7</f>
        <v>-5.7031111111111108E-4</v>
      </c>
      <c r="AY36" s="34">
        <f>$K$28/'Fixed data'!$C$7</f>
        <v>-5.7031111111111108E-4</v>
      </c>
      <c r="AZ36" s="34">
        <f>$K$28/'Fixed data'!$C$7</f>
        <v>-5.7031111111111108E-4</v>
      </c>
      <c r="BA36" s="34">
        <f>$K$28/'Fixed data'!$C$7</f>
        <v>-5.7031111111111108E-4</v>
      </c>
      <c r="BB36" s="34">
        <f>$K$28/'Fixed data'!$C$7</f>
        <v>-5.7031111111111108E-4</v>
      </c>
      <c r="BC36" s="34">
        <f>$K$28/'Fixed data'!$C$7</f>
        <v>-5.7031111111111108E-4</v>
      </c>
      <c r="BD36" s="34">
        <f>$K$28/'Fixed data'!$C$7</f>
        <v>-5.7031111111111108E-4</v>
      </c>
    </row>
    <row r="37" spans="1:57" ht="16.5" hidden="1" customHeight="1" outlineLevel="1" x14ac:dyDescent="0.35">
      <c r="A37" s="115"/>
      <c r="B37" s="9" t="s">
        <v>33</v>
      </c>
      <c r="C37" s="11" t="s">
        <v>60</v>
      </c>
      <c r="D37" s="9" t="s">
        <v>40</v>
      </c>
      <c r="F37" s="34"/>
      <c r="G37" s="34"/>
      <c r="H37" s="34"/>
      <c r="I37" s="34"/>
      <c r="J37" s="34"/>
      <c r="K37" s="34"/>
      <c r="L37" s="34"/>
      <c r="M37" s="34">
        <f>$L$28/'Fixed data'!$C$7</f>
        <v>-1.8374400000000001E-3</v>
      </c>
      <c r="N37" s="34">
        <f>$L$28/'Fixed data'!$C$7</f>
        <v>-1.8374400000000001E-3</v>
      </c>
      <c r="O37" s="34">
        <f>$L$28/'Fixed data'!$C$7</f>
        <v>-1.8374400000000001E-3</v>
      </c>
      <c r="P37" s="34">
        <f>$L$28/'Fixed data'!$C$7</f>
        <v>-1.8374400000000001E-3</v>
      </c>
      <c r="Q37" s="34">
        <f>$L$28/'Fixed data'!$C$7</f>
        <v>-1.8374400000000001E-3</v>
      </c>
      <c r="R37" s="34">
        <f>$L$28/'Fixed data'!$C$7</f>
        <v>-1.8374400000000001E-3</v>
      </c>
      <c r="S37" s="34">
        <f>$L$28/'Fixed data'!$C$7</f>
        <v>-1.8374400000000001E-3</v>
      </c>
      <c r="T37" s="34">
        <f>$L$28/'Fixed data'!$C$7</f>
        <v>-1.8374400000000001E-3</v>
      </c>
      <c r="U37" s="34">
        <f>$L$28/'Fixed data'!$C$7</f>
        <v>-1.8374400000000001E-3</v>
      </c>
      <c r="V37" s="34">
        <f>$L$28/'Fixed data'!$C$7</f>
        <v>-1.8374400000000001E-3</v>
      </c>
      <c r="W37" s="34">
        <f>$L$28/'Fixed data'!$C$7</f>
        <v>-1.8374400000000001E-3</v>
      </c>
      <c r="X37" s="34">
        <f>$L$28/'Fixed data'!$C$7</f>
        <v>-1.8374400000000001E-3</v>
      </c>
      <c r="Y37" s="34">
        <f>$L$28/'Fixed data'!$C$7</f>
        <v>-1.8374400000000001E-3</v>
      </c>
      <c r="Z37" s="34">
        <f>$L$28/'Fixed data'!$C$7</f>
        <v>-1.8374400000000001E-3</v>
      </c>
      <c r="AA37" s="34">
        <f>$L$28/'Fixed data'!$C$7</f>
        <v>-1.8374400000000001E-3</v>
      </c>
      <c r="AB37" s="34">
        <f>$L$28/'Fixed data'!$C$7</f>
        <v>-1.8374400000000001E-3</v>
      </c>
      <c r="AC37" s="34">
        <f>$L$28/'Fixed data'!$C$7</f>
        <v>-1.8374400000000001E-3</v>
      </c>
      <c r="AD37" s="34">
        <f>$L$28/'Fixed data'!$C$7</f>
        <v>-1.8374400000000001E-3</v>
      </c>
      <c r="AE37" s="34">
        <f>$L$28/'Fixed data'!$C$7</f>
        <v>-1.8374400000000001E-3</v>
      </c>
      <c r="AF37" s="34">
        <f>$L$28/'Fixed data'!$C$7</f>
        <v>-1.8374400000000001E-3</v>
      </c>
      <c r="AG37" s="34">
        <f>$L$28/'Fixed data'!$C$7</f>
        <v>-1.8374400000000001E-3</v>
      </c>
      <c r="AH37" s="34">
        <f>$L$28/'Fixed data'!$C$7</f>
        <v>-1.8374400000000001E-3</v>
      </c>
      <c r="AI37" s="34">
        <f>$L$28/'Fixed data'!$C$7</f>
        <v>-1.8374400000000001E-3</v>
      </c>
      <c r="AJ37" s="34">
        <f>$L$28/'Fixed data'!$C$7</f>
        <v>-1.8374400000000001E-3</v>
      </c>
      <c r="AK37" s="34">
        <f>$L$28/'Fixed data'!$C$7</f>
        <v>-1.8374400000000001E-3</v>
      </c>
      <c r="AL37" s="34">
        <f>$L$28/'Fixed data'!$C$7</f>
        <v>-1.8374400000000001E-3</v>
      </c>
      <c r="AM37" s="34">
        <f>$L$28/'Fixed data'!$C$7</f>
        <v>-1.8374400000000001E-3</v>
      </c>
      <c r="AN37" s="34">
        <f>$L$28/'Fixed data'!$C$7</f>
        <v>-1.8374400000000001E-3</v>
      </c>
      <c r="AO37" s="34">
        <f>$L$28/'Fixed data'!$C$7</f>
        <v>-1.8374400000000001E-3</v>
      </c>
      <c r="AP37" s="34">
        <f>$L$28/'Fixed data'!$C$7</f>
        <v>-1.8374400000000001E-3</v>
      </c>
      <c r="AQ37" s="34">
        <f>$L$28/'Fixed data'!$C$7</f>
        <v>-1.8374400000000001E-3</v>
      </c>
      <c r="AR37" s="34">
        <f>$L$28/'Fixed data'!$C$7</f>
        <v>-1.8374400000000001E-3</v>
      </c>
      <c r="AS37" s="34">
        <f>$L$28/'Fixed data'!$C$7</f>
        <v>-1.8374400000000001E-3</v>
      </c>
      <c r="AT37" s="34">
        <f>$L$28/'Fixed data'!$C$7</f>
        <v>-1.8374400000000001E-3</v>
      </c>
      <c r="AU37" s="34">
        <f>$L$28/'Fixed data'!$C$7</f>
        <v>-1.8374400000000001E-3</v>
      </c>
      <c r="AV37" s="34">
        <f>$L$28/'Fixed data'!$C$7</f>
        <v>-1.8374400000000001E-3</v>
      </c>
      <c r="AW37" s="34">
        <f>$L$28/'Fixed data'!$C$7</f>
        <v>-1.8374400000000001E-3</v>
      </c>
      <c r="AX37" s="34">
        <f>$L$28/'Fixed data'!$C$7</f>
        <v>-1.8374400000000001E-3</v>
      </c>
      <c r="AY37" s="34">
        <f>$L$28/'Fixed data'!$C$7</f>
        <v>-1.8374400000000001E-3</v>
      </c>
      <c r="AZ37" s="34">
        <f>$L$28/'Fixed data'!$C$7</f>
        <v>-1.8374400000000001E-3</v>
      </c>
      <c r="BA37" s="34">
        <f>$L$28/'Fixed data'!$C$7</f>
        <v>-1.8374400000000001E-3</v>
      </c>
      <c r="BB37" s="34">
        <f>$L$28/'Fixed data'!$C$7</f>
        <v>-1.8374400000000001E-3</v>
      </c>
      <c r="BC37" s="34">
        <f>$L$28/'Fixed data'!$C$7</f>
        <v>-1.8374400000000001E-3</v>
      </c>
      <c r="BD37" s="34">
        <f>$L$28/'Fixed data'!$C$7</f>
        <v>-1.8374400000000001E-3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-2.2942222222222124E-4</v>
      </c>
      <c r="G60" s="34">
        <f t="shared" si="6"/>
        <v>-4.5884444444444248E-4</v>
      </c>
      <c r="H60" s="34">
        <f t="shared" si="6"/>
        <v>-6.882666666666637E-4</v>
      </c>
      <c r="I60" s="34">
        <f t="shared" si="6"/>
        <v>-9.1768888888888497E-4</v>
      </c>
      <c r="J60" s="34">
        <f t="shared" si="6"/>
        <v>-1.1471111111111061E-3</v>
      </c>
      <c r="K60" s="34">
        <f t="shared" si="6"/>
        <v>-1.3765333333333274E-3</v>
      </c>
      <c r="L60" s="34">
        <f t="shared" si="6"/>
        <v>-1.9468444444444384E-3</v>
      </c>
      <c r="M60" s="34">
        <f t="shared" si="6"/>
        <v>-3.7842844444444385E-3</v>
      </c>
      <c r="N60" s="34">
        <f t="shared" si="6"/>
        <v>-3.7842844444444385E-3</v>
      </c>
      <c r="O60" s="34">
        <f t="shared" si="6"/>
        <v>-3.7842844444444385E-3</v>
      </c>
      <c r="P60" s="34">
        <f t="shared" si="6"/>
        <v>-3.7842844444444385E-3</v>
      </c>
      <c r="Q60" s="34">
        <f t="shared" si="6"/>
        <v>-3.7842844444444385E-3</v>
      </c>
      <c r="R60" s="34">
        <f t="shared" si="6"/>
        <v>-3.7842844444444385E-3</v>
      </c>
      <c r="S60" s="34">
        <f t="shared" si="6"/>
        <v>-3.7842844444444385E-3</v>
      </c>
      <c r="T60" s="34">
        <f t="shared" si="6"/>
        <v>-3.7842844444444385E-3</v>
      </c>
      <c r="U60" s="34">
        <f t="shared" si="6"/>
        <v>-3.7842844444444385E-3</v>
      </c>
      <c r="V60" s="34">
        <f t="shared" si="6"/>
        <v>-3.7842844444444385E-3</v>
      </c>
      <c r="W60" s="34">
        <f t="shared" si="6"/>
        <v>-3.7842844444444385E-3</v>
      </c>
      <c r="X60" s="34">
        <f t="shared" si="6"/>
        <v>-3.7842844444444385E-3</v>
      </c>
      <c r="Y60" s="34">
        <f t="shared" si="6"/>
        <v>-3.7842844444444385E-3</v>
      </c>
      <c r="Z60" s="34">
        <f t="shared" si="6"/>
        <v>-3.7842844444444385E-3</v>
      </c>
      <c r="AA60" s="34">
        <f t="shared" si="6"/>
        <v>-3.7842844444444385E-3</v>
      </c>
      <c r="AB60" s="34">
        <f t="shared" si="6"/>
        <v>-3.7842844444444385E-3</v>
      </c>
      <c r="AC60" s="34">
        <f t="shared" si="6"/>
        <v>-3.7842844444444385E-3</v>
      </c>
      <c r="AD60" s="34">
        <f t="shared" si="6"/>
        <v>-3.7842844444444385E-3</v>
      </c>
      <c r="AE60" s="34">
        <f t="shared" si="6"/>
        <v>-3.7842844444444385E-3</v>
      </c>
      <c r="AF60" s="34">
        <f t="shared" si="6"/>
        <v>-3.7842844444444385E-3</v>
      </c>
      <c r="AG60" s="34">
        <f t="shared" si="6"/>
        <v>-3.7842844444444385E-3</v>
      </c>
      <c r="AH60" s="34">
        <f t="shared" si="6"/>
        <v>-3.7842844444444385E-3</v>
      </c>
      <c r="AI60" s="34">
        <f t="shared" si="6"/>
        <v>-3.7842844444444385E-3</v>
      </c>
      <c r="AJ60" s="34">
        <f t="shared" si="6"/>
        <v>-3.7842844444444385E-3</v>
      </c>
      <c r="AK60" s="34">
        <f t="shared" si="6"/>
        <v>-3.7842844444444385E-3</v>
      </c>
      <c r="AL60" s="34">
        <f t="shared" si="6"/>
        <v>-3.7842844444444385E-3</v>
      </c>
      <c r="AM60" s="34">
        <f t="shared" si="6"/>
        <v>-3.7842844444444385E-3</v>
      </c>
      <c r="AN60" s="34">
        <f t="shared" si="6"/>
        <v>-3.7842844444444385E-3</v>
      </c>
      <c r="AO60" s="34">
        <f t="shared" si="6"/>
        <v>-3.7842844444444385E-3</v>
      </c>
      <c r="AP60" s="34">
        <f t="shared" si="6"/>
        <v>-3.7842844444444385E-3</v>
      </c>
      <c r="AQ60" s="34">
        <f t="shared" si="6"/>
        <v>-3.7842844444444385E-3</v>
      </c>
      <c r="AR60" s="34">
        <f t="shared" si="6"/>
        <v>-3.7842844444444385E-3</v>
      </c>
      <c r="AS60" s="34">
        <f t="shared" si="6"/>
        <v>-3.7842844444444385E-3</v>
      </c>
      <c r="AT60" s="34">
        <f t="shared" si="6"/>
        <v>-3.7842844444444385E-3</v>
      </c>
      <c r="AU60" s="34">
        <f t="shared" si="6"/>
        <v>-3.7842844444444385E-3</v>
      </c>
      <c r="AV60" s="34">
        <f t="shared" si="6"/>
        <v>-3.7842844444444385E-3</v>
      </c>
      <c r="AW60" s="34">
        <f t="shared" si="6"/>
        <v>-3.7842844444444385E-3</v>
      </c>
      <c r="AX60" s="34">
        <f t="shared" si="6"/>
        <v>-3.7842844444444385E-3</v>
      </c>
      <c r="AY60" s="34">
        <f t="shared" si="6"/>
        <v>-3.5548622222222174E-3</v>
      </c>
      <c r="AZ60" s="34">
        <f t="shared" si="6"/>
        <v>-3.3254399999999964E-3</v>
      </c>
      <c r="BA60" s="34">
        <f t="shared" si="6"/>
        <v>-3.0960177777777749E-3</v>
      </c>
      <c r="BB60" s="34">
        <f t="shared" si="6"/>
        <v>-2.8665955555555534E-3</v>
      </c>
      <c r="BC60" s="34">
        <f t="shared" si="6"/>
        <v>-2.6371733333333323E-3</v>
      </c>
      <c r="BD60" s="34">
        <f t="shared" si="6"/>
        <v>-2.4077511111111113E-3</v>
      </c>
    </row>
    <row r="61" spans="1:56" ht="17.25" hidden="1" customHeight="1" outlineLevel="1" x14ac:dyDescent="0.35">
      <c r="A61" s="115"/>
      <c r="B61" s="9" t="s">
        <v>35</v>
      </c>
      <c r="C61" s="9" t="s">
        <v>62</v>
      </c>
      <c r="D61" s="9" t="s">
        <v>40</v>
      </c>
      <c r="E61" s="34">
        <v>0</v>
      </c>
      <c r="F61" s="34">
        <f>E62</f>
        <v>-1.0323999999999956E-2</v>
      </c>
      <c r="G61" s="34">
        <f t="shared" ref="G61:BD61" si="7">F62</f>
        <v>-2.041857777777769E-2</v>
      </c>
      <c r="H61" s="34">
        <f t="shared" si="7"/>
        <v>-3.0283733333333201E-2</v>
      </c>
      <c r="I61" s="34">
        <f t="shared" si="7"/>
        <v>-3.9919466666666494E-2</v>
      </c>
      <c r="J61" s="34">
        <f t="shared" si="7"/>
        <v>-4.9325777777777566E-2</v>
      </c>
      <c r="K61" s="34">
        <f t="shared" si="7"/>
        <v>-5.8502666666666418E-2</v>
      </c>
      <c r="L61" s="34">
        <f t="shared" si="7"/>
        <v>-8.2790133333333085E-2</v>
      </c>
      <c r="M61" s="34">
        <f t="shared" si="7"/>
        <v>-0.16352808888888865</v>
      </c>
      <c r="N61" s="34">
        <f t="shared" si="7"/>
        <v>-0.15974380444444419</v>
      </c>
      <c r="O61" s="34">
        <f t="shared" si="7"/>
        <v>-0.15595951999999974</v>
      </c>
      <c r="P61" s="34">
        <f t="shared" si="7"/>
        <v>-0.15217523555555529</v>
      </c>
      <c r="Q61" s="34">
        <f t="shared" si="7"/>
        <v>-0.14839095111111084</v>
      </c>
      <c r="R61" s="34">
        <f t="shared" si="7"/>
        <v>-0.14460666666666638</v>
      </c>
      <c r="S61" s="34">
        <f t="shared" si="7"/>
        <v>-0.14082238222222193</v>
      </c>
      <c r="T61" s="34">
        <f t="shared" si="7"/>
        <v>-0.13703809777777748</v>
      </c>
      <c r="U61" s="34">
        <f t="shared" si="7"/>
        <v>-0.13325381333333303</v>
      </c>
      <c r="V61" s="34">
        <f t="shared" si="7"/>
        <v>-0.12946952888888857</v>
      </c>
      <c r="W61" s="34">
        <f t="shared" si="7"/>
        <v>-0.12568524444444412</v>
      </c>
      <c r="X61" s="34">
        <f t="shared" si="7"/>
        <v>-0.12190095999999968</v>
      </c>
      <c r="Y61" s="34">
        <f t="shared" si="7"/>
        <v>-0.11811667555555525</v>
      </c>
      <c r="Z61" s="34">
        <f t="shared" si="7"/>
        <v>-0.11433239111111081</v>
      </c>
      <c r="AA61" s="34">
        <f t="shared" si="7"/>
        <v>-0.11054810666666637</v>
      </c>
      <c r="AB61" s="34">
        <f t="shared" si="7"/>
        <v>-0.10676382222222193</v>
      </c>
      <c r="AC61" s="34">
        <f t="shared" si="7"/>
        <v>-0.10297953777777749</v>
      </c>
      <c r="AD61" s="34">
        <f t="shared" si="7"/>
        <v>-9.9195253333333053E-2</v>
      </c>
      <c r="AE61" s="34">
        <f t="shared" si="7"/>
        <v>-9.5410968888888614E-2</v>
      </c>
      <c r="AF61" s="34">
        <f t="shared" si="7"/>
        <v>-9.1626684444444176E-2</v>
      </c>
      <c r="AG61" s="34">
        <f t="shared" si="7"/>
        <v>-8.7842399999999737E-2</v>
      </c>
      <c r="AH61" s="34">
        <f t="shared" si="7"/>
        <v>-8.4058115555555299E-2</v>
      </c>
      <c r="AI61" s="34">
        <f t="shared" si="7"/>
        <v>-8.027383111111086E-2</v>
      </c>
      <c r="AJ61" s="34">
        <f t="shared" si="7"/>
        <v>-7.6489546666666422E-2</v>
      </c>
      <c r="AK61" s="34">
        <f t="shared" si="7"/>
        <v>-7.2705262222221984E-2</v>
      </c>
      <c r="AL61" s="34">
        <f t="shared" si="7"/>
        <v>-6.8920977777777545E-2</v>
      </c>
      <c r="AM61" s="34">
        <f t="shared" si="7"/>
        <v>-6.5136693333333107E-2</v>
      </c>
      <c r="AN61" s="34">
        <f t="shared" si="7"/>
        <v>-6.1352408888888668E-2</v>
      </c>
      <c r="AO61" s="34">
        <f t="shared" si="7"/>
        <v>-5.756812444444423E-2</v>
      </c>
      <c r="AP61" s="34">
        <f t="shared" si="7"/>
        <v>-5.3783839999999791E-2</v>
      </c>
      <c r="AQ61" s="34">
        <f t="shared" si="7"/>
        <v>-4.9999555555555353E-2</v>
      </c>
      <c r="AR61" s="34">
        <f t="shared" si="7"/>
        <v>-4.6215271111110914E-2</v>
      </c>
      <c r="AS61" s="34">
        <f t="shared" si="7"/>
        <v>-4.2430986666666476E-2</v>
      </c>
      <c r="AT61" s="34">
        <f t="shared" si="7"/>
        <v>-3.8646702222222037E-2</v>
      </c>
      <c r="AU61" s="34">
        <f t="shared" si="7"/>
        <v>-3.4862417777777599E-2</v>
      </c>
      <c r="AV61" s="34">
        <f t="shared" si="7"/>
        <v>-3.1078133333333161E-2</v>
      </c>
      <c r="AW61" s="34">
        <f t="shared" si="7"/>
        <v>-2.7293848888888722E-2</v>
      </c>
      <c r="AX61" s="34">
        <f t="shared" si="7"/>
        <v>-2.3509564444444284E-2</v>
      </c>
      <c r="AY61" s="34">
        <f t="shared" si="7"/>
        <v>-1.9725279999999845E-2</v>
      </c>
      <c r="AZ61" s="34">
        <f t="shared" si="7"/>
        <v>-1.6170417777777626E-2</v>
      </c>
      <c r="BA61" s="34">
        <f t="shared" si="7"/>
        <v>-1.2844977777777631E-2</v>
      </c>
      <c r="BB61" s="34">
        <f t="shared" si="7"/>
        <v>-9.7489599999998552E-3</v>
      </c>
      <c r="BC61" s="34">
        <f t="shared" si="7"/>
        <v>-6.8823644444443019E-3</v>
      </c>
      <c r="BD61" s="34">
        <f t="shared" si="7"/>
        <v>-4.24519111111097E-3</v>
      </c>
    </row>
    <row r="62" spans="1:56" ht="16.5" hidden="1" customHeight="1" outlineLevel="1" x14ac:dyDescent="0.3">
      <c r="A62" s="115"/>
      <c r="B62" s="9" t="s">
        <v>34</v>
      </c>
      <c r="C62" s="9" t="s">
        <v>68</v>
      </c>
      <c r="D62" s="9" t="s">
        <v>40</v>
      </c>
      <c r="E62" s="34">
        <f t="shared" ref="E62:BD62" si="8">E28-E60+E61</f>
        <v>-1.0323999999999956E-2</v>
      </c>
      <c r="F62" s="34">
        <f t="shared" si="8"/>
        <v>-2.041857777777769E-2</v>
      </c>
      <c r="G62" s="34">
        <f t="shared" si="8"/>
        <v>-3.0283733333333201E-2</v>
      </c>
      <c r="H62" s="34">
        <f t="shared" si="8"/>
        <v>-3.9919466666666494E-2</v>
      </c>
      <c r="I62" s="34">
        <f t="shared" si="8"/>
        <v>-4.9325777777777566E-2</v>
      </c>
      <c r="J62" s="34">
        <f t="shared" si="8"/>
        <v>-5.8502666666666418E-2</v>
      </c>
      <c r="K62" s="34">
        <f t="shared" si="8"/>
        <v>-8.2790133333333085E-2</v>
      </c>
      <c r="L62" s="34">
        <f t="shared" si="8"/>
        <v>-0.16352808888888865</v>
      </c>
      <c r="M62" s="34">
        <f t="shared" si="8"/>
        <v>-0.15974380444444419</v>
      </c>
      <c r="N62" s="34">
        <f t="shared" si="8"/>
        <v>-0.15595951999999974</v>
      </c>
      <c r="O62" s="34">
        <f t="shared" si="8"/>
        <v>-0.15217523555555529</v>
      </c>
      <c r="P62" s="34">
        <f t="shared" si="8"/>
        <v>-0.14839095111111084</v>
      </c>
      <c r="Q62" s="34">
        <f t="shared" si="8"/>
        <v>-0.14460666666666638</v>
      </c>
      <c r="R62" s="34">
        <f t="shared" si="8"/>
        <v>-0.14082238222222193</v>
      </c>
      <c r="S62" s="34">
        <f t="shared" si="8"/>
        <v>-0.13703809777777748</v>
      </c>
      <c r="T62" s="34">
        <f t="shared" si="8"/>
        <v>-0.13325381333333303</v>
      </c>
      <c r="U62" s="34">
        <f t="shared" si="8"/>
        <v>-0.12946952888888857</v>
      </c>
      <c r="V62" s="34">
        <f t="shared" si="8"/>
        <v>-0.12568524444444412</v>
      </c>
      <c r="W62" s="34">
        <f t="shared" si="8"/>
        <v>-0.12190095999999968</v>
      </c>
      <c r="X62" s="34">
        <f t="shared" si="8"/>
        <v>-0.11811667555555525</v>
      </c>
      <c r="Y62" s="34">
        <f t="shared" si="8"/>
        <v>-0.11433239111111081</v>
      </c>
      <c r="Z62" s="34">
        <f t="shared" si="8"/>
        <v>-0.11054810666666637</v>
      </c>
      <c r="AA62" s="34">
        <f t="shared" si="8"/>
        <v>-0.10676382222222193</v>
      </c>
      <c r="AB62" s="34">
        <f t="shared" si="8"/>
        <v>-0.10297953777777749</v>
      </c>
      <c r="AC62" s="34">
        <f t="shared" si="8"/>
        <v>-9.9195253333333053E-2</v>
      </c>
      <c r="AD62" s="34">
        <f t="shared" si="8"/>
        <v>-9.5410968888888614E-2</v>
      </c>
      <c r="AE62" s="34">
        <f t="shared" si="8"/>
        <v>-9.1626684444444176E-2</v>
      </c>
      <c r="AF62" s="34">
        <f t="shared" si="8"/>
        <v>-8.7842399999999737E-2</v>
      </c>
      <c r="AG62" s="34">
        <f t="shared" si="8"/>
        <v>-8.4058115555555299E-2</v>
      </c>
      <c r="AH62" s="34">
        <f t="shared" si="8"/>
        <v>-8.027383111111086E-2</v>
      </c>
      <c r="AI62" s="34">
        <f t="shared" si="8"/>
        <v>-7.6489546666666422E-2</v>
      </c>
      <c r="AJ62" s="34">
        <f t="shared" si="8"/>
        <v>-7.2705262222221984E-2</v>
      </c>
      <c r="AK62" s="34">
        <f t="shared" si="8"/>
        <v>-6.8920977777777545E-2</v>
      </c>
      <c r="AL62" s="34">
        <f t="shared" si="8"/>
        <v>-6.5136693333333107E-2</v>
      </c>
      <c r="AM62" s="34">
        <f t="shared" si="8"/>
        <v>-6.1352408888888668E-2</v>
      </c>
      <c r="AN62" s="34">
        <f t="shared" si="8"/>
        <v>-5.756812444444423E-2</v>
      </c>
      <c r="AO62" s="34">
        <f t="shared" si="8"/>
        <v>-5.3783839999999791E-2</v>
      </c>
      <c r="AP62" s="34">
        <f t="shared" si="8"/>
        <v>-4.9999555555555353E-2</v>
      </c>
      <c r="AQ62" s="34">
        <f t="shared" si="8"/>
        <v>-4.6215271111110914E-2</v>
      </c>
      <c r="AR62" s="34">
        <f t="shared" si="8"/>
        <v>-4.2430986666666476E-2</v>
      </c>
      <c r="AS62" s="34">
        <f t="shared" si="8"/>
        <v>-3.8646702222222037E-2</v>
      </c>
      <c r="AT62" s="34">
        <f t="shared" si="8"/>
        <v>-3.4862417777777599E-2</v>
      </c>
      <c r="AU62" s="34">
        <f t="shared" si="8"/>
        <v>-3.1078133333333161E-2</v>
      </c>
      <c r="AV62" s="34">
        <f t="shared" si="8"/>
        <v>-2.7293848888888722E-2</v>
      </c>
      <c r="AW62" s="34">
        <f t="shared" si="8"/>
        <v>-2.3509564444444284E-2</v>
      </c>
      <c r="AX62" s="34">
        <f t="shared" si="8"/>
        <v>-1.9725279999999845E-2</v>
      </c>
      <c r="AY62" s="34">
        <f t="shared" si="8"/>
        <v>-1.6170417777777626E-2</v>
      </c>
      <c r="AZ62" s="34">
        <f t="shared" si="8"/>
        <v>-1.2844977777777631E-2</v>
      </c>
      <c r="BA62" s="34">
        <f t="shared" si="8"/>
        <v>-9.7489599999998552E-3</v>
      </c>
      <c r="BB62" s="34">
        <f t="shared" si="8"/>
        <v>-6.8823644444443019E-3</v>
      </c>
      <c r="BC62" s="34">
        <f t="shared" si="8"/>
        <v>-4.24519111111097E-3</v>
      </c>
      <c r="BD62" s="34">
        <f t="shared" si="8"/>
        <v>-1.8374399999998587E-3</v>
      </c>
    </row>
    <row r="63" spans="1:56" ht="16.5" collapsed="1" x14ac:dyDescent="0.3">
      <c r="A63" s="115"/>
      <c r="B63" s="9" t="s">
        <v>8</v>
      </c>
      <c r="C63" s="11" t="s">
        <v>67</v>
      </c>
      <c r="D63" s="9" t="s">
        <v>40</v>
      </c>
      <c r="E63" s="34">
        <f>AVERAGE(E61:E62)*'Fixed data'!$C$3</f>
        <v>-2.4932459999999894E-4</v>
      </c>
      <c r="F63" s="34">
        <f>AVERAGE(F61:F62)*'Fixed data'!$C$3</f>
        <v>-7.4243325333333025E-4</v>
      </c>
      <c r="G63" s="34">
        <f>AVERAGE(G61:G62)*'Fixed data'!$C$3</f>
        <v>-1.2244608133333281E-3</v>
      </c>
      <c r="H63" s="34">
        <f>AVERAGE(H61:H62)*'Fixed data'!$C$3</f>
        <v>-1.6954072799999925E-3</v>
      </c>
      <c r="I63" s="34">
        <f>AVERAGE(I61:I62)*'Fixed data'!$C$3</f>
        <v>-2.1552726533333243E-3</v>
      </c>
      <c r="J63" s="34">
        <f>AVERAGE(J61:J62)*'Fixed data'!$C$3</f>
        <v>-2.6040569333333221E-3</v>
      </c>
      <c r="K63" s="34">
        <f>AVERAGE(K61:K62)*'Fixed data'!$C$3</f>
        <v>-3.4122211199999878E-3</v>
      </c>
      <c r="L63" s="34">
        <f>AVERAGE(L61:L62)*'Fixed data'!$C$3</f>
        <v>-5.948585066666655E-3</v>
      </c>
      <c r="M63" s="34">
        <f>AVERAGE(M61:M62)*'Fixed data'!$C$3</f>
        <v>-7.8070162239999887E-3</v>
      </c>
      <c r="N63" s="34">
        <f>AVERAGE(N61:N62)*'Fixed data'!$C$3</f>
        <v>-7.6242352853333212E-3</v>
      </c>
      <c r="O63" s="34">
        <f>AVERAGE(O61:O62)*'Fixed data'!$C$3</f>
        <v>-7.4414543466666547E-3</v>
      </c>
      <c r="P63" s="34">
        <f>AVERAGE(P61:P62)*'Fixed data'!$C$3</f>
        <v>-7.2586734079999873E-3</v>
      </c>
      <c r="Q63" s="34">
        <f>AVERAGE(Q61:Q62)*'Fixed data'!$C$3</f>
        <v>-7.0758924693333199E-3</v>
      </c>
      <c r="R63" s="34">
        <f>AVERAGE(R61:R62)*'Fixed data'!$C$3</f>
        <v>-6.8931115306666534E-3</v>
      </c>
      <c r="S63" s="34">
        <f>AVERAGE(S61:S62)*'Fixed data'!$C$3</f>
        <v>-6.710330591999986E-3</v>
      </c>
      <c r="T63" s="34">
        <f>AVERAGE(T61:T62)*'Fixed data'!$C$3</f>
        <v>-6.5275496533333194E-3</v>
      </c>
      <c r="U63" s="34">
        <f>AVERAGE(U61:U62)*'Fixed data'!$C$3</f>
        <v>-6.344768714666652E-3</v>
      </c>
      <c r="V63" s="34">
        <f>AVERAGE(V61:V62)*'Fixed data'!$C$3</f>
        <v>-6.1619877759999846E-3</v>
      </c>
      <c r="W63" s="34">
        <f>AVERAGE(W61:W62)*'Fixed data'!$C$3</f>
        <v>-5.9792068373333181E-3</v>
      </c>
      <c r="X63" s="34">
        <f>AVERAGE(X61:X62)*'Fixed data'!$C$3</f>
        <v>-5.7964258986666524E-3</v>
      </c>
      <c r="Y63" s="34">
        <f>AVERAGE(Y61:Y62)*'Fixed data'!$C$3</f>
        <v>-5.613644959999985E-3</v>
      </c>
      <c r="Z63" s="34">
        <f>AVERAGE(Z61:Z62)*'Fixed data'!$C$3</f>
        <v>-5.4308640213333193E-3</v>
      </c>
      <c r="AA63" s="34">
        <f>AVERAGE(AA61:AA62)*'Fixed data'!$C$3</f>
        <v>-5.2480830826666519E-3</v>
      </c>
      <c r="AB63" s="34">
        <f>AVERAGE(AB61:AB62)*'Fixed data'!$C$3</f>
        <v>-5.0653021439999862E-3</v>
      </c>
      <c r="AC63" s="34">
        <f>AVERAGE(AC61:AC62)*'Fixed data'!$C$3</f>
        <v>-4.8825212053333197E-3</v>
      </c>
      <c r="AD63" s="34">
        <f>AVERAGE(AD61:AD62)*'Fixed data'!$C$3</f>
        <v>-4.699740266666654E-3</v>
      </c>
      <c r="AE63" s="34">
        <f>AVERAGE(AE61:AE62)*'Fixed data'!$C$3</f>
        <v>-4.5169593279999866E-3</v>
      </c>
      <c r="AF63" s="34">
        <f>AVERAGE(AF61:AF62)*'Fixed data'!$C$3</f>
        <v>-4.334178389333321E-3</v>
      </c>
      <c r="AG63" s="34">
        <f>AVERAGE(AG61:AG62)*'Fixed data'!$C$3</f>
        <v>-4.1513974506666544E-3</v>
      </c>
      <c r="AH63" s="34">
        <f>AVERAGE(AH61:AH62)*'Fixed data'!$C$3</f>
        <v>-3.9686165119999879E-3</v>
      </c>
      <c r="AI63" s="34">
        <f>AVERAGE(AI61:AI62)*'Fixed data'!$C$3</f>
        <v>-3.7858355733333213E-3</v>
      </c>
      <c r="AJ63" s="34">
        <f>AVERAGE(AJ61:AJ62)*'Fixed data'!$C$3</f>
        <v>-3.6030546346666557E-3</v>
      </c>
      <c r="AK63" s="34">
        <f>AVERAGE(AK61:AK62)*'Fixed data'!$C$3</f>
        <v>-3.4202736959999883E-3</v>
      </c>
      <c r="AL63" s="34">
        <f>AVERAGE(AL61:AL62)*'Fixed data'!$C$3</f>
        <v>-3.2374927573333226E-3</v>
      </c>
      <c r="AM63" s="34">
        <f>AVERAGE(AM61:AM62)*'Fixed data'!$C$3</f>
        <v>-3.0547118186666556E-3</v>
      </c>
      <c r="AN63" s="34">
        <f>AVERAGE(AN61:AN62)*'Fixed data'!$C$3</f>
        <v>-2.8719308799999895E-3</v>
      </c>
      <c r="AO63" s="34">
        <f>AVERAGE(AO61:AO62)*'Fixed data'!$C$3</f>
        <v>-2.6891499413333234E-3</v>
      </c>
      <c r="AP63" s="34">
        <f>AVERAGE(AP61:AP62)*'Fixed data'!$C$3</f>
        <v>-2.5063690026666569E-3</v>
      </c>
      <c r="AQ63" s="34">
        <f>AVERAGE(AQ61:AQ62)*'Fixed data'!$C$3</f>
        <v>-2.3235880639999903E-3</v>
      </c>
      <c r="AR63" s="34">
        <f>AVERAGE(AR61:AR62)*'Fixed data'!$C$3</f>
        <v>-2.1408071253333242E-3</v>
      </c>
      <c r="AS63" s="34">
        <f>AVERAGE(AS61:AS62)*'Fixed data'!$C$3</f>
        <v>-1.9580261866666577E-3</v>
      </c>
      <c r="AT63" s="34">
        <f>AVERAGE(AT61:AT62)*'Fixed data'!$C$3</f>
        <v>-1.7752452479999914E-3</v>
      </c>
      <c r="AU63" s="34">
        <f>AVERAGE(AU61:AU62)*'Fixed data'!$C$3</f>
        <v>-1.5924643093333248E-3</v>
      </c>
      <c r="AV63" s="34">
        <f>AVERAGE(AV61:AV62)*'Fixed data'!$C$3</f>
        <v>-1.4096833706666585E-3</v>
      </c>
      <c r="AW63" s="34">
        <f>AVERAGE(AW61:AW62)*'Fixed data'!$C$3</f>
        <v>-1.2269024319999922E-3</v>
      </c>
      <c r="AX63" s="34">
        <f>AVERAGE(AX61:AX62)*'Fixed data'!$C$3</f>
        <v>-1.0441214933333259E-3</v>
      </c>
      <c r="AY63" s="34">
        <f>AVERAGE(AY61:AY62)*'Fixed data'!$C$3</f>
        <v>-8.6688110133332596E-4</v>
      </c>
      <c r="AZ63" s="34">
        <f>AVERAGE(AZ61:AZ62)*'Fixed data'!$C$3</f>
        <v>-7.0072180266665955E-4</v>
      </c>
      <c r="BA63" s="34">
        <f>AVERAGE(BA61:BA62)*'Fixed data'!$C$3</f>
        <v>-5.4564359733332631E-4</v>
      </c>
      <c r="BB63" s="34">
        <f>AVERAGE(BB61:BB62)*'Fixed data'!$C$3</f>
        <v>-4.0164648533332645E-4</v>
      </c>
      <c r="BC63" s="34">
        <f>AVERAGE(BC61:BC62)*'Fixed data'!$C$3</f>
        <v>-2.6873046666665986E-4</v>
      </c>
      <c r="BD63" s="34">
        <f>AVERAGE(BD61:BD62)*'Fixed data'!$C$3</f>
        <v>-1.4689554133332652E-4</v>
      </c>
    </row>
    <row r="64" spans="1:56" ht="15.75" thickBot="1" x14ac:dyDescent="0.35">
      <c r="A64" s="114"/>
      <c r="B64" s="12" t="s">
        <v>94</v>
      </c>
      <c r="C64" s="12" t="s">
        <v>45</v>
      </c>
      <c r="D64" s="12" t="s">
        <v>40</v>
      </c>
      <c r="E64" s="53">
        <f t="shared" ref="E64:BD64" si="9">E29+E60+E63</f>
        <v>-2.8303245999999867E-3</v>
      </c>
      <c r="F64" s="53">
        <f t="shared" si="9"/>
        <v>-3.5528554755555391E-3</v>
      </c>
      <c r="G64" s="53">
        <f t="shared" si="9"/>
        <v>-4.2643052577777587E-3</v>
      </c>
      <c r="H64" s="53">
        <f t="shared" si="9"/>
        <v>-4.9646739466666437E-3</v>
      </c>
      <c r="I64" s="53">
        <f t="shared" si="9"/>
        <v>-5.6539615422221967E-3</v>
      </c>
      <c r="J64" s="53">
        <f t="shared" si="9"/>
        <v>-6.332168044444416E-3</v>
      </c>
      <c r="K64" s="53">
        <f t="shared" si="9"/>
        <v>-1.1204754453333313E-2</v>
      </c>
      <c r="L64" s="53">
        <f t="shared" si="9"/>
        <v>-2.8566629511111094E-2</v>
      </c>
      <c r="M64" s="53">
        <f t="shared" si="9"/>
        <v>-1.1591300668444427E-2</v>
      </c>
      <c r="N64" s="53">
        <f t="shared" si="9"/>
        <v>-1.140851972977776E-2</v>
      </c>
      <c r="O64" s="53">
        <f t="shared" si="9"/>
        <v>-1.1225738791111092E-2</v>
      </c>
      <c r="P64" s="53">
        <f t="shared" si="9"/>
        <v>-1.1042957852444427E-2</v>
      </c>
      <c r="Q64" s="53">
        <f t="shared" si="9"/>
        <v>-1.0860176913777757E-2</v>
      </c>
      <c r="R64" s="53">
        <f t="shared" si="9"/>
        <v>-1.0677395975111092E-2</v>
      </c>
      <c r="S64" s="53">
        <f t="shared" si="9"/>
        <v>-1.0494615036444424E-2</v>
      </c>
      <c r="T64" s="53">
        <f t="shared" si="9"/>
        <v>-1.0311834097777757E-2</v>
      </c>
      <c r="U64" s="53">
        <f t="shared" si="9"/>
        <v>-1.0129053159111091E-2</v>
      </c>
      <c r="V64" s="53">
        <f t="shared" si="9"/>
        <v>-9.9462722204444222E-3</v>
      </c>
      <c r="W64" s="53">
        <f t="shared" si="9"/>
        <v>-9.7634912817777565E-3</v>
      </c>
      <c r="X64" s="53">
        <f t="shared" si="9"/>
        <v>-9.5807103431110908E-3</v>
      </c>
      <c r="Y64" s="53">
        <f t="shared" si="9"/>
        <v>-9.3979294044444234E-3</v>
      </c>
      <c r="Z64" s="53">
        <f t="shared" si="9"/>
        <v>-9.2151484657777578E-3</v>
      </c>
      <c r="AA64" s="53">
        <f t="shared" si="9"/>
        <v>-9.0323675271110904E-3</v>
      </c>
      <c r="AB64" s="53">
        <f t="shared" si="9"/>
        <v>-8.8495865884444247E-3</v>
      </c>
      <c r="AC64" s="53">
        <f t="shared" si="9"/>
        <v>-8.666805649777759E-3</v>
      </c>
      <c r="AD64" s="53">
        <f t="shared" si="9"/>
        <v>-8.4840247111110934E-3</v>
      </c>
      <c r="AE64" s="53">
        <f t="shared" si="9"/>
        <v>-8.3012437724444242E-3</v>
      </c>
      <c r="AF64" s="53">
        <f t="shared" si="9"/>
        <v>-8.1184628337777585E-3</v>
      </c>
      <c r="AG64" s="53">
        <f t="shared" si="9"/>
        <v>-7.9356818951110929E-3</v>
      </c>
      <c r="AH64" s="53">
        <f t="shared" si="9"/>
        <v>-7.7529009564444263E-3</v>
      </c>
      <c r="AI64" s="53">
        <f t="shared" si="9"/>
        <v>-7.5701200177777598E-3</v>
      </c>
      <c r="AJ64" s="53">
        <f t="shared" si="9"/>
        <v>-7.3873390791110941E-3</v>
      </c>
      <c r="AK64" s="53">
        <f t="shared" si="9"/>
        <v>-7.2045581404444267E-3</v>
      </c>
      <c r="AL64" s="53">
        <f t="shared" si="9"/>
        <v>-7.021777201777761E-3</v>
      </c>
      <c r="AM64" s="53">
        <f t="shared" si="9"/>
        <v>-6.8389962631110936E-3</v>
      </c>
      <c r="AN64" s="53">
        <f t="shared" si="9"/>
        <v>-6.656215324444428E-3</v>
      </c>
      <c r="AO64" s="53">
        <f t="shared" si="9"/>
        <v>-6.4734343857777623E-3</v>
      </c>
      <c r="AP64" s="53">
        <f t="shared" si="9"/>
        <v>-6.2906534471110949E-3</v>
      </c>
      <c r="AQ64" s="53">
        <f t="shared" si="9"/>
        <v>-6.1078725084444292E-3</v>
      </c>
      <c r="AR64" s="53">
        <f t="shared" si="9"/>
        <v>-5.9250915697777627E-3</v>
      </c>
      <c r="AS64" s="53">
        <f t="shared" si="9"/>
        <v>-5.7423106311110961E-3</v>
      </c>
      <c r="AT64" s="53">
        <f t="shared" si="9"/>
        <v>-5.5595296924444296E-3</v>
      </c>
      <c r="AU64" s="53">
        <f t="shared" si="9"/>
        <v>-5.3767487537777631E-3</v>
      </c>
      <c r="AV64" s="53">
        <f t="shared" si="9"/>
        <v>-5.1939678151110974E-3</v>
      </c>
      <c r="AW64" s="53">
        <f t="shared" si="9"/>
        <v>-5.0111868764444309E-3</v>
      </c>
      <c r="AX64" s="53">
        <f t="shared" si="9"/>
        <v>-4.8284059377777643E-3</v>
      </c>
      <c r="AY64" s="53">
        <f t="shared" si="9"/>
        <v>-4.4217433235555431E-3</v>
      </c>
      <c r="AZ64" s="53">
        <f t="shared" si="9"/>
        <v>-4.0261618026666557E-3</v>
      </c>
      <c r="BA64" s="53">
        <f t="shared" si="9"/>
        <v>-3.6416613751111011E-3</v>
      </c>
      <c r="BB64" s="53">
        <f t="shared" si="9"/>
        <v>-3.2682420408888797E-3</v>
      </c>
      <c r="BC64" s="53">
        <f t="shared" si="9"/>
        <v>-2.9059037999999921E-3</v>
      </c>
      <c r="BD64" s="53">
        <f t="shared" si="9"/>
        <v>-2.5546466524444377E-3</v>
      </c>
    </row>
    <row r="65" spans="1:56" ht="12.75" customHeight="1" x14ac:dyDescent="0.3">
      <c r="A65" s="175" t="s">
        <v>229</v>
      </c>
      <c r="B65" s="9" t="s">
        <v>36</v>
      </c>
      <c r="D65" s="4" t="s">
        <v>40</v>
      </c>
      <c r="E65" s="34">
        <f>'Fixed data'!$G$6*E86/1000000</f>
        <v>0</v>
      </c>
      <c r="F65" s="34">
        <f>'Fixed data'!$G$6*F86/1000000</f>
        <v>1.9909601288258942E-4</v>
      </c>
      <c r="G65" s="34">
        <f>'Fixed data'!$G$6*G86/1000000</f>
        <v>1.9909601288258942E-4</v>
      </c>
      <c r="H65" s="34">
        <f>'Fixed data'!$G$6*H86/1000000</f>
        <v>1.9909601288258942E-4</v>
      </c>
      <c r="I65" s="34">
        <f>'Fixed data'!$G$6*I86/1000000</f>
        <v>1.9909601288258942E-4</v>
      </c>
      <c r="J65" s="34">
        <f>'Fixed data'!$G$6*J86/1000000</f>
        <v>1.9909601288258942E-4</v>
      </c>
      <c r="K65" s="34">
        <f>'Fixed data'!$G$6*K86/1000000</f>
        <v>1.9909601288258942E-4</v>
      </c>
      <c r="L65" s="34">
        <f>'Fixed data'!$G$6*L86/1000000</f>
        <v>4.8641090692812076E-4</v>
      </c>
      <c r="M65" s="34">
        <f>'Fixed data'!$G$6*M86/1000000</f>
        <v>1.5698684403976219E-3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1.5402336128660603E-5</v>
      </c>
      <c r="G66" s="34">
        <f>G87*'Fixed data'!J$5/1000000</f>
        <v>1.5892384280469021E-5</v>
      </c>
      <c r="H66" s="34">
        <f>H87*'Fixed data'!K$5/1000000</f>
        <v>1.6385696831648512E-5</v>
      </c>
      <c r="I66" s="34">
        <f>I87*'Fixed data'!L$5/1000000</f>
        <v>1.6896240226599923E-5</v>
      </c>
      <c r="J66" s="34">
        <f>J87*'Fixed data'!M$5/1000000</f>
        <v>2.917371535925128E-5</v>
      </c>
      <c r="K66" s="34">
        <f>K87*'Fixed data'!N$5/1000000</f>
        <v>4.058705580520602E-5</v>
      </c>
      <c r="L66" s="34">
        <f>L87*'Fixed data'!O$5/1000000</f>
        <v>1.2493085624548807E-4</v>
      </c>
      <c r="M66" s="34">
        <f>M87*'Fixed data'!P$5/1000000</f>
        <v>4.7957510161742768E-4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2.1449834901125003E-4</v>
      </c>
      <c r="G76" s="53">
        <f t="shared" si="10"/>
        <v>2.1498839716305846E-4</v>
      </c>
      <c r="H76" s="53">
        <f t="shared" si="10"/>
        <v>2.1548170971423793E-4</v>
      </c>
      <c r="I76" s="53">
        <f t="shared" si="10"/>
        <v>2.1599225310918934E-4</v>
      </c>
      <c r="J76" s="53">
        <f t="shared" si="10"/>
        <v>2.2826972824184071E-4</v>
      </c>
      <c r="K76" s="53">
        <f t="shared" si="10"/>
        <v>2.3968306868779544E-4</v>
      </c>
      <c r="L76" s="53">
        <f t="shared" si="10"/>
        <v>6.1134176317360878E-4</v>
      </c>
      <c r="M76" s="53">
        <f t="shared" si="10"/>
        <v>2.0494435420150498E-3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-2.8303245999999867E-3</v>
      </c>
      <c r="F77" s="54">
        <f>IF('Fixed data'!$G$19=FALSE,F64+F76,F64)</f>
        <v>-3.3383571265442891E-3</v>
      </c>
      <c r="G77" s="54">
        <f>IF('Fixed data'!$G$19=FALSE,G64+G76,G64)</f>
        <v>-4.0493168606147E-3</v>
      </c>
      <c r="H77" s="54">
        <f>IF('Fixed data'!$G$19=FALSE,H64+H76,H64)</f>
        <v>-4.7491922369524058E-3</v>
      </c>
      <c r="I77" s="54">
        <f>IF('Fixed data'!$G$19=FALSE,I64+I76,I64)</f>
        <v>-5.4379692891130069E-3</v>
      </c>
      <c r="J77" s="54">
        <f>IF('Fixed data'!$G$19=FALSE,J64+J76,J64)</f>
        <v>-6.1038983162025754E-3</v>
      </c>
      <c r="K77" s="54">
        <f>IF('Fixed data'!$G$19=FALSE,K64+K76,K64)</f>
        <v>-1.0965071384645517E-2</v>
      </c>
      <c r="L77" s="54">
        <f>IF('Fixed data'!$G$19=FALSE,L64+L76,L64)</f>
        <v>-2.7955287747937485E-2</v>
      </c>
      <c r="M77" s="54">
        <f>IF('Fixed data'!$G$19=FALSE,M64+M76,M64)</f>
        <v>-9.5418571264293782E-3</v>
      </c>
      <c r="N77" s="54">
        <f>IF('Fixed data'!$G$19=FALSE,N64+N76,N64)</f>
        <v>-1.140851972977776E-2</v>
      </c>
      <c r="O77" s="54">
        <f>IF('Fixed data'!$G$19=FALSE,O64+O76,O64)</f>
        <v>-1.1225738791111092E-2</v>
      </c>
      <c r="P77" s="54">
        <f>IF('Fixed data'!$G$19=FALSE,P64+P76,P64)</f>
        <v>-1.1042957852444427E-2</v>
      </c>
      <c r="Q77" s="54">
        <f>IF('Fixed data'!$G$19=FALSE,Q64+Q76,Q64)</f>
        <v>-1.0860176913777757E-2</v>
      </c>
      <c r="R77" s="54">
        <f>IF('Fixed data'!$G$19=FALSE,R64+R76,R64)</f>
        <v>-1.0677395975111092E-2</v>
      </c>
      <c r="S77" s="54">
        <f>IF('Fixed data'!$G$19=FALSE,S64+S76,S64)</f>
        <v>-1.0494615036444424E-2</v>
      </c>
      <c r="T77" s="54">
        <f>IF('Fixed data'!$G$19=FALSE,T64+T76,T64)</f>
        <v>-1.0311834097777757E-2</v>
      </c>
      <c r="U77" s="54">
        <f>IF('Fixed data'!$G$19=FALSE,U64+U76,U64)</f>
        <v>-1.0129053159111091E-2</v>
      </c>
      <c r="V77" s="54">
        <f>IF('Fixed data'!$G$19=FALSE,V64+V76,V64)</f>
        <v>-9.9462722204444222E-3</v>
      </c>
      <c r="W77" s="54">
        <f>IF('Fixed data'!$G$19=FALSE,W64+W76,W64)</f>
        <v>-9.7634912817777565E-3</v>
      </c>
      <c r="X77" s="54">
        <f>IF('Fixed data'!$G$19=FALSE,X64+X76,X64)</f>
        <v>-9.5807103431110908E-3</v>
      </c>
      <c r="Y77" s="54">
        <f>IF('Fixed data'!$G$19=FALSE,Y64+Y76,Y64)</f>
        <v>-9.3979294044444234E-3</v>
      </c>
      <c r="Z77" s="54">
        <f>IF('Fixed data'!$G$19=FALSE,Z64+Z76,Z64)</f>
        <v>-9.2151484657777578E-3</v>
      </c>
      <c r="AA77" s="54">
        <f>IF('Fixed data'!$G$19=FALSE,AA64+AA76,AA64)</f>
        <v>-9.0323675271110904E-3</v>
      </c>
      <c r="AB77" s="54">
        <f>IF('Fixed data'!$G$19=FALSE,AB64+AB76,AB64)</f>
        <v>-8.8495865884444247E-3</v>
      </c>
      <c r="AC77" s="54">
        <f>IF('Fixed data'!$G$19=FALSE,AC64+AC76,AC64)</f>
        <v>-8.666805649777759E-3</v>
      </c>
      <c r="AD77" s="54">
        <f>IF('Fixed data'!$G$19=FALSE,AD64+AD76,AD64)</f>
        <v>-8.4840247111110934E-3</v>
      </c>
      <c r="AE77" s="54">
        <f>IF('Fixed data'!$G$19=FALSE,AE64+AE76,AE64)</f>
        <v>-8.3012437724444242E-3</v>
      </c>
      <c r="AF77" s="54">
        <f>IF('Fixed data'!$G$19=FALSE,AF64+AF76,AF64)</f>
        <v>-8.1184628337777585E-3</v>
      </c>
      <c r="AG77" s="54">
        <f>IF('Fixed data'!$G$19=FALSE,AG64+AG76,AG64)</f>
        <v>-7.9356818951110929E-3</v>
      </c>
      <c r="AH77" s="54">
        <f>IF('Fixed data'!$G$19=FALSE,AH64+AH76,AH64)</f>
        <v>-7.7529009564444263E-3</v>
      </c>
      <c r="AI77" s="54">
        <f>IF('Fixed data'!$G$19=FALSE,AI64+AI76,AI64)</f>
        <v>-7.5701200177777598E-3</v>
      </c>
      <c r="AJ77" s="54">
        <f>IF('Fixed data'!$G$19=FALSE,AJ64+AJ76,AJ64)</f>
        <v>-7.3873390791110941E-3</v>
      </c>
      <c r="AK77" s="54">
        <f>IF('Fixed data'!$G$19=FALSE,AK64+AK76,AK64)</f>
        <v>-7.2045581404444267E-3</v>
      </c>
      <c r="AL77" s="54">
        <f>IF('Fixed data'!$G$19=FALSE,AL64+AL76,AL64)</f>
        <v>-7.021777201777761E-3</v>
      </c>
      <c r="AM77" s="54">
        <f>IF('Fixed data'!$G$19=FALSE,AM64+AM76,AM64)</f>
        <v>-6.8389962631110936E-3</v>
      </c>
      <c r="AN77" s="54">
        <f>IF('Fixed data'!$G$19=FALSE,AN64+AN76,AN64)</f>
        <v>-6.656215324444428E-3</v>
      </c>
      <c r="AO77" s="54">
        <f>IF('Fixed data'!$G$19=FALSE,AO64+AO76,AO64)</f>
        <v>-6.4734343857777623E-3</v>
      </c>
      <c r="AP77" s="54">
        <f>IF('Fixed data'!$G$19=FALSE,AP64+AP76,AP64)</f>
        <v>-6.2906534471110949E-3</v>
      </c>
      <c r="AQ77" s="54">
        <f>IF('Fixed data'!$G$19=FALSE,AQ64+AQ76,AQ64)</f>
        <v>-6.1078725084444292E-3</v>
      </c>
      <c r="AR77" s="54">
        <f>IF('Fixed data'!$G$19=FALSE,AR64+AR76,AR64)</f>
        <v>-5.9250915697777627E-3</v>
      </c>
      <c r="AS77" s="54">
        <f>IF('Fixed data'!$G$19=FALSE,AS64+AS76,AS64)</f>
        <v>-5.7423106311110961E-3</v>
      </c>
      <c r="AT77" s="54">
        <f>IF('Fixed data'!$G$19=FALSE,AT64+AT76,AT64)</f>
        <v>-5.5595296924444296E-3</v>
      </c>
      <c r="AU77" s="54">
        <f>IF('Fixed data'!$G$19=FALSE,AU64+AU76,AU64)</f>
        <v>-5.3767487537777631E-3</v>
      </c>
      <c r="AV77" s="54">
        <f>IF('Fixed data'!$G$19=FALSE,AV64+AV76,AV64)</f>
        <v>-5.1939678151110974E-3</v>
      </c>
      <c r="AW77" s="54">
        <f>IF('Fixed data'!$G$19=FALSE,AW64+AW76,AW64)</f>
        <v>-5.0111868764444309E-3</v>
      </c>
      <c r="AX77" s="54">
        <f>IF('Fixed data'!$G$19=FALSE,AX64+AX76,AX64)</f>
        <v>-4.8284059377777643E-3</v>
      </c>
      <c r="AY77" s="54">
        <f>IF('Fixed data'!$G$19=FALSE,AY64+AY76,AY64)</f>
        <v>-4.4217433235555431E-3</v>
      </c>
      <c r="AZ77" s="54">
        <f>IF('Fixed data'!$G$19=FALSE,AZ64+AZ76,AZ64)</f>
        <v>-4.0261618026666557E-3</v>
      </c>
      <c r="BA77" s="54">
        <f>IF('Fixed data'!$G$19=FALSE,BA64+BA76,BA64)</f>
        <v>-3.6416613751111011E-3</v>
      </c>
      <c r="BB77" s="54">
        <f>IF('Fixed data'!$G$19=FALSE,BB64+BB76,BB64)</f>
        <v>-3.2682420408888797E-3</v>
      </c>
      <c r="BC77" s="54">
        <f>IF('Fixed data'!$G$19=FALSE,BC64+BC76,BC64)</f>
        <v>-2.9059037999999921E-3</v>
      </c>
      <c r="BD77" s="54">
        <f>IF('Fixed data'!$G$19=FALSE,BD64+BD76,BD64)</f>
        <v>-2.5546466524444377E-3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-2.7346131400966056E-3</v>
      </c>
      <c r="F80" s="55">
        <f t="shared" ref="F80:BD80" si="11">F77*F78</f>
        <v>-3.1163920992735321E-3</v>
      </c>
      <c r="G80" s="55">
        <f t="shared" si="11"/>
        <v>-3.6522518053699648E-3</v>
      </c>
      <c r="H80" s="55">
        <f t="shared" si="11"/>
        <v>-4.1386466627385708E-3</v>
      </c>
      <c r="I80" s="55">
        <f t="shared" si="11"/>
        <v>-4.5786242236338761E-3</v>
      </c>
      <c r="J80" s="55">
        <f t="shared" si="11"/>
        <v>-4.9655252130198025E-3</v>
      </c>
      <c r="K80" s="55">
        <f t="shared" si="11"/>
        <v>-8.6184469915841846E-3</v>
      </c>
      <c r="L80" s="55">
        <f t="shared" si="11"/>
        <v>-2.1229568573134287E-2</v>
      </c>
      <c r="M80" s="55">
        <f t="shared" si="11"/>
        <v>-7.0011561058694258E-3</v>
      </c>
      <c r="N80" s="55">
        <f t="shared" si="11"/>
        <v>-8.0877142730185793E-3</v>
      </c>
      <c r="O80" s="55">
        <f t="shared" si="11"/>
        <v>-7.6890216684156985E-3</v>
      </c>
      <c r="P80" s="55">
        <f t="shared" si="11"/>
        <v>-7.3080450704585088E-3</v>
      </c>
      <c r="Q80" s="55">
        <f t="shared" si="11"/>
        <v>-6.9440422202930435E-3</v>
      </c>
      <c r="R80" s="55">
        <f t="shared" si="11"/>
        <v>-6.5963008009970727E-3</v>
      </c>
      <c r="S80" s="55">
        <f t="shared" si="11"/>
        <v>-6.2641372613324925E-3</v>
      </c>
      <c r="T80" s="55">
        <f t="shared" si="11"/>
        <v>-5.9468956848105544E-3</v>
      </c>
      <c r="U80" s="55">
        <f t="shared" si="11"/>
        <v>-5.6439467023504455E-3</v>
      </c>
      <c r="V80" s="55">
        <f t="shared" si="11"/>
        <v>-5.3546864468761134E-3</v>
      </c>
      <c r="W80" s="55">
        <f t="shared" si="11"/>
        <v>-5.0785355482584078E-3</v>
      </c>
      <c r="X80" s="55">
        <f t="shared" si="11"/>
        <v>-4.8149381670692798E-3</v>
      </c>
      <c r="Y80" s="55">
        <f t="shared" si="11"/>
        <v>-4.5633610656724798E-3</v>
      </c>
      <c r="Z80" s="55">
        <f t="shared" si="11"/>
        <v>-4.3232927152304628E-3</v>
      </c>
      <c r="AA80" s="55">
        <f t="shared" si="11"/>
        <v>-4.0942424372606857E-3</v>
      </c>
      <c r="AB80" s="55">
        <f t="shared" si="11"/>
        <v>-3.8757395784257812E-3</v>
      </c>
      <c r="AC80" s="55">
        <f t="shared" si="11"/>
        <v>-3.6673327172915882E-3</v>
      </c>
      <c r="AD80" s="55">
        <f t="shared" si="11"/>
        <v>-3.4685889018346338E-3</v>
      </c>
      <c r="AE80" s="55">
        <f t="shared" si="11"/>
        <v>-3.2790929165265022E-3</v>
      </c>
      <c r="AF80" s="55">
        <f t="shared" si="11"/>
        <v>-3.0984465778666737E-3</v>
      </c>
      <c r="AG80" s="55">
        <f t="shared" si="11"/>
        <v>-2.9262680572778948E-3</v>
      </c>
      <c r="AH80" s="55">
        <f t="shared" si="11"/>
        <v>-2.76219123031909E-3</v>
      </c>
      <c r="AI80" s="55">
        <f t="shared" si="11"/>
        <v>-3.0279506944376295E-3</v>
      </c>
      <c r="AJ80" s="55">
        <f t="shared" si="11"/>
        <v>-2.8687773481461056E-3</v>
      </c>
      <c r="AK80" s="55">
        <f t="shared" si="11"/>
        <v>-2.7163075150752635E-3</v>
      </c>
      <c r="AL80" s="55">
        <f t="shared" si="11"/>
        <v>-2.5702857318398889E-3</v>
      </c>
      <c r="AM80" s="55">
        <f t="shared" si="11"/>
        <v>-2.4304657295832841E-3</v>
      </c>
      <c r="AN80" s="55">
        <f t="shared" si="11"/>
        <v>-2.296610115092542E-3</v>
      </c>
      <c r="AO80" s="55">
        <f t="shared" si="11"/>
        <v>-2.1684900626895583E-3</v>
      </c>
      <c r="AP80" s="55">
        <f t="shared" si="11"/>
        <v>-2.0458850165406238E-3</v>
      </c>
      <c r="AQ80" s="55">
        <f t="shared" si="11"/>
        <v>-1.928582403039048E-3</v>
      </c>
      <c r="AR80" s="55">
        <f t="shared" si="11"/>
        <v>-1.8163773529265869E-3</v>
      </c>
      <c r="AS80" s="55">
        <f t="shared" si="11"/>
        <v>-1.7090724328303519E-3</v>
      </c>
      <c r="AT80" s="55">
        <f t="shared" si="11"/>
        <v>-1.6064773859024773E-3</v>
      </c>
      <c r="AU80" s="55">
        <f t="shared" si="11"/>
        <v>-1.5084088812600165E-3</v>
      </c>
      <c r="AV80" s="55">
        <f t="shared" si="11"/>
        <v>-1.4146902719324695E-3</v>
      </c>
      <c r="AW80" s="55">
        <f t="shared" si="11"/>
        <v>-1.3251513610339056E-3</v>
      </c>
      <c r="AX80" s="55">
        <f t="shared" si="11"/>
        <v>-1.239628175885923E-3</v>
      </c>
      <c r="AY80" s="55">
        <f t="shared" si="11"/>
        <v>-1.1021582798766002E-3</v>
      </c>
      <c r="AZ80" s="55">
        <f t="shared" si="11"/>
        <v>-9.7432632867179353E-4</v>
      </c>
      <c r="BA80" s="55">
        <f t="shared" si="11"/>
        <v>-8.5560940411552513E-4</v>
      </c>
      <c r="BB80" s="55">
        <f t="shared" si="11"/>
        <v>-7.4550914799326802E-4</v>
      </c>
      <c r="BC80" s="55">
        <f t="shared" si="11"/>
        <v>-6.4355070870674509E-4</v>
      </c>
      <c r="BD80" s="55">
        <f t="shared" si="11"/>
        <v>-5.4928173040227283E-4</v>
      </c>
    </row>
    <row r="81" spans="1:56" x14ac:dyDescent="0.3">
      <c r="A81" s="74"/>
      <c r="B81" s="15" t="s">
        <v>18</v>
      </c>
      <c r="C81" s="15"/>
      <c r="D81" s="14" t="s">
        <v>40</v>
      </c>
      <c r="E81" s="56">
        <f>+E80</f>
        <v>-2.7346131400966056E-3</v>
      </c>
      <c r="F81" s="56">
        <f t="shared" ref="F81:BD81" si="12">+E81+F80</f>
        <v>-5.8510052393701377E-3</v>
      </c>
      <c r="G81" s="56">
        <f t="shared" si="12"/>
        <v>-9.5032570447401016E-3</v>
      </c>
      <c r="H81" s="56">
        <f t="shared" si="12"/>
        <v>-1.3641903707478673E-2</v>
      </c>
      <c r="I81" s="56">
        <f t="shared" si="12"/>
        <v>-1.8220527931112548E-2</v>
      </c>
      <c r="J81" s="56">
        <f t="shared" si="12"/>
        <v>-2.318605314413235E-2</v>
      </c>
      <c r="K81" s="56">
        <f t="shared" si="12"/>
        <v>-3.1804500135716535E-2</v>
      </c>
      <c r="L81" s="56">
        <f t="shared" si="12"/>
        <v>-5.3034068708850822E-2</v>
      </c>
      <c r="M81" s="56">
        <f t="shared" si="12"/>
        <v>-6.0035224814720248E-2</v>
      </c>
      <c r="N81" s="56">
        <f t="shared" si="12"/>
        <v>-6.8122939087738824E-2</v>
      </c>
      <c r="O81" s="56">
        <f t="shared" si="12"/>
        <v>-7.5811960756154526E-2</v>
      </c>
      <c r="P81" s="56">
        <f t="shared" si="12"/>
        <v>-8.3120005826613039E-2</v>
      </c>
      <c r="Q81" s="56">
        <f t="shared" si="12"/>
        <v>-9.0064048046906084E-2</v>
      </c>
      <c r="R81" s="56">
        <f t="shared" si="12"/>
        <v>-9.6660348847903158E-2</v>
      </c>
      <c r="S81" s="56">
        <f t="shared" si="12"/>
        <v>-0.10292448610923564</v>
      </c>
      <c r="T81" s="56">
        <f t="shared" si="12"/>
        <v>-0.10887138179404619</v>
      </c>
      <c r="U81" s="56">
        <f t="shared" si="12"/>
        <v>-0.11451532849639665</v>
      </c>
      <c r="V81" s="56">
        <f t="shared" si="12"/>
        <v>-0.11987001494327276</v>
      </c>
      <c r="W81" s="56">
        <f t="shared" si="12"/>
        <v>-0.12494855049153117</v>
      </c>
      <c r="X81" s="56">
        <f t="shared" si="12"/>
        <v>-0.12976348865860043</v>
      </c>
      <c r="Y81" s="56">
        <f t="shared" si="12"/>
        <v>-0.13432684972427292</v>
      </c>
      <c r="Z81" s="56">
        <f t="shared" si="12"/>
        <v>-0.13865014243950338</v>
      </c>
      <c r="AA81" s="56">
        <f t="shared" si="12"/>
        <v>-0.14274438487676408</v>
      </c>
      <c r="AB81" s="56">
        <f t="shared" si="12"/>
        <v>-0.14662012445518985</v>
      </c>
      <c r="AC81" s="56">
        <f t="shared" si="12"/>
        <v>-0.15028745717248143</v>
      </c>
      <c r="AD81" s="56">
        <f t="shared" si="12"/>
        <v>-0.15375604607431606</v>
      </c>
      <c r="AE81" s="56">
        <f t="shared" si="12"/>
        <v>-0.15703513899084257</v>
      </c>
      <c r="AF81" s="56">
        <f t="shared" si="12"/>
        <v>-0.16013358556870924</v>
      </c>
      <c r="AG81" s="56">
        <f t="shared" si="12"/>
        <v>-0.16305985362598713</v>
      </c>
      <c r="AH81" s="56">
        <f t="shared" si="12"/>
        <v>-0.16582204485630622</v>
      </c>
      <c r="AI81" s="56">
        <f t="shared" si="12"/>
        <v>-0.16884999555074384</v>
      </c>
      <c r="AJ81" s="56">
        <f t="shared" si="12"/>
        <v>-0.17171877289888995</v>
      </c>
      <c r="AK81" s="56">
        <f t="shared" si="12"/>
        <v>-0.17443508041396522</v>
      </c>
      <c r="AL81" s="56">
        <f t="shared" si="12"/>
        <v>-0.17700536614580512</v>
      </c>
      <c r="AM81" s="56">
        <f t="shared" si="12"/>
        <v>-0.17943583187538839</v>
      </c>
      <c r="AN81" s="56">
        <f t="shared" si="12"/>
        <v>-0.18173244199048094</v>
      </c>
      <c r="AO81" s="56">
        <f t="shared" si="12"/>
        <v>-0.18390093205317051</v>
      </c>
      <c r="AP81" s="56">
        <f t="shared" si="12"/>
        <v>-0.18594681706971114</v>
      </c>
      <c r="AQ81" s="56">
        <f t="shared" si="12"/>
        <v>-0.1878753994727502</v>
      </c>
      <c r="AR81" s="56">
        <f t="shared" si="12"/>
        <v>-0.18969177682567678</v>
      </c>
      <c r="AS81" s="56">
        <f t="shared" si="12"/>
        <v>-0.19140084925850714</v>
      </c>
      <c r="AT81" s="56">
        <f t="shared" si="12"/>
        <v>-0.19300732664440962</v>
      </c>
      <c r="AU81" s="56">
        <f t="shared" si="12"/>
        <v>-0.19451573552566964</v>
      </c>
      <c r="AV81" s="56">
        <f t="shared" si="12"/>
        <v>-0.19593042579760211</v>
      </c>
      <c r="AW81" s="56">
        <f t="shared" si="12"/>
        <v>-0.19725557715863601</v>
      </c>
      <c r="AX81" s="56">
        <f t="shared" si="12"/>
        <v>-0.19849520533452192</v>
      </c>
      <c r="AY81" s="56">
        <f t="shared" si="12"/>
        <v>-0.19959736361439853</v>
      </c>
      <c r="AZ81" s="56">
        <f t="shared" si="12"/>
        <v>-0.20057168994307031</v>
      </c>
      <c r="BA81" s="56">
        <f t="shared" si="12"/>
        <v>-0.20142729934718584</v>
      </c>
      <c r="BB81" s="56">
        <f t="shared" si="12"/>
        <v>-0.2021728084951791</v>
      </c>
      <c r="BC81" s="56">
        <f t="shared" si="12"/>
        <v>-0.20281635920388585</v>
      </c>
      <c r="BD81" s="56">
        <f t="shared" si="12"/>
        <v>-0.20336564093428813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Volumes'!E$25+'[2]ED1 Asset Replacement Volumes'!E$45</f>
        <v>4.1117470875000004</v>
      </c>
      <c r="G86" s="33">
        <f>'[2]ED1 Asset Replacement Volumes'!F$25+'[2]ED1 Asset Replacement Volumes'!F$45</f>
        <v>4.1117470875000004</v>
      </c>
      <c r="H86" s="33">
        <f>'[2]ED1 Asset Replacement Volumes'!G$25+'[2]ED1 Asset Replacement Volumes'!G$45</f>
        <v>4.1117470875000004</v>
      </c>
      <c r="I86" s="33">
        <f>'[2]ED1 Asset Replacement Volumes'!H$25+'[2]ED1 Asset Replacement Volumes'!H$45</f>
        <v>4.1117470875000004</v>
      </c>
      <c r="J86" s="33">
        <f>'[2]ED1 Asset Replacement Volumes'!I$25+'[2]ED1 Asset Replacement Volumes'!I$45</f>
        <v>4.1117470875000004</v>
      </c>
      <c r="K86" s="33">
        <f>'[2]ED1 Asset Replacement Volumes'!J$25+'[2]ED1 Asset Replacement Volumes'!J$45</f>
        <v>4.1117470875000004</v>
      </c>
      <c r="L86" s="33">
        <f>'[2]ED1 Asset Replacement Volumes'!K$25+'[2]ED1 Asset Replacement Volumes'!K$45</f>
        <v>10.045397700000001</v>
      </c>
      <c r="M86" s="33">
        <f>'[2]ED1 Asset Replacement Volumes'!L$25+'[2]ED1 Asset Replacement Volumes'!L$45</f>
        <v>32.421051000000006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2.007977857801257</v>
      </c>
      <c r="G87" s="144">
        <f>G86*'Fixed data'!J$12</f>
        <v>1.9483760278944007</v>
      </c>
      <c r="H87" s="144">
        <f>H86*'Fixed data'!K$12</f>
        <v>1.8887741979875443</v>
      </c>
      <c r="I87" s="144">
        <f>I86*'Fixed data'!L$12</f>
        <v>1.8291723680806882</v>
      </c>
      <c r="J87" s="144">
        <f>J86*'Fixed data'!M$12</f>
        <v>1.769570538173832</v>
      </c>
      <c r="K87" s="144">
        <f>K86*'Fixed data'!N$12</f>
        <v>1.7099687082669757</v>
      </c>
      <c r="L87" s="144">
        <f>L86*'Fixed data'!O$12</f>
        <v>4.0320066607294516</v>
      </c>
      <c r="M87" s="144">
        <f>M86*'Fixed data'!P$12</f>
        <v>12.543153474033007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5" sqref="C25"/>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ht="30" x14ac:dyDescent="0.25">
      <c r="A5" s="182" t="s">
        <v>11</v>
      </c>
      <c r="B5" s="132" t="s">
        <v>160</v>
      </c>
      <c r="C5" s="135" t="s">
        <v>347</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341</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352</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M89" sqref="M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-8.6475931482867807E-2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-0.1166749256117828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-0.13675384436674293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-0.1571832877745398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Volumes'!R$18-'[2]ED1 Asset Replacement Volumes'!R$38</f>
        <v>-0.87702400000000003</v>
      </c>
      <c r="F13" s="62">
        <f>'Baseline scenario'!F7-'[2]ED1 Asset Replacement Volumes'!S$18-'[2]ED1 Asset Replacement Volumes'!S$38</f>
        <v>-0.86902400000000002</v>
      </c>
      <c r="G13" s="62">
        <f>'Baseline scenario'!G7-'[2]ED1 Asset Replacement Volumes'!T$18-'[2]ED1 Asset Replacement Volumes'!T$38</f>
        <v>-0.85952399999999995</v>
      </c>
      <c r="H13" s="62">
        <f>'Baseline scenario'!H7-'[2]ED1 Asset Replacement Volumes'!U$18-'[2]ED1 Asset Replacement Volumes'!U$38</f>
        <v>-0.85092400000000001</v>
      </c>
      <c r="I13" s="62">
        <f>'Baseline scenario'!I7-'[2]ED1 Asset Replacement Volumes'!V$18-'[2]ED1 Asset Replacement Volumes'!V$38</f>
        <v>-0.84132399999999996</v>
      </c>
      <c r="J13" s="62">
        <f>'Baseline scenario'!J7-'[2]ED1 Asset Replacement Volumes'!W$18-'[2]ED1 Asset Replacement Volumes'!W$38</f>
        <v>-0.83282400000000001</v>
      </c>
      <c r="K13" s="62">
        <f>'Baseline scenario'!K7-'[2]ED1 Asset Replacement Volumes'!X$18-'[2]ED1 Asset Replacement Volumes'!X$38</f>
        <v>-0.839364</v>
      </c>
      <c r="L13" s="62">
        <f>'Baseline scenario'!L7-'[2]ED1 Asset Replacement Volumes'!Y$18-'[2]ED1 Asset Replacement Volumes'!Y$38</f>
        <v>-0.88658479999999995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-0.87702400000000003</v>
      </c>
      <c r="F18" s="59">
        <f t="shared" ref="F18:AW18" si="0">SUM(F13:F17)</f>
        <v>-0.86902400000000002</v>
      </c>
      <c r="G18" s="59">
        <f t="shared" si="0"/>
        <v>-0.85952399999999995</v>
      </c>
      <c r="H18" s="59">
        <f t="shared" si="0"/>
        <v>-0.85092400000000001</v>
      </c>
      <c r="I18" s="59">
        <f t="shared" si="0"/>
        <v>-0.84132399999999996</v>
      </c>
      <c r="J18" s="59">
        <f t="shared" si="0"/>
        <v>-0.83282400000000001</v>
      </c>
      <c r="K18" s="59">
        <f t="shared" si="0"/>
        <v>-0.839364</v>
      </c>
      <c r="L18" s="59">
        <f t="shared" si="0"/>
        <v>-0.88658479999999995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0.86670000000000003</v>
      </c>
      <c r="F19" s="33">
        <f>-'Baseline scenario'!F7</f>
        <v>0.85870000000000002</v>
      </c>
      <c r="G19" s="33">
        <f>-'Baseline scenario'!G7</f>
        <v>0.84919999999999995</v>
      </c>
      <c r="H19" s="33">
        <f>-'Baseline scenario'!H7</f>
        <v>0.84060000000000001</v>
      </c>
      <c r="I19" s="33">
        <f>-'Baseline scenario'!I7</f>
        <v>0.83099999999999996</v>
      </c>
      <c r="J19" s="33">
        <f>-'Baseline scenario'!J7</f>
        <v>0.82250000000000001</v>
      </c>
      <c r="K19" s="33">
        <f>-'Baseline scenario'!K7</f>
        <v>0.81369999999999998</v>
      </c>
      <c r="L19" s="33">
        <f>-'Baseline scenario'!L7</f>
        <v>0.80389999999999995</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0.86670000000000003</v>
      </c>
      <c r="F25" s="67">
        <f t="shared" ref="F25:BD25" si="1">SUM(F19:F24)</f>
        <v>0.85870000000000002</v>
      </c>
      <c r="G25" s="67">
        <f t="shared" si="1"/>
        <v>0.84919999999999995</v>
      </c>
      <c r="H25" s="67">
        <f t="shared" si="1"/>
        <v>0.84060000000000001</v>
      </c>
      <c r="I25" s="67">
        <f t="shared" si="1"/>
        <v>0.83099999999999996</v>
      </c>
      <c r="J25" s="67">
        <f t="shared" si="1"/>
        <v>0.82250000000000001</v>
      </c>
      <c r="K25" s="67">
        <f t="shared" si="1"/>
        <v>0.81369999999999998</v>
      </c>
      <c r="L25" s="67">
        <f t="shared" si="1"/>
        <v>0.80389999999999995</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-1.0324E-2</v>
      </c>
      <c r="F26" s="59">
        <f t="shared" ref="F26:BD26" si="2">F18+F25</f>
        <v>-1.0324E-2</v>
      </c>
      <c r="G26" s="59">
        <f t="shared" si="2"/>
        <v>-1.0324E-2</v>
      </c>
      <c r="H26" s="59">
        <f t="shared" si="2"/>
        <v>-1.0324E-2</v>
      </c>
      <c r="I26" s="59">
        <f t="shared" si="2"/>
        <v>-1.0324E-2</v>
      </c>
      <c r="J26" s="59">
        <f t="shared" si="2"/>
        <v>-1.0324E-2</v>
      </c>
      <c r="K26" s="59">
        <f t="shared" si="2"/>
        <v>-2.566400000000002E-2</v>
      </c>
      <c r="L26" s="59">
        <f t="shared" si="2"/>
        <v>-8.2684800000000003E-2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-8.2591999999999995E-3</v>
      </c>
      <c r="F28" s="34">
        <f t="shared" ref="F28:AW28" si="4">F26*F27</f>
        <v>-8.2591999999999995E-3</v>
      </c>
      <c r="G28" s="34">
        <f t="shared" si="4"/>
        <v>-8.2591999999999995E-3</v>
      </c>
      <c r="H28" s="34">
        <f t="shared" si="4"/>
        <v>-8.2591999999999995E-3</v>
      </c>
      <c r="I28" s="34">
        <f t="shared" si="4"/>
        <v>-8.2591999999999995E-3</v>
      </c>
      <c r="J28" s="34">
        <f t="shared" si="4"/>
        <v>-8.2591999999999995E-3</v>
      </c>
      <c r="K28" s="34">
        <f t="shared" si="4"/>
        <v>-2.0531200000000017E-2</v>
      </c>
      <c r="L28" s="34">
        <f t="shared" si="4"/>
        <v>-6.6147839999999999E-2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-2.0648000000000003E-3</v>
      </c>
      <c r="F29" s="34">
        <f t="shared" ref="F29:AW29" si="5">F26-F28</f>
        <v>-2.0648000000000003E-3</v>
      </c>
      <c r="G29" s="34">
        <f t="shared" si="5"/>
        <v>-2.0648000000000003E-3</v>
      </c>
      <c r="H29" s="34">
        <f t="shared" si="5"/>
        <v>-2.0648000000000003E-3</v>
      </c>
      <c r="I29" s="34">
        <f t="shared" si="5"/>
        <v>-2.0648000000000003E-3</v>
      </c>
      <c r="J29" s="34">
        <f t="shared" si="5"/>
        <v>-2.0648000000000003E-3</v>
      </c>
      <c r="K29" s="34">
        <f t="shared" si="5"/>
        <v>-5.1328000000000033E-3</v>
      </c>
      <c r="L29" s="34">
        <f t="shared" si="5"/>
        <v>-1.6536960000000003E-2</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-1.8353777777777776E-4</v>
      </c>
      <c r="G30" s="34">
        <f>$E$28/'Fixed data'!$C$7</f>
        <v>-1.8353777777777776E-4</v>
      </c>
      <c r="H30" s="34">
        <f>$E$28/'Fixed data'!$C$7</f>
        <v>-1.8353777777777776E-4</v>
      </c>
      <c r="I30" s="34">
        <f>$E$28/'Fixed data'!$C$7</f>
        <v>-1.8353777777777776E-4</v>
      </c>
      <c r="J30" s="34">
        <f>$E$28/'Fixed data'!$C$7</f>
        <v>-1.8353777777777776E-4</v>
      </c>
      <c r="K30" s="34">
        <f>$E$28/'Fixed data'!$C$7</f>
        <v>-1.8353777777777776E-4</v>
      </c>
      <c r="L30" s="34">
        <f>$E$28/'Fixed data'!$C$7</f>
        <v>-1.8353777777777776E-4</v>
      </c>
      <c r="M30" s="34">
        <f>$E$28/'Fixed data'!$C$7</f>
        <v>-1.8353777777777776E-4</v>
      </c>
      <c r="N30" s="34">
        <f>$E$28/'Fixed data'!$C$7</f>
        <v>-1.8353777777777776E-4</v>
      </c>
      <c r="O30" s="34">
        <f>$E$28/'Fixed data'!$C$7</f>
        <v>-1.8353777777777776E-4</v>
      </c>
      <c r="P30" s="34">
        <f>$E$28/'Fixed data'!$C$7</f>
        <v>-1.8353777777777776E-4</v>
      </c>
      <c r="Q30" s="34">
        <f>$E$28/'Fixed data'!$C$7</f>
        <v>-1.8353777777777776E-4</v>
      </c>
      <c r="R30" s="34">
        <f>$E$28/'Fixed data'!$C$7</f>
        <v>-1.8353777777777776E-4</v>
      </c>
      <c r="S30" s="34">
        <f>$E$28/'Fixed data'!$C$7</f>
        <v>-1.8353777777777776E-4</v>
      </c>
      <c r="T30" s="34">
        <f>$E$28/'Fixed data'!$C$7</f>
        <v>-1.8353777777777776E-4</v>
      </c>
      <c r="U30" s="34">
        <f>$E$28/'Fixed data'!$C$7</f>
        <v>-1.8353777777777776E-4</v>
      </c>
      <c r="V30" s="34">
        <f>$E$28/'Fixed data'!$C$7</f>
        <v>-1.8353777777777776E-4</v>
      </c>
      <c r="W30" s="34">
        <f>$E$28/'Fixed data'!$C$7</f>
        <v>-1.8353777777777776E-4</v>
      </c>
      <c r="X30" s="34">
        <f>$E$28/'Fixed data'!$C$7</f>
        <v>-1.8353777777777776E-4</v>
      </c>
      <c r="Y30" s="34">
        <f>$E$28/'Fixed data'!$C$7</f>
        <v>-1.8353777777777776E-4</v>
      </c>
      <c r="Z30" s="34">
        <f>$E$28/'Fixed data'!$C$7</f>
        <v>-1.8353777777777776E-4</v>
      </c>
      <c r="AA30" s="34">
        <f>$E$28/'Fixed data'!$C$7</f>
        <v>-1.8353777777777776E-4</v>
      </c>
      <c r="AB30" s="34">
        <f>$E$28/'Fixed data'!$C$7</f>
        <v>-1.8353777777777776E-4</v>
      </c>
      <c r="AC30" s="34">
        <f>$E$28/'Fixed data'!$C$7</f>
        <v>-1.8353777777777776E-4</v>
      </c>
      <c r="AD30" s="34">
        <f>$E$28/'Fixed data'!$C$7</f>
        <v>-1.8353777777777776E-4</v>
      </c>
      <c r="AE30" s="34">
        <f>$E$28/'Fixed data'!$C$7</f>
        <v>-1.8353777777777776E-4</v>
      </c>
      <c r="AF30" s="34">
        <f>$E$28/'Fixed data'!$C$7</f>
        <v>-1.8353777777777776E-4</v>
      </c>
      <c r="AG30" s="34">
        <f>$E$28/'Fixed data'!$C$7</f>
        <v>-1.8353777777777776E-4</v>
      </c>
      <c r="AH30" s="34">
        <f>$E$28/'Fixed data'!$C$7</f>
        <v>-1.8353777777777776E-4</v>
      </c>
      <c r="AI30" s="34">
        <f>$E$28/'Fixed data'!$C$7</f>
        <v>-1.8353777777777776E-4</v>
      </c>
      <c r="AJ30" s="34">
        <f>$E$28/'Fixed data'!$C$7</f>
        <v>-1.8353777777777776E-4</v>
      </c>
      <c r="AK30" s="34">
        <f>$E$28/'Fixed data'!$C$7</f>
        <v>-1.8353777777777776E-4</v>
      </c>
      <c r="AL30" s="34">
        <f>$E$28/'Fixed data'!$C$7</f>
        <v>-1.8353777777777776E-4</v>
      </c>
      <c r="AM30" s="34">
        <f>$E$28/'Fixed data'!$C$7</f>
        <v>-1.8353777777777776E-4</v>
      </c>
      <c r="AN30" s="34">
        <f>$E$28/'Fixed data'!$C$7</f>
        <v>-1.8353777777777776E-4</v>
      </c>
      <c r="AO30" s="34">
        <f>$E$28/'Fixed data'!$C$7</f>
        <v>-1.8353777777777776E-4</v>
      </c>
      <c r="AP30" s="34">
        <f>$E$28/'Fixed data'!$C$7</f>
        <v>-1.8353777777777776E-4</v>
      </c>
      <c r="AQ30" s="34">
        <f>$E$28/'Fixed data'!$C$7</f>
        <v>-1.8353777777777776E-4</v>
      </c>
      <c r="AR30" s="34">
        <f>$E$28/'Fixed data'!$C$7</f>
        <v>-1.8353777777777776E-4</v>
      </c>
      <c r="AS30" s="34">
        <f>$E$28/'Fixed data'!$C$7</f>
        <v>-1.8353777777777776E-4</v>
      </c>
      <c r="AT30" s="34">
        <f>$E$28/'Fixed data'!$C$7</f>
        <v>-1.8353777777777776E-4</v>
      </c>
      <c r="AU30" s="34">
        <f>$E$28/'Fixed data'!$C$7</f>
        <v>-1.8353777777777776E-4</v>
      </c>
      <c r="AV30" s="34">
        <f>$E$28/'Fixed data'!$C$7</f>
        <v>-1.8353777777777776E-4</v>
      </c>
      <c r="AW30" s="34">
        <f>$E$28/'Fixed data'!$C$7</f>
        <v>-1.8353777777777776E-4</v>
      </c>
      <c r="AX30" s="34">
        <f>$E$28/'Fixed data'!$C$7</f>
        <v>-1.8353777777777776E-4</v>
      </c>
      <c r="AY30" s="34"/>
      <c r="AZ30" s="34"/>
      <c r="BA30" s="34"/>
      <c r="BB30" s="34"/>
      <c r="BC30" s="34"/>
      <c r="BD30" s="34"/>
    </row>
    <row r="31" spans="1:56" ht="16.5" hidden="1" customHeight="1" outlineLevel="1" x14ac:dyDescent="0.35">
      <c r="A31" s="115"/>
      <c r="B31" s="9" t="s">
        <v>2</v>
      </c>
      <c r="C31" s="11" t="s">
        <v>54</v>
      </c>
      <c r="D31" s="9" t="s">
        <v>40</v>
      </c>
      <c r="F31" s="34"/>
      <c r="G31" s="34">
        <f>$F$28/'Fixed data'!$C$7</f>
        <v>-1.8353777777777776E-4</v>
      </c>
      <c r="H31" s="34">
        <f>$F$28/'Fixed data'!$C$7</f>
        <v>-1.8353777777777776E-4</v>
      </c>
      <c r="I31" s="34">
        <f>$F$28/'Fixed data'!$C$7</f>
        <v>-1.8353777777777776E-4</v>
      </c>
      <c r="J31" s="34">
        <f>$F$28/'Fixed data'!$C$7</f>
        <v>-1.8353777777777776E-4</v>
      </c>
      <c r="K31" s="34">
        <f>$F$28/'Fixed data'!$C$7</f>
        <v>-1.8353777777777776E-4</v>
      </c>
      <c r="L31" s="34">
        <f>$F$28/'Fixed data'!$C$7</f>
        <v>-1.8353777777777776E-4</v>
      </c>
      <c r="M31" s="34">
        <f>$F$28/'Fixed data'!$C$7</f>
        <v>-1.8353777777777776E-4</v>
      </c>
      <c r="N31" s="34">
        <f>$F$28/'Fixed data'!$C$7</f>
        <v>-1.8353777777777776E-4</v>
      </c>
      <c r="O31" s="34">
        <f>$F$28/'Fixed data'!$C$7</f>
        <v>-1.8353777777777776E-4</v>
      </c>
      <c r="P31" s="34">
        <f>$F$28/'Fixed data'!$C$7</f>
        <v>-1.8353777777777776E-4</v>
      </c>
      <c r="Q31" s="34">
        <f>$F$28/'Fixed data'!$C$7</f>
        <v>-1.8353777777777776E-4</v>
      </c>
      <c r="R31" s="34">
        <f>$F$28/'Fixed data'!$C$7</f>
        <v>-1.8353777777777776E-4</v>
      </c>
      <c r="S31" s="34">
        <f>$F$28/'Fixed data'!$C$7</f>
        <v>-1.8353777777777776E-4</v>
      </c>
      <c r="T31" s="34">
        <f>$F$28/'Fixed data'!$C$7</f>
        <v>-1.8353777777777776E-4</v>
      </c>
      <c r="U31" s="34">
        <f>$F$28/'Fixed data'!$C$7</f>
        <v>-1.8353777777777776E-4</v>
      </c>
      <c r="V31" s="34">
        <f>$F$28/'Fixed data'!$C$7</f>
        <v>-1.8353777777777776E-4</v>
      </c>
      <c r="W31" s="34">
        <f>$F$28/'Fixed data'!$C$7</f>
        <v>-1.8353777777777776E-4</v>
      </c>
      <c r="X31" s="34">
        <f>$F$28/'Fixed data'!$C$7</f>
        <v>-1.8353777777777776E-4</v>
      </c>
      <c r="Y31" s="34">
        <f>$F$28/'Fixed data'!$C$7</f>
        <v>-1.8353777777777776E-4</v>
      </c>
      <c r="Z31" s="34">
        <f>$F$28/'Fixed data'!$C$7</f>
        <v>-1.8353777777777776E-4</v>
      </c>
      <c r="AA31" s="34">
        <f>$F$28/'Fixed data'!$C$7</f>
        <v>-1.8353777777777776E-4</v>
      </c>
      <c r="AB31" s="34">
        <f>$F$28/'Fixed data'!$C$7</f>
        <v>-1.8353777777777776E-4</v>
      </c>
      <c r="AC31" s="34">
        <f>$F$28/'Fixed data'!$C$7</f>
        <v>-1.8353777777777776E-4</v>
      </c>
      <c r="AD31" s="34">
        <f>$F$28/'Fixed data'!$C$7</f>
        <v>-1.8353777777777776E-4</v>
      </c>
      <c r="AE31" s="34">
        <f>$F$28/'Fixed data'!$C$7</f>
        <v>-1.8353777777777776E-4</v>
      </c>
      <c r="AF31" s="34">
        <f>$F$28/'Fixed data'!$C$7</f>
        <v>-1.8353777777777776E-4</v>
      </c>
      <c r="AG31" s="34">
        <f>$F$28/'Fixed data'!$C$7</f>
        <v>-1.8353777777777776E-4</v>
      </c>
      <c r="AH31" s="34">
        <f>$F$28/'Fixed data'!$C$7</f>
        <v>-1.8353777777777776E-4</v>
      </c>
      <c r="AI31" s="34">
        <f>$F$28/'Fixed data'!$C$7</f>
        <v>-1.8353777777777776E-4</v>
      </c>
      <c r="AJ31" s="34">
        <f>$F$28/'Fixed data'!$C$7</f>
        <v>-1.8353777777777776E-4</v>
      </c>
      <c r="AK31" s="34">
        <f>$F$28/'Fixed data'!$C$7</f>
        <v>-1.8353777777777776E-4</v>
      </c>
      <c r="AL31" s="34">
        <f>$F$28/'Fixed data'!$C$7</f>
        <v>-1.8353777777777776E-4</v>
      </c>
      <c r="AM31" s="34">
        <f>$F$28/'Fixed data'!$C$7</f>
        <v>-1.8353777777777776E-4</v>
      </c>
      <c r="AN31" s="34">
        <f>$F$28/'Fixed data'!$C$7</f>
        <v>-1.8353777777777776E-4</v>
      </c>
      <c r="AO31" s="34">
        <f>$F$28/'Fixed data'!$C$7</f>
        <v>-1.8353777777777776E-4</v>
      </c>
      <c r="AP31" s="34">
        <f>$F$28/'Fixed data'!$C$7</f>
        <v>-1.8353777777777776E-4</v>
      </c>
      <c r="AQ31" s="34">
        <f>$F$28/'Fixed data'!$C$7</f>
        <v>-1.8353777777777776E-4</v>
      </c>
      <c r="AR31" s="34">
        <f>$F$28/'Fixed data'!$C$7</f>
        <v>-1.8353777777777776E-4</v>
      </c>
      <c r="AS31" s="34">
        <f>$F$28/'Fixed data'!$C$7</f>
        <v>-1.8353777777777776E-4</v>
      </c>
      <c r="AT31" s="34">
        <f>$F$28/'Fixed data'!$C$7</f>
        <v>-1.8353777777777776E-4</v>
      </c>
      <c r="AU31" s="34">
        <f>$F$28/'Fixed data'!$C$7</f>
        <v>-1.8353777777777776E-4</v>
      </c>
      <c r="AV31" s="34">
        <f>$F$28/'Fixed data'!$C$7</f>
        <v>-1.8353777777777776E-4</v>
      </c>
      <c r="AW31" s="34">
        <f>$F$28/'Fixed data'!$C$7</f>
        <v>-1.8353777777777776E-4</v>
      </c>
      <c r="AX31" s="34">
        <f>$F$28/'Fixed data'!$C$7</f>
        <v>-1.8353777777777776E-4</v>
      </c>
      <c r="AY31" s="34">
        <f>$F$28/'Fixed data'!$C$7</f>
        <v>-1.8353777777777776E-4</v>
      </c>
      <c r="AZ31" s="34"/>
      <c r="BA31" s="34"/>
      <c r="BB31" s="34"/>
      <c r="BC31" s="34"/>
      <c r="BD31" s="34"/>
    </row>
    <row r="32" spans="1:56" ht="16.5" hidden="1" customHeight="1" outlineLevel="1" x14ac:dyDescent="0.35">
      <c r="A32" s="115"/>
      <c r="B32" s="9" t="s">
        <v>3</v>
      </c>
      <c r="C32" s="11" t="s">
        <v>55</v>
      </c>
      <c r="D32" s="9" t="s">
        <v>40</v>
      </c>
      <c r="F32" s="34"/>
      <c r="G32" s="34"/>
      <c r="H32" s="34">
        <f>$G$28/'Fixed data'!$C$7</f>
        <v>-1.8353777777777776E-4</v>
      </c>
      <c r="I32" s="34">
        <f>$G$28/'Fixed data'!$C$7</f>
        <v>-1.8353777777777776E-4</v>
      </c>
      <c r="J32" s="34">
        <f>$G$28/'Fixed data'!$C$7</f>
        <v>-1.8353777777777776E-4</v>
      </c>
      <c r="K32" s="34">
        <f>$G$28/'Fixed data'!$C$7</f>
        <v>-1.8353777777777776E-4</v>
      </c>
      <c r="L32" s="34">
        <f>$G$28/'Fixed data'!$C$7</f>
        <v>-1.8353777777777776E-4</v>
      </c>
      <c r="M32" s="34">
        <f>$G$28/'Fixed data'!$C$7</f>
        <v>-1.8353777777777776E-4</v>
      </c>
      <c r="N32" s="34">
        <f>$G$28/'Fixed data'!$C$7</f>
        <v>-1.8353777777777776E-4</v>
      </c>
      <c r="O32" s="34">
        <f>$G$28/'Fixed data'!$C$7</f>
        <v>-1.8353777777777776E-4</v>
      </c>
      <c r="P32" s="34">
        <f>$G$28/'Fixed data'!$C$7</f>
        <v>-1.8353777777777776E-4</v>
      </c>
      <c r="Q32" s="34">
        <f>$G$28/'Fixed data'!$C$7</f>
        <v>-1.8353777777777776E-4</v>
      </c>
      <c r="R32" s="34">
        <f>$G$28/'Fixed data'!$C$7</f>
        <v>-1.8353777777777776E-4</v>
      </c>
      <c r="S32" s="34">
        <f>$G$28/'Fixed data'!$C$7</f>
        <v>-1.8353777777777776E-4</v>
      </c>
      <c r="T32" s="34">
        <f>$G$28/'Fixed data'!$C$7</f>
        <v>-1.8353777777777776E-4</v>
      </c>
      <c r="U32" s="34">
        <f>$G$28/'Fixed data'!$C$7</f>
        <v>-1.8353777777777776E-4</v>
      </c>
      <c r="V32" s="34">
        <f>$G$28/'Fixed data'!$C$7</f>
        <v>-1.8353777777777776E-4</v>
      </c>
      <c r="W32" s="34">
        <f>$G$28/'Fixed data'!$C$7</f>
        <v>-1.8353777777777776E-4</v>
      </c>
      <c r="X32" s="34">
        <f>$G$28/'Fixed data'!$C$7</f>
        <v>-1.8353777777777776E-4</v>
      </c>
      <c r="Y32" s="34">
        <f>$G$28/'Fixed data'!$C$7</f>
        <v>-1.8353777777777776E-4</v>
      </c>
      <c r="Z32" s="34">
        <f>$G$28/'Fixed data'!$C$7</f>
        <v>-1.8353777777777776E-4</v>
      </c>
      <c r="AA32" s="34">
        <f>$G$28/'Fixed data'!$C$7</f>
        <v>-1.8353777777777776E-4</v>
      </c>
      <c r="AB32" s="34">
        <f>$G$28/'Fixed data'!$C$7</f>
        <v>-1.8353777777777776E-4</v>
      </c>
      <c r="AC32" s="34">
        <f>$G$28/'Fixed data'!$C$7</f>
        <v>-1.8353777777777776E-4</v>
      </c>
      <c r="AD32" s="34">
        <f>$G$28/'Fixed data'!$C$7</f>
        <v>-1.8353777777777776E-4</v>
      </c>
      <c r="AE32" s="34">
        <f>$G$28/'Fixed data'!$C$7</f>
        <v>-1.8353777777777776E-4</v>
      </c>
      <c r="AF32" s="34">
        <f>$G$28/'Fixed data'!$C$7</f>
        <v>-1.8353777777777776E-4</v>
      </c>
      <c r="AG32" s="34">
        <f>$G$28/'Fixed data'!$C$7</f>
        <v>-1.8353777777777776E-4</v>
      </c>
      <c r="AH32" s="34">
        <f>$G$28/'Fixed data'!$C$7</f>
        <v>-1.8353777777777776E-4</v>
      </c>
      <c r="AI32" s="34">
        <f>$G$28/'Fixed data'!$C$7</f>
        <v>-1.8353777777777776E-4</v>
      </c>
      <c r="AJ32" s="34">
        <f>$G$28/'Fixed data'!$C$7</f>
        <v>-1.8353777777777776E-4</v>
      </c>
      <c r="AK32" s="34">
        <f>$G$28/'Fixed data'!$C$7</f>
        <v>-1.8353777777777776E-4</v>
      </c>
      <c r="AL32" s="34">
        <f>$G$28/'Fixed data'!$C$7</f>
        <v>-1.8353777777777776E-4</v>
      </c>
      <c r="AM32" s="34">
        <f>$G$28/'Fixed data'!$C$7</f>
        <v>-1.8353777777777776E-4</v>
      </c>
      <c r="AN32" s="34">
        <f>$G$28/'Fixed data'!$C$7</f>
        <v>-1.8353777777777776E-4</v>
      </c>
      <c r="AO32" s="34">
        <f>$G$28/'Fixed data'!$C$7</f>
        <v>-1.8353777777777776E-4</v>
      </c>
      <c r="AP32" s="34">
        <f>$G$28/'Fixed data'!$C$7</f>
        <v>-1.8353777777777776E-4</v>
      </c>
      <c r="AQ32" s="34">
        <f>$G$28/'Fixed data'!$C$7</f>
        <v>-1.8353777777777776E-4</v>
      </c>
      <c r="AR32" s="34">
        <f>$G$28/'Fixed data'!$C$7</f>
        <v>-1.8353777777777776E-4</v>
      </c>
      <c r="AS32" s="34">
        <f>$G$28/'Fixed data'!$C$7</f>
        <v>-1.8353777777777776E-4</v>
      </c>
      <c r="AT32" s="34">
        <f>$G$28/'Fixed data'!$C$7</f>
        <v>-1.8353777777777776E-4</v>
      </c>
      <c r="AU32" s="34">
        <f>$G$28/'Fixed data'!$C$7</f>
        <v>-1.8353777777777776E-4</v>
      </c>
      <c r="AV32" s="34">
        <f>$G$28/'Fixed data'!$C$7</f>
        <v>-1.8353777777777776E-4</v>
      </c>
      <c r="AW32" s="34">
        <f>$G$28/'Fixed data'!$C$7</f>
        <v>-1.8353777777777776E-4</v>
      </c>
      <c r="AX32" s="34">
        <f>$G$28/'Fixed data'!$C$7</f>
        <v>-1.8353777777777776E-4</v>
      </c>
      <c r="AY32" s="34">
        <f>$G$28/'Fixed data'!$C$7</f>
        <v>-1.8353777777777776E-4</v>
      </c>
      <c r="AZ32" s="34">
        <f>$G$28/'Fixed data'!$C$7</f>
        <v>-1.8353777777777776E-4</v>
      </c>
      <c r="BA32" s="34"/>
      <c r="BB32" s="34"/>
      <c r="BC32" s="34"/>
      <c r="BD32" s="34"/>
    </row>
    <row r="33" spans="1:57" ht="16.5" hidden="1" customHeight="1" outlineLevel="1" x14ac:dyDescent="0.35">
      <c r="A33" s="115"/>
      <c r="B33" s="9" t="s">
        <v>4</v>
      </c>
      <c r="C33" s="11" t="s">
        <v>56</v>
      </c>
      <c r="D33" s="9" t="s">
        <v>40</v>
      </c>
      <c r="F33" s="34"/>
      <c r="G33" s="34"/>
      <c r="H33" s="34"/>
      <c r="I33" s="34">
        <f>$H$28/'Fixed data'!$C$7</f>
        <v>-1.8353777777777776E-4</v>
      </c>
      <c r="J33" s="34">
        <f>$H$28/'Fixed data'!$C$7</f>
        <v>-1.8353777777777776E-4</v>
      </c>
      <c r="K33" s="34">
        <f>$H$28/'Fixed data'!$C$7</f>
        <v>-1.8353777777777776E-4</v>
      </c>
      <c r="L33" s="34">
        <f>$H$28/'Fixed data'!$C$7</f>
        <v>-1.8353777777777776E-4</v>
      </c>
      <c r="M33" s="34">
        <f>$H$28/'Fixed data'!$C$7</f>
        <v>-1.8353777777777776E-4</v>
      </c>
      <c r="N33" s="34">
        <f>$H$28/'Fixed data'!$C$7</f>
        <v>-1.8353777777777776E-4</v>
      </c>
      <c r="O33" s="34">
        <f>$H$28/'Fixed data'!$C$7</f>
        <v>-1.8353777777777776E-4</v>
      </c>
      <c r="P33" s="34">
        <f>$H$28/'Fixed data'!$C$7</f>
        <v>-1.8353777777777776E-4</v>
      </c>
      <c r="Q33" s="34">
        <f>$H$28/'Fixed data'!$C$7</f>
        <v>-1.8353777777777776E-4</v>
      </c>
      <c r="R33" s="34">
        <f>$H$28/'Fixed data'!$C$7</f>
        <v>-1.8353777777777776E-4</v>
      </c>
      <c r="S33" s="34">
        <f>$H$28/'Fixed data'!$C$7</f>
        <v>-1.8353777777777776E-4</v>
      </c>
      <c r="T33" s="34">
        <f>$H$28/'Fixed data'!$C$7</f>
        <v>-1.8353777777777776E-4</v>
      </c>
      <c r="U33" s="34">
        <f>$H$28/'Fixed data'!$C$7</f>
        <v>-1.8353777777777776E-4</v>
      </c>
      <c r="V33" s="34">
        <f>$H$28/'Fixed data'!$C$7</f>
        <v>-1.8353777777777776E-4</v>
      </c>
      <c r="W33" s="34">
        <f>$H$28/'Fixed data'!$C$7</f>
        <v>-1.8353777777777776E-4</v>
      </c>
      <c r="X33" s="34">
        <f>$H$28/'Fixed data'!$C$7</f>
        <v>-1.8353777777777776E-4</v>
      </c>
      <c r="Y33" s="34">
        <f>$H$28/'Fixed data'!$C$7</f>
        <v>-1.8353777777777776E-4</v>
      </c>
      <c r="Z33" s="34">
        <f>$H$28/'Fixed data'!$C$7</f>
        <v>-1.8353777777777776E-4</v>
      </c>
      <c r="AA33" s="34">
        <f>$H$28/'Fixed data'!$C$7</f>
        <v>-1.8353777777777776E-4</v>
      </c>
      <c r="AB33" s="34">
        <f>$H$28/'Fixed data'!$C$7</f>
        <v>-1.8353777777777776E-4</v>
      </c>
      <c r="AC33" s="34">
        <f>$H$28/'Fixed data'!$C$7</f>
        <v>-1.8353777777777776E-4</v>
      </c>
      <c r="AD33" s="34">
        <f>$H$28/'Fixed data'!$C$7</f>
        <v>-1.8353777777777776E-4</v>
      </c>
      <c r="AE33" s="34">
        <f>$H$28/'Fixed data'!$C$7</f>
        <v>-1.8353777777777776E-4</v>
      </c>
      <c r="AF33" s="34">
        <f>$H$28/'Fixed data'!$C$7</f>
        <v>-1.8353777777777776E-4</v>
      </c>
      <c r="AG33" s="34">
        <f>$H$28/'Fixed data'!$C$7</f>
        <v>-1.8353777777777776E-4</v>
      </c>
      <c r="AH33" s="34">
        <f>$H$28/'Fixed data'!$C$7</f>
        <v>-1.8353777777777776E-4</v>
      </c>
      <c r="AI33" s="34">
        <f>$H$28/'Fixed data'!$C$7</f>
        <v>-1.8353777777777776E-4</v>
      </c>
      <c r="AJ33" s="34">
        <f>$H$28/'Fixed data'!$C$7</f>
        <v>-1.8353777777777776E-4</v>
      </c>
      <c r="AK33" s="34">
        <f>$H$28/'Fixed data'!$C$7</f>
        <v>-1.8353777777777776E-4</v>
      </c>
      <c r="AL33" s="34">
        <f>$H$28/'Fixed data'!$C$7</f>
        <v>-1.8353777777777776E-4</v>
      </c>
      <c r="AM33" s="34">
        <f>$H$28/'Fixed data'!$C$7</f>
        <v>-1.8353777777777776E-4</v>
      </c>
      <c r="AN33" s="34">
        <f>$H$28/'Fixed data'!$C$7</f>
        <v>-1.8353777777777776E-4</v>
      </c>
      <c r="AO33" s="34">
        <f>$H$28/'Fixed data'!$C$7</f>
        <v>-1.8353777777777776E-4</v>
      </c>
      <c r="AP33" s="34">
        <f>$H$28/'Fixed data'!$C$7</f>
        <v>-1.8353777777777776E-4</v>
      </c>
      <c r="AQ33" s="34">
        <f>$H$28/'Fixed data'!$C$7</f>
        <v>-1.8353777777777776E-4</v>
      </c>
      <c r="AR33" s="34">
        <f>$H$28/'Fixed data'!$C$7</f>
        <v>-1.8353777777777776E-4</v>
      </c>
      <c r="AS33" s="34">
        <f>$H$28/'Fixed data'!$C$7</f>
        <v>-1.8353777777777776E-4</v>
      </c>
      <c r="AT33" s="34">
        <f>$H$28/'Fixed data'!$C$7</f>
        <v>-1.8353777777777776E-4</v>
      </c>
      <c r="AU33" s="34">
        <f>$H$28/'Fixed data'!$C$7</f>
        <v>-1.8353777777777776E-4</v>
      </c>
      <c r="AV33" s="34">
        <f>$H$28/'Fixed data'!$C$7</f>
        <v>-1.8353777777777776E-4</v>
      </c>
      <c r="AW33" s="34">
        <f>$H$28/'Fixed data'!$C$7</f>
        <v>-1.8353777777777776E-4</v>
      </c>
      <c r="AX33" s="34">
        <f>$H$28/'Fixed data'!$C$7</f>
        <v>-1.8353777777777776E-4</v>
      </c>
      <c r="AY33" s="34">
        <f>$H$28/'Fixed data'!$C$7</f>
        <v>-1.8353777777777776E-4</v>
      </c>
      <c r="AZ33" s="34">
        <f>$H$28/'Fixed data'!$C$7</f>
        <v>-1.8353777777777776E-4</v>
      </c>
      <c r="BA33" s="34">
        <f>$H$28/'Fixed data'!$C$7</f>
        <v>-1.8353777777777776E-4</v>
      </c>
      <c r="BB33" s="34"/>
      <c r="BC33" s="34"/>
      <c r="BD33" s="34"/>
    </row>
    <row r="34" spans="1:57" ht="16.5" hidden="1" customHeight="1" outlineLevel="1" x14ac:dyDescent="0.35">
      <c r="A34" s="115"/>
      <c r="B34" s="9" t="s">
        <v>5</v>
      </c>
      <c r="C34" s="11" t="s">
        <v>57</v>
      </c>
      <c r="D34" s="9" t="s">
        <v>40</v>
      </c>
      <c r="F34" s="34"/>
      <c r="G34" s="34"/>
      <c r="H34" s="34"/>
      <c r="I34" s="34"/>
      <c r="J34" s="34">
        <f>$I$28/'Fixed data'!$C$7</f>
        <v>-1.8353777777777776E-4</v>
      </c>
      <c r="K34" s="34">
        <f>$I$28/'Fixed data'!$C$7</f>
        <v>-1.8353777777777776E-4</v>
      </c>
      <c r="L34" s="34">
        <f>$I$28/'Fixed data'!$C$7</f>
        <v>-1.8353777777777776E-4</v>
      </c>
      <c r="M34" s="34">
        <f>$I$28/'Fixed data'!$C$7</f>
        <v>-1.8353777777777776E-4</v>
      </c>
      <c r="N34" s="34">
        <f>$I$28/'Fixed data'!$C$7</f>
        <v>-1.8353777777777776E-4</v>
      </c>
      <c r="O34" s="34">
        <f>$I$28/'Fixed data'!$C$7</f>
        <v>-1.8353777777777776E-4</v>
      </c>
      <c r="P34" s="34">
        <f>$I$28/'Fixed data'!$C$7</f>
        <v>-1.8353777777777776E-4</v>
      </c>
      <c r="Q34" s="34">
        <f>$I$28/'Fixed data'!$C$7</f>
        <v>-1.8353777777777776E-4</v>
      </c>
      <c r="R34" s="34">
        <f>$I$28/'Fixed data'!$C$7</f>
        <v>-1.8353777777777776E-4</v>
      </c>
      <c r="S34" s="34">
        <f>$I$28/'Fixed data'!$C$7</f>
        <v>-1.8353777777777776E-4</v>
      </c>
      <c r="T34" s="34">
        <f>$I$28/'Fixed data'!$C$7</f>
        <v>-1.8353777777777776E-4</v>
      </c>
      <c r="U34" s="34">
        <f>$I$28/'Fixed data'!$C$7</f>
        <v>-1.8353777777777776E-4</v>
      </c>
      <c r="V34" s="34">
        <f>$I$28/'Fixed data'!$C$7</f>
        <v>-1.8353777777777776E-4</v>
      </c>
      <c r="W34" s="34">
        <f>$I$28/'Fixed data'!$C$7</f>
        <v>-1.8353777777777776E-4</v>
      </c>
      <c r="X34" s="34">
        <f>$I$28/'Fixed data'!$C$7</f>
        <v>-1.8353777777777776E-4</v>
      </c>
      <c r="Y34" s="34">
        <f>$I$28/'Fixed data'!$C$7</f>
        <v>-1.8353777777777776E-4</v>
      </c>
      <c r="Z34" s="34">
        <f>$I$28/'Fixed data'!$C$7</f>
        <v>-1.8353777777777776E-4</v>
      </c>
      <c r="AA34" s="34">
        <f>$I$28/'Fixed data'!$C$7</f>
        <v>-1.8353777777777776E-4</v>
      </c>
      <c r="AB34" s="34">
        <f>$I$28/'Fixed data'!$C$7</f>
        <v>-1.8353777777777776E-4</v>
      </c>
      <c r="AC34" s="34">
        <f>$I$28/'Fixed data'!$C$7</f>
        <v>-1.8353777777777776E-4</v>
      </c>
      <c r="AD34" s="34">
        <f>$I$28/'Fixed data'!$C$7</f>
        <v>-1.8353777777777776E-4</v>
      </c>
      <c r="AE34" s="34">
        <f>$I$28/'Fixed data'!$C$7</f>
        <v>-1.8353777777777776E-4</v>
      </c>
      <c r="AF34" s="34">
        <f>$I$28/'Fixed data'!$C$7</f>
        <v>-1.8353777777777776E-4</v>
      </c>
      <c r="AG34" s="34">
        <f>$I$28/'Fixed data'!$C$7</f>
        <v>-1.8353777777777776E-4</v>
      </c>
      <c r="AH34" s="34">
        <f>$I$28/'Fixed data'!$C$7</f>
        <v>-1.8353777777777776E-4</v>
      </c>
      <c r="AI34" s="34">
        <f>$I$28/'Fixed data'!$C$7</f>
        <v>-1.8353777777777776E-4</v>
      </c>
      <c r="AJ34" s="34">
        <f>$I$28/'Fixed data'!$C$7</f>
        <v>-1.8353777777777776E-4</v>
      </c>
      <c r="AK34" s="34">
        <f>$I$28/'Fixed data'!$C$7</f>
        <v>-1.8353777777777776E-4</v>
      </c>
      <c r="AL34" s="34">
        <f>$I$28/'Fixed data'!$C$7</f>
        <v>-1.8353777777777776E-4</v>
      </c>
      <c r="AM34" s="34">
        <f>$I$28/'Fixed data'!$C$7</f>
        <v>-1.8353777777777776E-4</v>
      </c>
      <c r="AN34" s="34">
        <f>$I$28/'Fixed data'!$C$7</f>
        <v>-1.8353777777777776E-4</v>
      </c>
      <c r="AO34" s="34">
        <f>$I$28/'Fixed data'!$C$7</f>
        <v>-1.8353777777777776E-4</v>
      </c>
      <c r="AP34" s="34">
        <f>$I$28/'Fixed data'!$C$7</f>
        <v>-1.8353777777777776E-4</v>
      </c>
      <c r="AQ34" s="34">
        <f>$I$28/'Fixed data'!$C$7</f>
        <v>-1.8353777777777776E-4</v>
      </c>
      <c r="AR34" s="34">
        <f>$I$28/'Fixed data'!$C$7</f>
        <v>-1.8353777777777776E-4</v>
      </c>
      <c r="AS34" s="34">
        <f>$I$28/'Fixed data'!$C$7</f>
        <v>-1.8353777777777776E-4</v>
      </c>
      <c r="AT34" s="34">
        <f>$I$28/'Fixed data'!$C$7</f>
        <v>-1.8353777777777776E-4</v>
      </c>
      <c r="AU34" s="34">
        <f>$I$28/'Fixed data'!$C$7</f>
        <v>-1.8353777777777776E-4</v>
      </c>
      <c r="AV34" s="34">
        <f>$I$28/'Fixed data'!$C$7</f>
        <v>-1.8353777777777776E-4</v>
      </c>
      <c r="AW34" s="34">
        <f>$I$28/'Fixed data'!$C$7</f>
        <v>-1.8353777777777776E-4</v>
      </c>
      <c r="AX34" s="34">
        <f>$I$28/'Fixed data'!$C$7</f>
        <v>-1.8353777777777776E-4</v>
      </c>
      <c r="AY34" s="34">
        <f>$I$28/'Fixed data'!$C$7</f>
        <v>-1.8353777777777776E-4</v>
      </c>
      <c r="AZ34" s="34">
        <f>$I$28/'Fixed data'!$C$7</f>
        <v>-1.8353777777777776E-4</v>
      </c>
      <c r="BA34" s="34">
        <f>$I$28/'Fixed data'!$C$7</f>
        <v>-1.8353777777777776E-4</v>
      </c>
      <c r="BB34" s="34">
        <f>$I$28/'Fixed data'!$C$7</f>
        <v>-1.8353777777777776E-4</v>
      </c>
      <c r="BC34" s="34"/>
      <c r="BD34" s="34"/>
    </row>
    <row r="35" spans="1:57" ht="16.5" hidden="1" customHeight="1" outlineLevel="1" x14ac:dyDescent="0.35">
      <c r="A35" s="115"/>
      <c r="B35" s="9" t="s">
        <v>6</v>
      </c>
      <c r="C35" s="11" t="s">
        <v>58</v>
      </c>
      <c r="D35" s="9" t="s">
        <v>40</v>
      </c>
      <c r="F35" s="34"/>
      <c r="G35" s="34"/>
      <c r="H35" s="34"/>
      <c r="I35" s="34"/>
      <c r="J35" s="34"/>
      <c r="K35" s="34">
        <f>$J$28/'Fixed data'!$C$7</f>
        <v>-1.8353777777777776E-4</v>
      </c>
      <c r="L35" s="34">
        <f>$J$28/'Fixed data'!$C$7</f>
        <v>-1.8353777777777776E-4</v>
      </c>
      <c r="M35" s="34">
        <f>$J$28/'Fixed data'!$C$7</f>
        <v>-1.8353777777777776E-4</v>
      </c>
      <c r="N35" s="34">
        <f>$J$28/'Fixed data'!$C$7</f>
        <v>-1.8353777777777776E-4</v>
      </c>
      <c r="O35" s="34">
        <f>$J$28/'Fixed data'!$C$7</f>
        <v>-1.8353777777777776E-4</v>
      </c>
      <c r="P35" s="34">
        <f>$J$28/'Fixed data'!$C$7</f>
        <v>-1.8353777777777776E-4</v>
      </c>
      <c r="Q35" s="34">
        <f>$J$28/'Fixed data'!$C$7</f>
        <v>-1.8353777777777776E-4</v>
      </c>
      <c r="R35" s="34">
        <f>$J$28/'Fixed data'!$C$7</f>
        <v>-1.8353777777777776E-4</v>
      </c>
      <c r="S35" s="34">
        <f>$J$28/'Fixed data'!$C$7</f>
        <v>-1.8353777777777776E-4</v>
      </c>
      <c r="T35" s="34">
        <f>$J$28/'Fixed data'!$C$7</f>
        <v>-1.8353777777777776E-4</v>
      </c>
      <c r="U35" s="34">
        <f>$J$28/'Fixed data'!$C$7</f>
        <v>-1.8353777777777776E-4</v>
      </c>
      <c r="V35" s="34">
        <f>$J$28/'Fixed data'!$C$7</f>
        <v>-1.8353777777777776E-4</v>
      </c>
      <c r="W35" s="34">
        <f>$J$28/'Fixed data'!$C$7</f>
        <v>-1.8353777777777776E-4</v>
      </c>
      <c r="X35" s="34">
        <f>$J$28/'Fixed data'!$C$7</f>
        <v>-1.8353777777777776E-4</v>
      </c>
      <c r="Y35" s="34">
        <f>$J$28/'Fixed data'!$C$7</f>
        <v>-1.8353777777777776E-4</v>
      </c>
      <c r="Z35" s="34">
        <f>$J$28/'Fixed data'!$C$7</f>
        <v>-1.8353777777777776E-4</v>
      </c>
      <c r="AA35" s="34">
        <f>$J$28/'Fixed data'!$C$7</f>
        <v>-1.8353777777777776E-4</v>
      </c>
      <c r="AB35" s="34">
        <f>$J$28/'Fixed data'!$C$7</f>
        <v>-1.8353777777777776E-4</v>
      </c>
      <c r="AC35" s="34">
        <f>$J$28/'Fixed data'!$C$7</f>
        <v>-1.8353777777777776E-4</v>
      </c>
      <c r="AD35" s="34">
        <f>$J$28/'Fixed data'!$C$7</f>
        <v>-1.8353777777777776E-4</v>
      </c>
      <c r="AE35" s="34">
        <f>$J$28/'Fixed data'!$C$7</f>
        <v>-1.8353777777777776E-4</v>
      </c>
      <c r="AF35" s="34">
        <f>$J$28/'Fixed data'!$C$7</f>
        <v>-1.8353777777777776E-4</v>
      </c>
      <c r="AG35" s="34">
        <f>$J$28/'Fixed data'!$C$7</f>
        <v>-1.8353777777777776E-4</v>
      </c>
      <c r="AH35" s="34">
        <f>$J$28/'Fixed data'!$C$7</f>
        <v>-1.8353777777777776E-4</v>
      </c>
      <c r="AI35" s="34">
        <f>$J$28/'Fixed data'!$C$7</f>
        <v>-1.8353777777777776E-4</v>
      </c>
      <c r="AJ35" s="34">
        <f>$J$28/'Fixed data'!$C$7</f>
        <v>-1.8353777777777776E-4</v>
      </c>
      <c r="AK35" s="34">
        <f>$J$28/'Fixed data'!$C$7</f>
        <v>-1.8353777777777776E-4</v>
      </c>
      <c r="AL35" s="34">
        <f>$J$28/'Fixed data'!$C$7</f>
        <v>-1.8353777777777776E-4</v>
      </c>
      <c r="AM35" s="34">
        <f>$J$28/'Fixed data'!$C$7</f>
        <v>-1.8353777777777776E-4</v>
      </c>
      <c r="AN35" s="34">
        <f>$J$28/'Fixed data'!$C$7</f>
        <v>-1.8353777777777776E-4</v>
      </c>
      <c r="AO35" s="34">
        <f>$J$28/'Fixed data'!$C$7</f>
        <v>-1.8353777777777776E-4</v>
      </c>
      <c r="AP35" s="34">
        <f>$J$28/'Fixed data'!$C$7</f>
        <v>-1.8353777777777776E-4</v>
      </c>
      <c r="AQ35" s="34">
        <f>$J$28/'Fixed data'!$C$7</f>
        <v>-1.8353777777777776E-4</v>
      </c>
      <c r="AR35" s="34">
        <f>$J$28/'Fixed data'!$C$7</f>
        <v>-1.8353777777777776E-4</v>
      </c>
      <c r="AS35" s="34">
        <f>$J$28/'Fixed data'!$C$7</f>
        <v>-1.8353777777777776E-4</v>
      </c>
      <c r="AT35" s="34">
        <f>$J$28/'Fixed data'!$C$7</f>
        <v>-1.8353777777777776E-4</v>
      </c>
      <c r="AU35" s="34">
        <f>$J$28/'Fixed data'!$C$7</f>
        <v>-1.8353777777777776E-4</v>
      </c>
      <c r="AV35" s="34">
        <f>$J$28/'Fixed data'!$C$7</f>
        <v>-1.8353777777777776E-4</v>
      </c>
      <c r="AW35" s="34">
        <f>$J$28/'Fixed data'!$C$7</f>
        <v>-1.8353777777777776E-4</v>
      </c>
      <c r="AX35" s="34">
        <f>$J$28/'Fixed data'!$C$7</f>
        <v>-1.8353777777777776E-4</v>
      </c>
      <c r="AY35" s="34">
        <f>$J$28/'Fixed data'!$C$7</f>
        <v>-1.8353777777777776E-4</v>
      </c>
      <c r="AZ35" s="34">
        <f>$J$28/'Fixed data'!$C$7</f>
        <v>-1.8353777777777776E-4</v>
      </c>
      <c r="BA35" s="34">
        <f>$J$28/'Fixed data'!$C$7</f>
        <v>-1.8353777777777776E-4</v>
      </c>
      <c r="BB35" s="34">
        <f>$J$28/'Fixed data'!$C$7</f>
        <v>-1.8353777777777776E-4</v>
      </c>
      <c r="BC35" s="34">
        <f>$J$28/'Fixed data'!$C$7</f>
        <v>-1.8353777777777776E-4</v>
      </c>
      <c r="BD35" s="34"/>
    </row>
    <row r="36" spans="1:57" ht="16.5" hidden="1" customHeight="1" outlineLevel="1" x14ac:dyDescent="0.35">
      <c r="A36" s="115"/>
      <c r="B36" s="9" t="s">
        <v>32</v>
      </c>
      <c r="C36" s="11" t="s">
        <v>59</v>
      </c>
      <c r="D36" s="9" t="s">
        <v>40</v>
      </c>
      <c r="F36" s="34"/>
      <c r="G36" s="34"/>
      <c r="H36" s="34"/>
      <c r="I36" s="34"/>
      <c r="J36" s="34"/>
      <c r="K36" s="34"/>
      <c r="L36" s="34">
        <f>$K$28/'Fixed data'!$C$7</f>
        <v>-4.5624888888888928E-4</v>
      </c>
      <c r="M36" s="34">
        <f>$K$28/'Fixed data'!$C$7</f>
        <v>-4.5624888888888928E-4</v>
      </c>
      <c r="N36" s="34">
        <f>$K$28/'Fixed data'!$C$7</f>
        <v>-4.5624888888888928E-4</v>
      </c>
      <c r="O36" s="34">
        <f>$K$28/'Fixed data'!$C$7</f>
        <v>-4.5624888888888928E-4</v>
      </c>
      <c r="P36" s="34">
        <f>$K$28/'Fixed data'!$C$7</f>
        <v>-4.5624888888888928E-4</v>
      </c>
      <c r="Q36" s="34">
        <f>$K$28/'Fixed data'!$C$7</f>
        <v>-4.5624888888888928E-4</v>
      </c>
      <c r="R36" s="34">
        <f>$K$28/'Fixed data'!$C$7</f>
        <v>-4.5624888888888928E-4</v>
      </c>
      <c r="S36" s="34">
        <f>$K$28/'Fixed data'!$C$7</f>
        <v>-4.5624888888888928E-4</v>
      </c>
      <c r="T36" s="34">
        <f>$K$28/'Fixed data'!$C$7</f>
        <v>-4.5624888888888928E-4</v>
      </c>
      <c r="U36" s="34">
        <f>$K$28/'Fixed data'!$C$7</f>
        <v>-4.5624888888888928E-4</v>
      </c>
      <c r="V36" s="34">
        <f>$K$28/'Fixed data'!$C$7</f>
        <v>-4.5624888888888928E-4</v>
      </c>
      <c r="W36" s="34">
        <f>$K$28/'Fixed data'!$C$7</f>
        <v>-4.5624888888888928E-4</v>
      </c>
      <c r="X36" s="34">
        <f>$K$28/'Fixed data'!$C$7</f>
        <v>-4.5624888888888928E-4</v>
      </c>
      <c r="Y36" s="34">
        <f>$K$28/'Fixed data'!$C$7</f>
        <v>-4.5624888888888928E-4</v>
      </c>
      <c r="Z36" s="34">
        <f>$K$28/'Fixed data'!$C$7</f>
        <v>-4.5624888888888928E-4</v>
      </c>
      <c r="AA36" s="34">
        <f>$K$28/'Fixed data'!$C$7</f>
        <v>-4.5624888888888928E-4</v>
      </c>
      <c r="AB36" s="34">
        <f>$K$28/'Fixed data'!$C$7</f>
        <v>-4.5624888888888928E-4</v>
      </c>
      <c r="AC36" s="34">
        <f>$K$28/'Fixed data'!$C$7</f>
        <v>-4.5624888888888928E-4</v>
      </c>
      <c r="AD36" s="34">
        <f>$K$28/'Fixed data'!$C$7</f>
        <v>-4.5624888888888928E-4</v>
      </c>
      <c r="AE36" s="34">
        <f>$K$28/'Fixed data'!$C$7</f>
        <v>-4.5624888888888928E-4</v>
      </c>
      <c r="AF36" s="34">
        <f>$K$28/'Fixed data'!$C$7</f>
        <v>-4.5624888888888928E-4</v>
      </c>
      <c r="AG36" s="34">
        <f>$K$28/'Fixed data'!$C$7</f>
        <v>-4.5624888888888928E-4</v>
      </c>
      <c r="AH36" s="34">
        <f>$K$28/'Fixed data'!$C$7</f>
        <v>-4.5624888888888928E-4</v>
      </c>
      <c r="AI36" s="34">
        <f>$K$28/'Fixed data'!$C$7</f>
        <v>-4.5624888888888928E-4</v>
      </c>
      <c r="AJ36" s="34">
        <f>$K$28/'Fixed data'!$C$7</f>
        <v>-4.5624888888888928E-4</v>
      </c>
      <c r="AK36" s="34">
        <f>$K$28/'Fixed data'!$C$7</f>
        <v>-4.5624888888888928E-4</v>
      </c>
      <c r="AL36" s="34">
        <f>$K$28/'Fixed data'!$C$7</f>
        <v>-4.5624888888888928E-4</v>
      </c>
      <c r="AM36" s="34">
        <f>$K$28/'Fixed data'!$C$7</f>
        <v>-4.5624888888888928E-4</v>
      </c>
      <c r="AN36" s="34">
        <f>$K$28/'Fixed data'!$C$7</f>
        <v>-4.5624888888888928E-4</v>
      </c>
      <c r="AO36" s="34">
        <f>$K$28/'Fixed data'!$C$7</f>
        <v>-4.5624888888888928E-4</v>
      </c>
      <c r="AP36" s="34">
        <f>$K$28/'Fixed data'!$C$7</f>
        <v>-4.5624888888888928E-4</v>
      </c>
      <c r="AQ36" s="34">
        <f>$K$28/'Fixed data'!$C$7</f>
        <v>-4.5624888888888928E-4</v>
      </c>
      <c r="AR36" s="34">
        <f>$K$28/'Fixed data'!$C$7</f>
        <v>-4.5624888888888928E-4</v>
      </c>
      <c r="AS36" s="34">
        <f>$K$28/'Fixed data'!$C$7</f>
        <v>-4.5624888888888928E-4</v>
      </c>
      <c r="AT36" s="34">
        <f>$K$28/'Fixed data'!$C$7</f>
        <v>-4.5624888888888928E-4</v>
      </c>
      <c r="AU36" s="34">
        <f>$K$28/'Fixed data'!$C$7</f>
        <v>-4.5624888888888928E-4</v>
      </c>
      <c r="AV36" s="34">
        <f>$K$28/'Fixed data'!$C$7</f>
        <v>-4.5624888888888928E-4</v>
      </c>
      <c r="AW36" s="34">
        <f>$K$28/'Fixed data'!$C$7</f>
        <v>-4.5624888888888928E-4</v>
      </c>
      <c r="AX36" s="34">
        <f>$K$28/'Fixed data'!$C$7</f>
        <v>-4.5624888888888928E-4</v>
      </c>
      <c r="AY36" s="34">
        <f>$K$28/'Fixed data'!$C$7</f>
        <v>-4.5624888888888928E-4</v>
      </c>
      <c r="AZ36" s="34">
        <f>$K$28/'Fixed data'!$C$7</f>
        <v>-4.5624888888888928E-4</v>
      </c>
      <c r="BA36" s="34">
        <f>$K$28/'Fixed data'!$C$7</f>
        <v>-4.5624888888888928E-4</v>
      </c>
      <c r="BB36" s="34">
        <f>$K$28/'Fixed data'!$C$7</f>
        <v>-4.5624888888888928E-4</v>
      </c>
      <c r="BC36" s="34">
        <f>$K$28/'Fixed data'!$C$7</f>
        <v>-4.5624888888888928E-4</v>
      </c>
      <c r="BD36" s="34">
        <f>$K$28/'Fixed data'!$C$7</f>
        <v>-4.5624888888888928E-4</v>
      </c>
    </row>
    <row r="37" spans="1:57" ht="16.5" hidden="1" customHeight="1" outlineLevel="1" x14ac:dyDescent="0.35">
      <c r="A37" s="115"/>
      <c r="B37" s="9" t="s">
        <v>33</v>
      </c>
      <c r="C37" s="11" t="s">
        <v>60</v>
      </c>
      <c r="D37" s="9" t="s">
        <v>40</v>
      </c>
      <c r="F37" s="34"/>
      <c r="G37" s="34"/>
      <c r="H37" s="34"/>
      <c r="I37" s="34"/>
      <c r="J37" s="34"/>
      <c r="K37" s="34"/>
      <c r="L37" s="34"/>
      <c r="M37" s="34">
        <f>$L$28/'Fixed data'!$C$7</f>
        <v>-1.4699520000000001E-3</v>
      </c>
      <c r="N37" s="34">
        <f>$L$28/'Fixed data'!$C$7</f>
        <v>-1.4699520000000001E-3</v>
      </c>
      <c r="O37" s="34">
        <f>$L$28/'Fixed data'!$C$7</f>
        <v>-1.4699520000000001E-3</v>
      </c>
      <c r="P37" s="34">
        <f>$L$28/'Fixed data'!$C$7</f>
        <v>-1.4699520000000001E-3</v>
      </c>
      <c r="Q37" s="34">
        <f>$L$28/'Fixed data'!$C$7</f>
        <v>-1.4699520000000001E-3</v>
      </c>
      <c r="R37" s="34">
        <f>$L$28/'Fixed data'!$C$7</f>
        <v>-1.4699520000000001E-3</v>
      </c>
      <c r="S37" s="34">
        <f>$L$28/'Fixed data'!$C$7</f>
        <v>-1.4699520000000001E-3</v>
      </c>
      <c r="T37" s="34">
        <f>$L$28/'Fixed data'!$C$7</f>
        <v>-1.4699520000000001E-3</v>
      </c>
      <c r="U37" s="34">
        <f>$L$28/'Fixed data'!$C$7</f>
        <v>-1.4699520000000001E-3</v>
      </c>
      <c r="V37" s="34">
        <f>$L$28/'Fixed data'!$C$7</f>
        <v>-1.4699520000000001E-3</v>
      </c>
      <c r="W37" s="34">
        <f>$L$28/'Fixed data'!$C$7</f>
        <v>-1.4699520000000001E-3</v>
      </c>
      <c r="X37" s="34">
        <f>$L$28/'Fixed data'!$C$7</f>
        <v>-1.4699520000000001E-3</v>
      </c>
      <c r="Y37" s="34">
        <f>$L$28/'Fixed data'!$C$7</f>
        <v>-1.4699520000000001E-3</v>
      </c>
      <c r="Z37" s="34">
        <f>$L$28/'Fixed data'!$C$7</f>
        <v>-1.4699520000000001E-3</v>
      </c>
      <c r="AA37" s="34">
        <f>$L$28/'Fixed data'!$C$7</f>
        <v>-1.4699520000000001E-3</v>
      </c>
      <c r="AB37" s="34">
        <f>$L$28/'Fixed data'!$C$7</f>
        <v>-1.4699520000000001E-3</v>
      </c>
      <c r="AC37" s="34">
        <f>$L$28/'Fixed data'!$C$7</f>
        <v>-1.4699520000000001E-3</v>
      </c>
      <c r="AD37" s="34">
        <f>$L$28/'Fixed data'!$C$7</f>
        <v>-1.4699520000000001E-3</v>
      </c>
      <c r="AE37" s="34">
        <f>$L$28/'Fixed data'!$C$7</f>
        <v>-1.4699520000000001E-3</v>
      </c>
      <c r="AF37" s="34">
        <f>$L$28/'Fixed data'!$C$7</f>
        <v>-1.4699520000000001E-3</v>
      </c>
      <c r="AG37" s="34">
        <f>$L$28/'Fixed data'!$C$7</f>
        <v>-1.4699520000000001E-3</v>
      </c>
      <c r="AH37" s="34">
        <f>$L$28/'Fixed data'!$C$7</f>
        <v>-1.4699520000000001E-3</v>
      </c>
      <c r="AI37" s="34">
        <f>$L$28/'Fixed data'!$C$7</f>
        <v>-1.4699520000000001E-3</v>
      </c>
      <c r="AJ37" s="34">
        <f>$L$28/'Fixed data'!$C$7</f>
        <v>-1.4699520000000001E-3</v>
      </c>
      <c r="AK37" s="34">
        <f>$L$28/'Fixed data'!$C$7</f>
        <v>-1.4699520000000001E-3</v>
      </c>
      <c r="AL37" s="34">
        <f>$L$28/'Fixed data'!$C$7</f>
        <v>-1.4699520000000001E-3</v>
      </c>
      <c r="AM37" s="34">
        <f>$L$28/'Fixed data'!$C$7</f>
        <v>-1.4699520000000001E-3</v>
      </c>
      <c r="AN37" s="34">
        <f>$L$28/'Fixed data'!$C$7</f>
        <v>-1.4699520000000001E-3</v>
      </c>
      <c r="AO37" s="34">
        <f>$L$28/'Fixed data'!$C$7</f>
        <v>-1.4699520000000001E-3</v>
      </c>
      <c r="AP37" s="34">
        <f>$L$28/'Fixed data'!$C$7</f>
        <v>-1.4699520000000001E-3</v>
      </c>
      <c r="AQ37" s="34">
        <f>$L$28/'Fixed data'!$C$7</f>
        <v>-1.4699520000000001E-3</v>
      </c>
      <c r="AR37" s="34">
        <f>$L$28/'Fixed data'!$C$7</f>
        <v>-1.4699520000000001E-3</v>
      </c>
      <c r="AS37" s="34">
        <f>$L$28/'Fixed data'!$C$7</f>
        <v>-1.4699520000000001E-3</v>
      </c>
      <c r="AT37" s="34">
        <f>$L$28/'Fixed data'!$C$7</f>
        <v>-1.4699520000000001E-3</v>
      </c>
      <c r="AU37" s="34">
        <f>$L$28/'Fixed data'!$C$7</f>
        <v>-1.4699520000000001E-3</v>
      </c>
      <c r="AV37" s="34">
        <f>$L$28/'Fixed data'!$C$7</f>
        <v>-1.4699520000000001E-3</v>
      </c>
      <c r="AW37" s="34">
        <f>$L$28/'Fixed data'!$C$7</f>
        <v>-1.4699520000000001E-3</v>
      </c>
      <c r="AX37" s="34">
        <f>$L$28/'Fixed data'!$C$7</f>
        <v>-1.4699520000000001E-3</v>
      </c>
      <c r="AY37" s="34">
        <f>$L$28/'Fixed data'!$C$7</f>
        <v>-1.4699520000000001E-3</v>
      </c>
      <c r="AZ37" s="34">
        <f>$L$28/'Fixed data'!$C$7</f>
        <v>-1.4699520000000001E-3</v>
      </c>
      <c r="BA37" s="34">
        <f>$L$28/'Fixed data'!$C$7</f>
        <v>-1.4699520000000001E-3</v>
      </c>
      <c r="BB37" s="34">
        <f>$L$28/'Fixed data'!$C$7</f>
        <v>-1.4699520000000001E-3</v>
      </c>
      <c r="BC37" s="34">
        <f>$L$28/'Fixed data'!$C$7</f>
        <v>-1.4699520000000001E-3</v>
      </c>
      <c r="BD37" s="34">
        <f>$L$28/'Fixed data'!$C$7</f>
        <v>-1.4699520000000001E-3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-1.8353777777777776E-4</v>
      </c>
      <c r="G60" s="34">
        <f t="shared" si="6"/>
        <v>-3.6707555555555552E-4</v>
      </c>
      <c r="H60" s="34">
        <f t="shared" si="6"/>
        <v>-5.506133333333333E-4</v>
      </c>
      <c r="I60" s="34">
        <f t="shared" si="6"/>
        <v>-7.3415111111111103E-4</v>
      </c>
      <c r="J60" s="34">
        <f t="shared" si="6"/>
        <v>-9.1768888888888876E-4</v>
      </c>
      <c r="K60" s="34">
        <f t="shared" si="6"/>
        <v>-1.1012266666666666E-3</v>
      </c>
      <c r="L60" s="34">
        <f t="shared" si="6"/>
        <v>-1.557475555555556E-3</v>
      </c>
      <c r="M60" s="34">
        <f t="shared" si="6"/>
        <v>-3.0274275555555561E-3</v>
      </c>
      <c r="N60" s="34">
        <f t="shared" si="6"/>
        <v>-3.0274275555555561E-3</v>
      </c>
      <c r="O60" s="34">
        <f t="shared" si="6"/>
        <v>-3.0274275555555561E-3</v>
      </c>
      <c r="P60" s="34">
        <f t="shared" si="6"/>
        <v>-3.0274275555555561E-3</v>
      </c>
      <c r="Q60" s="34">
        <f t="shared" si="6"/>
        <v>-3.0274275555555561E-3</v>
      </c>
      <c r="R60" s="34">
        <f t="shared" si="6"/>
        <v>-3.0274275555555561E-3</v>
      </c>
      <c r="S60" s="34">
        <f t="shared" si="6"/>
        <v>-3.0274275555555561E-3</v>
      </c>
      <c r="T60" s="34">
        <f t="shared" si="6"/>
        <v>-3.0274275555555561E-3</v>
      </c>
      <c r="U60" s="34">
        <f t="shared" si="6"/>
        <v>-3.0274275555555561E-3</v>
      </c>
      <c r="V60" s="34">
        <f t="shared" si="6"/>
        <v>-3.0274275555555561E-3</v>
      </c>
      <c r="W60" s="34">
        <f t="shared" si="6"/>
        <v>-3.0274275555555561E-3</v>
      </c>
      <c r="X60" s="34">
        <f t="shared" si="6"/>
        <v>-3.0274275555555561E-3</v>
      </c>
      <c r="Y60" s="34">
        <f t="shared" si="6"/>
        <v>-3.0274275555555561E-3</v>
      </c>
      <c r="Z60" s="34">
        <f t="shared" si="6"/>
        <v>-3.0274275555555561E-3</v>
      </c>
      <c r="AA60" s="34">
        <f t="shared" si="6"/>
        <v>-3.0274275555555561E-3</v>
      </c>
      <c r="AB60" s="34">
        <f t="shared" si="6"/>
        <v>-3.0274275555555561E-3</v>
      </c>
      <c r="AC60" s="34">
        <f t="shared" si="6"/>
        <v>-3.0274275555555561E-3</v>
      </c>
      <c r="AD60" s="34">
        <f t="shared" si="6"/>
        <v>-3.0274275555555561E-3</v>
      </c>
      <c r="AE60" s="34">
        <f t="shared" si="6"/>
        <v>-3.0274275555555561E-3</v>
      </c>
      <c r="AF60" s="34">
        <f t="shared" si="6"/>
        <v>-3.0274275555555561E-3</v>
      </c>
      <c r="AG60" s="34">
        <f t="shared" si="6"/>
        <v>-3.0274275555555561E-3</v>
      </c>
      <c r="AH60" s="34">
        <f t="shared" si="6"/>
        <v>-3.0274275555555561E-3</v>
      </c>
      <c r="AI60" s="34">
        <f t="shared" si="6"/>
        <v>-3.0274275555555561E-3</v>
      </c>
      <c r="AJ60" s="34">
        <f t="shared" si="6"/>
        <v>-3.0274275555555561E-3</v>
      </c>
      <c r="AK60" s="34">
        <f t="shared" si="6"/>
        <v>-3.0274275555555561E-3</v>
      </c>
      <c r="AL60" s="34">
        <f t="shared" si="6"/>
        <v>-3.0274275555555561E-3</v>
      </c>
      <c r="AM60" s="34">
        <f t="shared" si="6"/>
        <v>-3.0274275555555561E-3</v>
      </c>
      <c r="AN60" s="34">
        <f t="shared" si="6"/>
        <v>-3.0274275555555561E-3</v>
      </c>
      <c r="AO60" s="34">
        <f t="shared" si="6"/>
        <v>-3.0274275555555561E-3</v>
      </c>
      <c r="AP60" s="34">
        <f t="shared" si="6"/>
        <v>-3.0274275555555561E-3</v>
      </c>
      <c r="AQ60" s="34">
        <f t="shared" si="6"/>
        <v>-3.0274275555555561E-3</v>
      </c>
      <c r="AR60" s="34">
        <f t="shared" si="6"/>
        <v>-3.0274275555555561E-3</v>
      </c>
      <c r="AS60" s="34">
        <f t="shared" si="6"/>
        <v>-3.0274275555555561E-3</v>
      </c>
      <c r="AT60" s="34">
        <f t="shared" si="6"/>
        <v>-3.0274275555555561E-3</v>
      </c>
      <c r="AU60" s="34">
        <f t="shared" si="6"/>
        <v>-3.0274275555555561E-3</v>
      </c>
      <c r="AV60" s="34">
        <f t="shared" si="6"/>
        <v>-3.0274275555555561E-3</v>
      </c>
      <c r="AW60" s="34">
        <f t="shared" si="6"/>
        <v>-3.0274275555555561E-3</v>
      </c>
      <c r="AX60" s="34">
        <f t="shared" si="6"/>
        <v>-3.0274275555555561E-3</v>
      </c>
      <c r="AY60" s="34">
        <f t="shared" si="6"/>
        <v>-2.843889777777778E-3</v>
      </c>
      <c r="AZ60" s="34">
        <f t="shared" si="6"/>
        <v>-2.6603520000000004E-3</v>
      </c>
      <c r="BA60" s="34">
        <f t="shared" si="6"/>
        <v>-2.4768142222222228E-3</v>
      </c>
      <c r="BB60" s="34">
        <f t="shared" si="6"/>
        <v>-2.2932764444444451E-3</v>
      </c>
      <c r="BC60" s="34">
        <f t="shared" si="6"/>
        <v>-2.1097386666666671E-3</v>
      </c>
      <c r="BD60" s="34">
        <f t="shared" si="6"/>
        <v>-1.9262008888888895E-3</v>
      </c>
    </row>
    <row r="61" spans="1:56" ht="17.25" hidden="1" customHeight="1" outlineLevel="1" x14ac:dyDescent="0.35">
      <c r="A61" s="115"/>
      <c r="B61" s="9" t="s">
        <v>35</v>
      </c>
      <c r="C61" s="9" t="s">
        <v>62</v>
      </c>
      <c r="D61" s="9" t="s">
        <v>40</v>
      </c>
      <c r="E61" s="34">
        <v>0</v>
      </c>
      <c r="F61" s="34">
        <f>E62</f>
        <v>-8.2591999999999995E-3</v>
      </c>
      <c r="G61" s="34">
        <f t="shared" ref="G61:BD61" si="7">F62</f>
        <v>-1.6334862222222222E-2</v>
      </c>
      <c r="H61" s="34">
        <f t="shared" si="7"/>
        <v>-2.4226986666666665E-2</v>
      </c>
      <c r="I61" s="34">
        <f t="shared" si="7"/>
        <v>-3.1935573333333328E-2</v>
      </c>
      <c r="J61" s="34">
        <f t="shared" si="7"/>
        <v>-3.9460622222222214E-2</v>
      </c>
      <c r="K61" s="34">
        <f t="shared" si="7"/>
        <v>-4.6802133333333322E-2</v>
      </c>
      <c r="L61" s="34">
        <f t="shared" si="7"/>
        <v>-6.6232106666666679E-2</v>
      </c>
      <c r="M61" s="34">
        <f t="shared" si="7"/>
        <v>-0.13082247111111112</v>
      </c>
      <c r="N61" s="34">
        <f t="shared" si="7"/>
        <v>-0.12779504355555557</v>
      </c>
      <c r="O61" s="34">
        <f t="shared" si="7"/>
        <v>-0.12476761600000001</v>
      </c>
      <c r="P61" s="34">
        <f t="shared" si="7"/>
        <v>-0.12174018844444445</v>
      </c>
      <c r="Q61" s="34">
        <f t="shared" si="7"/>
        <v>-0.11871276088888889</v>
      </c>
      <c r="R61" s="34">
        <f t="shared" si="7"/>
        <v>-0.11568533333333333</v>
      </c>
      <c r="S61" s="34">
        <f t="shared" si="7"/>
        <v>-0.11265790577777778</v>
      </c>
      <c r="T61" s="34">
        <f t="shared" si="7"/>
        <v>-0.10963047822222222</v>
      </c>
      <c r="U61" s="34">
        <f t="shared" si="7"/>
        <v>-0.10660305066666666</v>
      </c>
      <c r="V61" s="34">
        <f t="shared" si="7"/>
        <v>-0.1035756231111111</v>
      </c>
      <c r="W61" s="34">
        <f t="shared" si="7"/>
        <v>-0.10054819555555554</v>
      </c>
      <c r="X61" s="34">
        <f t="shared" si="7"/>
        <v>-9.752076799999998E-2</v>
      </c>
      <c r="Y61" s="34">
        <f t="shared" si="7"/>
        <v>-9.4493340444444421E-2</v>
      </c>
      <c r="Z61" s="34">
        <f t="shared" si="7"/>
        <v>-9.1465912888888862E-2</v>
      </c>
      <c r="AA61" s="34">
        <f t="shared" si="7"/>
        <v>-8.8438485333333303E-2</v>
      </c>
      <c r="AB61" s="34">
        <f t="shared" si="7"/>
        <v>-8.5411057777777744E-2</v>
      </c>
      <c r="AC61" s="34">
        <f t="shared" si="7"/>
        <v>-8.2383630222222184E-2</v>
      </c>
      <c r="AD61" s="34">
        <f t="shared" si="7"/>
        <v>-7.9356202666666625E-2</v>
      </c>
      <c r="AE61" s="34">
        <f t="shared" si="7"/>
        <v>-7.6328775111111066E-2</v>
      </c>
      <c r="AF61" s="34">
        <f t="shared" si="7"/>
        <v>-7.3301347555555507E-2</v>
      </c>
      <c r="AG61" s="34">
        <f t="shared" si="7"/>
        <v>-7.0273919999999948E-2</v>
      </c>
      <c r="AH61" s="34">
        <f t="shared" si="7"/>
        <v>-6.7246492444444389E-2</v>
      </c>
      <c r="AI61" s="34">
        <f t="shared" si="7"/>
        <v>-6.421906488888883E-2</v>
      </c>
      <c r="AJ61" s="34">
        <f t="shared" si="7"/>
        <v>-6.1191637333333271E-2</v>
      </c>
      <c r="AK61" s="34">
        <f t="shared" si="7"/>
        <v>-5.8164209777777712E-2</v>
      </c>
      <c r="AL61" s="34">
        <f t="shared" si="7"/>
        <v>-5.5136782222222153E-2</v>
      </c>
      <c r="AM61" s="34">
        <f t="shared" si="7"/>
        <v>-5.2109354666666594E-2</v>
      </c>
      <c r="AN61" s="34">
        <f t="shared" si="7"/>
        <v>-4.9081927111111034E-2</v>
      </c>
      <c r="AO61" s="34">
        <f t="shared" si="7"/>
        <v>-4.6054499555555475E-2</v>
      </c>
      <c r="AP61" s="34">
        <f t="shared" si="7"/>
        <v>-4.3027071999999916E-2</v>
      </c>
      <c r="AQ61" s="34">
        <f t="shared" si="7"/>
        <v>-3.9999644444444357E-2</v>
      </c>
      <c r="AR61" s="34">
        <f t="shared" si="7"/>
        <v>-3.6972216888888798E-2</v>
      </c>
      <c r="AS61" s="34">
        <f t="shared" si="7"/>
        <v>-3.3944789333333239E-2</v>
      </c>
      <c r="AT61" s="34">
        <f t="shared" si="7"/>
        <v>-3.0917361777777683E-2</v>
      </c>
      <c r="AU61" s="34">
        <f t="shared" si="7"/>
        <v>-2.7889934222222128E-2</v>
      </c>
      <c r="AV61" s="34">
        <f t="shared" si="7"/>
        <v>-2.4862506666666572E-2</v>
      </c>
      <c r="AW61" s="34">
        <f t="shared" si="7"/>
        <v>-2.1835079111111017E-2</v>
      </c>
      <c r="AX61" s="34">
        <f t="shared" si="7"/>
        <v>-1.8807651555555461E-2</v>
      </c>
      <c r="AY61" s="34">
        <f t="shared" si="7"/>
        <v>-1.5780223999999905E-2</v>
      </c>
      <c r="AZ61" s="34">
        <f t="shared" si="7"/>
        <v>-1.2936334222222127E-2</v>
      </c>
      <c r="BA61" s="34">
        <f t="shared" si="7"/>
        <v>-1.0275982222222126E-2</v>
      </c>
      <c r="BB61" s="34">
        <f t="shared" si="7"/>
        <v>-7.7991679999999033E-3</v>
      </c>
      <c r="BC61" s="34">
        <f t="shared" si="7"/>
        <v>-5.5058915555554581E-3</v>
      </c>
      <c r="BD61" s="34">
        <f t="shared" si="7"/>
        <v>-3.3961528888887911E-3</v>
      </c>
    </row>
    <row r="62" spans="1:56" ht="16.5" hidden="1" customHeight="1" outlineLevel="1" x14ac:dyDescent="0.3">
      <c r="A62" s="115"/>
      <c r="B62" s="9" t="s">
        <v>34</v>
      </c>
      <c r="C62" s="9" t="s">
        <v>68</v>
      </c>
      <c r="D62" s="9" t="s">
        <v>40</v>
      </c>
      <c r="E62" s="34">
        <f t="shared" ref="E62:BD62" si="8">E28-E60+E61</f>
        <v>-8.2591999999999995E-3</v>
      </c>
      <c r="F62" s="34">
        <f t="shared" si="8"/>
        <v>-1.6334862222222222E-2</v>
      </c>
      <c r="G62" s="34">
        <f t="shared" si="8"/>
        <v>-2.4226986666666665E-2</v>
      </c>
      <c r="H62" s="34">
        <f t="shared" si="8"/>
        <v>-3.1935573333333328E-2</v>
      </c>
      <c r="I62" s="34">
        <f t="shared" si="8"/>
        <v>-3.9460622222222214E-2</v>
      </c>
      <c r="J62" s="34">
        <f t="shared" si="8"/>
        <v>-4.6802133333333322E-2</v>
      </c>
      <c r="K62" s="34">
        <f t="shared" si="8"/>
        <v>-6.6232106666666679E-2</v>
      </c>
      <c r="L62" s="34">
        <f t="shared" si="8"/>
        <v>-0.13082247111111112</v>
      </c>
      <c r="M62" s="34">
        <f t="shared" si="8"/>
        <v>-0.12779504355555557</v>
      </c>
      <c r="N62" s="34">
        <f t="shared" si="8"/>
        <v>-0.12476761600000001</v>
      </c>
      <c r="O62" s="34">
        <f t="shared" si="8"/>
        <v>-0.12174018844444445</v>
      </c>
      <c r="P62" s="34">
        <f t="shared" si="8"/>
        <v>-0.11871276088888889</v>
      </c>
      <c r="Q62" s="34">
        <f t="shared" si="8"/>
        <v>-0.11568533333333333</v>
      </c>
      <c r="R62" s="34">
        <f t="shared" si="8"/>
        <v>-0.11265790577777778</v>
      </c>
      <c r="S62" s="34">
        <f t="shared" si="8"/>
        <v>-0.10963047822222222</v>
      </c>
      <c r="T62" s="34">
        <f t="shared" si="8"/>
        <v>-0.10660305066666666</v>
      </c>
      <c r="U62" s="34">
        <f t="shared" si="8"/>
        <v>-0.1035756231111111</v>
      </c>
      <c r="V62" s="34">
        <f t="shared" si="8"/>
        <v>-0.10054819555555554</v>
      </c>
      <c r="W62" s="34">
        <f t="shared" si="8"/>
        <v>-9.752076799999998E-2</v>
      </c>
      <c r="X62" s="34">
        <f t="shared" si="8"/>
        <v>-9.4493340444444421E-2</v>
      </c>
      <c r="Y62" s="34">
        <f t="shared" si="8"/>
        <v>-9.1465912888888862E-2</v>
      </c>
      <c r="Z62" s="34">
        <f t="shared" si="8"/>
        <v>-8.8438485333333303E-2</v>
      </c>
      <c r="AA62" s="34">
        <f t="shared" si="8"/>
        <v>-8.5411057777777744E-2</v>
      </c>
      <c r="AB62" s="34">
        <f t="shared" si="8"/>
        <v>-8.2383630222222184E-2</v>
      </c>
      <c r="AC62" s="34">
        <f t="shared" si="8"/>
        <v>-7.9356202666666625E-2</v>
      </c>
      <c r="AD62" s="34">
        <f t="shared" si="8"/>
        <v>-7.6328775111111066E-2</v>
      </c>
      <c r="AE62" s="34">
        <f t="shared" si="8"/>
        <v>-7.3301347555555507E-2</v>
      </c>
      <c r="AF62" s="34">
        <f t="shared" si="8"/>
        <v>-7.0273919999999948E-2</v>
      </c>
      <c r="AG62" s="34">
        <f t="shared" si="8"/>
        <v>-6.7246492444444389E-2</v>
      </c>
      <c r="AH62" s="34">
        <f t="shared" si="8"/>
        <v>-6.421906488888883E-2</v>
      </c>
      <c r="AI62" s="34">
        <f t="shared" si="8"/>
        <v>-6.1191637333333271E-2</v>
      </c>
      <c r="AJ62" s="34">
        <f t="shared" si="8"/>
        <v>-5.8164209777777712E-2</v>
      </c>
      <c r="AK62" s="34">
        <f t="shared" si="8"/>
        <v>-5.5136782222222153E-2</v>
      </c>
      <c r="AL62" s="34">
        <f t="shared" si="8"/>
        <v>-5.2109354666666594E-2</v>
      </c>
      <c r="AM62" s="34">
        <f t="shared" si="8"/>
        <v>-4.9081927111111034E-2</v>
      </c>
      <c r="AN62" s="34">
        <f t="shared" si="8"/>
        <v>-4.6054499555555475E-2</v>
      </c>
      <c r="AO62" s="34">
        <f t="shared" si="8"/>
        <v>-4.3027071999999916E-2</v>
      </c>
      <c r="AP62" s="34">
        <f t="shared" si="8"/>
        <v>-3.9999644444444357E-2</v>
      </c>
      <c r="AQ62" s="34">
        <f t="shared" si="8"/>
        <v>-3.6972216888888798E-2</v>
      </c>
      <c r="AR62" s="34">
        <f t="shared" si="8"/>
        <v>-3.3944789333333239E-2</v>
      </c>
      <c r="AS62" s="34">
        <f t="shared" si="8"/>
        <v>-3.0917361777777683E-2</v>
      </c>
      <c r="AT62" s="34">
        <f t="shared" si="8"/>
        <v>-2.7889934222222128E-2</v>
      </c>
      <c r="AU62" s="34">
        <f t="shared" si="8"/>
        <v>-2.4862506666666572E-2</v>
      </c>
      <c r="AV62" s="34">
        <f t="shared" si="8"/>
        <v>-2.1835079111111017E-2</v>
      </c>
      <c r="AW62" s="34">
        <f t="shared" si="8"/>
        <v>-1.8807651555555461E-2</v>
      </c>
      <c r="AX62" s="34">
        <f t="shared" si="8"/>
        <v>-1.5780223999999905E-2</v>
      </c>
      <c r="AY62" s="34">
        <f t="shared" si="8"/>
        <v>-1.2936334222222127E-2</v>
      </c>
      <c r="AZ62" s="34">
        <f t="shared" si="8"/>
        <v>-1.0275982222222126E-2</v>
      </c>
      <c r="BA62" s="34">
        <f t="shared" si="8"/>
        <v>-7.7991679999999033E-3</v>
      </c>
      <c r="BB62" s="34">
        <f t="shared" si="8"/>
        <v>-5.5058915555554581E-3</v>
      </c>
      <c r="BC62" s="34">
        <f t="shared" si="8"/>
        <v>-3.3961528888887911E-3</v>
      </c>
      <c r="BD62" s="34">
        <f t="shared" si="8"/>
        <v>-1.4699519999999016E-3</v>
      </c>
    </row>
    <row r="63" spans="1:56" ht="16.5" collapsed="1" x14ac:dyDescent="0.3">
      <c r="A63" s="115"/>
      <c r="B63" s="9" t="s">
        <v>8</v>
      </c>
      <c r="C63" s="11" t="s">
        <v>67</v>
      </c>
      <c r="D63" s="9" t="s">
        <v>40</v>
      </c>
      <c r="E63" s="34">
        <f>AVERAGE(E61:E62)*'Fixed data'!$C$3</f>
        <v>-1.9945968E-4</v>
      </c>
      <c r="F63" s="34">
        <f>AVERAGE(F61:F62)*'Fixed data'!$C$3</f>
        <v>-5.9394660266666661E-4</v>
      </c>
      <c r="G63" s="34">
        <f>AVERAGE(G61:G62)*'Fixed data'!$C$3</f>
        <v>-9.795686506666667E-4</v>
      </c>
      <c r="H63" s="34">
        <f>AVERAGE(H61:H62)*'Fixed data'!$C$3</f>
        <v>-1.356325824E-3</v>
      </c>
      <c r="I63" s="34">
        <f>AVERAGE(I61:I62)*'Fixed data'!$C$3</f>
        <v>-1.7242181226666663E-3</v>
      </c>
      <c r="J63" s="34">
        <f>AVERAGE(J61:J62)*'Fixed data'!$C$3</f>
        <v>-2.0832455466666664E-3</v>
      </c>
      <c r="K63" s="34">
        <f>AVERAGE(K61:K62)*'Fixed data'!$C$3</f>
        <v>-2.7297768960000005E-3</v>
      </c>
      <c r="L63" s="34">
        <f>AVERAGE(L61:L62)*'Fixed data'!$C$3</f>
        <v>-4.7588680533333337E-3</v>
      </c>
      <c r="M63" s="34">
        <f>AVERAGE(M61:M62)*'Fixed data'!$C$3</f>
        <v>-6.2456129792000017E-3</v>
      </c>
      <c r="N63" s="34">
        <f>AVERAGE(N61:N62)*'Fixed data'!$C$3</f>
        <v>-6.0993882282666676E-3</v>
      </c>
      <c r="O63" s="34">
        <f>AVERAGE(O61:O62)*'Fixed data'!$C$3</f>
        <v>-5.9531634773333343E-3</v>
      </c>
      <c r="P63" s="34">
        <f>AVERAGE(P61:P62)*'Fixed data'!$C$3</f>
        <v>-5.8069387264000003E-3</v>
      </c>
      <c r="Q63" s="34">
        <f>AVERAGE(Q61:Q62)*'Fixed data'!$C$3</f>
        <v>-5.660713975466667E-3</v>
      </c>
      <c r="R63" s="34">
        <f>AVERAGE(R61:R62)*'Fixed data'!$C$3</f>
        <v>-5.5144892245333329E-3</v>
      </c>
      <c r="S63" s="34">
        <f>AVERAGE(S61:S62)*'Fixed data'!$C$3</f>
        <v>-5.3682644736000006E-3</v>
      </c>
      <c r="T63" s="34">
        <f>AVERAGE(T61:T62)*'Fixed data'!$C$3</f>
        <v>-5.2220397226666665E-3</v>
      </c>
      <c r="U63" s="34">
        <f>AVERAGE(U61:U62)*'Fixed data'!$C$3</f>
        <v>-5.0758149717333332E-3</v>
      </c>
      <c r="V63" s="34">
        <f>AVERAGE(V61:V62)*'Fixed data'!$C$3</f>
        <v>-4.9295902207999991E-3</v>
      </c>
      <c r="W63" s="34">
        <f>AVERAGE(W61:W62)*'Fixed data'!$C$3</f>
        <v>-4.7833654698666668E-3</v>
      </c>
      <c r="X63" s="34">
        <f>AVERAGE(X61:X62)*'Fixed data'!$C$3</f>
        <v>-4.6371407189333318E-3</v>
      </c>
      <c r="Y63" s="34">
        <f>AVERAGE(Y61:Y62)*'Fixed data'!$C$3</f>
        <v>-4.4909159679999994E-3</v>
      </c>
      <c r="Z63" s="34">
        <f>AVERAGE(Z61:Z62)*'Fixed data'!$C$3</f>
        <v>-4.3446912170666653E-3</v>
      </c>
      <c r="AA63" s="34">
        <f>AVERAGE(AA61:AA62)*'Fixed data'!$C$3</f>
        <v>-4.1984664661333321E-3</v>
      </c>
      <c r="AB63" s="34">
        <f>AVERAGE(AB61:AB62)*'Fixed data'!$C$3</f>
        <v>-4.052241715199998E-3</v>
      </c>
      <c r="AC63" s="34">
        <f>AVERAGE(AC61:AC62)*'Fixed data'!$C$3</f>
        <v>-3.9060169642666652E-3</v>
      </c>
      <c r="AD63" s="34">
        <f>AVERAGE(AD61:AD62)*'Fixed data'!$C$3</f>
        <v>-3.7597922133333311E-3</v>
      </c>
      <c r="AE63" s="34">
        <f>AVERAGE(AE61:AE62)*'Fixed data'!$C$3</f>
        <v>-3.6135674623999983E-3</v>
      </c>
      <c r="AF63" s="34">
        <f>AVERAGE(AF61:AF62)*'Fixed data'!$C$3</f>
        <v>-3.4673427114666642E-3</v>
      </c>
      <c r="AG63" s="34">
        <f>AVERAGE(AG61:AG62)*'Fixed data'!$C$3</f>
        <v>-3.3211179605333314E-3</v>
      </c>
      <c r="AH63" s="34">
        <f>AVERAGE(AH61:AH62)*'Fixed data'!$C$3</f>
        <v>-3.1748932095999969E-3</v>
      </c>
      <c r="AI63" s="34">
        <f>AVERAGE(AI61:AI62)*'Fixed data'!$C$3</f>
        <v>-3.0286684586666641E-3</v>
      </c>
      <c r="AJ63" s="34">
        <f>AVERAGE(AJ61:AJ62)*'Fixed data'!$C$3</f>
        <v>-2.8824437077333304E-3</v>
      </c>
      <c r="AK63" s="34">
        <f>AVERAGE(AK61:AK62)*'Fixed data'!$C$3</f>
        <v>-2.7362189567999968E-3</v>
      </c>
      <c r="AL63" s="34">
        <f>AVERAGE(AL61:AL62)*'Fixed data'!$C$3</f>
        <v>-2.5899942058666635E-3</v>
      </c>
      <c r="AM63" s="34">
        <f>AVERAGE(AM61:AM62)*'Fixed data'!$C$3</f>
        <v>-2.4437694549333299E-3</v>
      </c>
      <c r="AN63" s="34">
        <f>AVERAGE(AN61:AN62)*'Fixed data'!$C$3</f>
        <v>-2.2975447039999962E-3</v>
      </c>
      <c r="AO63" s="34">
        <f>AVERAGE(AO61:AO62)*'Fixed data'!$C$3</f>
        <v>-2.151319953066663E-3</v>
      </c>
      <c r="AP63" s="34">
        <f>AVERAGE(AP61:AP62)*'Fixed data'!$C$3</f>
        <v>-2.0050952021333293E-3</v>
      </c>
      <c r="AQ63" s="34">
        <f>AVERAGE(AQ61:AQ62)*'Fixed data'!$C$3</f>
        <v>-1.8588704511999959E-3</v>
      </c>
      <c r="AR63" s="34">
        <f>AVERAGE(AR61:AR62)*'Fixed data'!$C$3</f>
        <v>-1.7126457002666622E-3</v>
      </c>
      <c r="AS63" s="34">
        <f>AVERAGE(AS61:AS62)*'Fixed data'!$C$3</f>
        <v>-1.5664209493333288E-3</v>
      </c>
      <c r="AT63" s="34">
        <f>AVERAGE(AT61:AT62)*'Fixed data'!$C$3</f>
        <v>-1.4201961983999955E-3</v>
      </c>
      <c r="AU63" s="34">
        <f>AVERAGE(AU61:AU62)*'Fixed data'!$C$3</f>
        <v>-1.2739714474666621E-3</v>
      </c>
      <c r="AV63" s="34">
        <f>AVERAGE(AV61:AV62)*'Fixed data'!$C$3</f>
        <v>-1.1277466965333288E-3</v>
      </c>
      <c r="AW63" s="34">
        <f>AVERAGE(AW61:AW62)*'Fixed data'!$C$3</f>
        <v>-9.815219455999954E-4</v>
      </c>
      <c r="AX63" s="34">
        <f>AVERAGE(AX61:AX62)*'Fixed data'!$C$3</f>
        <v>-8.3529719466666227E-4</v>
      </c>
      <c r="AY63" s="34">
        <f>AVERAGE(AY61:AY62)*'Fixed data'!$C$3</f>
        <v>-6.9350488106666207E-4</v>
      </c>
      <c r="AZ63" s="34">
        <f>AVERAGE(AZ61:AZ62)*'Fixed data'!$C$3</f>
        <v>-5.6057744213332868E-4</v>
      </c>
      <c r="BA63" s="34">
        <f>AVERAGE(BA61:BA62)*'Fixed data'!$C$3</f>
        <v>-4.3651487786666206E-4</v>
      </c>
      <c r="BB63" s="34">
        <f>AVERAGE(BB61:BB62)*'Fixed data'!$C$3</f>
        <v>-3.2131718826666197E-4</v>
      </c>
      <c r="BC63" s="34">
        <f>AVERAGE(BC61:BC62)*'Fixed data'!$C$3</f>
        <v>-2.1498437333332865E-4</v>
      </c>
      <c r="BD63" s="34">
        <f>AVERAGE(BD61:BD62)*'Fixed data'!$C$3</f>
        <v>-1.1751643306666195E-4</v>
      </c>
    </row>
    <row r="64" spans="1:56" ht="15.75" thickBot="1" x14ac:dyDescent="0.35">
      <c r="A64" s="114"/>
      <c r="B64" s="12" t="s">
        <v>94</v>
      </c>
      <c r="C64" s="12" t="s">
        <v>45</v>
      </c>
      <c r="D64" s="12" t="s">
        <v>40</v>
      </c>
      <c r="E64" s="53">
        <f t="shared" ref="E64:BD64" si="9">E29+E60+E63</f>
        <v>-2.2642596800000001E-3</v>
      </c>
      <c r="F64" s="53">
        <f t="shared" si="9"/>
        <v>-2.8422843804444447E-3</v>
      </c>
      <c r="G64" s="53">
        <f t="shared" si="9"/>
        <v>-3.4114442062222229E-3</v>
      </c>
      <c r="H64" s="53">
        <f t="shared" si="9"/>
        <v>-3.971739157333334E-3</v>
      </c>
      <c r="I64" s="53">
        <f t="shared" si="9"/>
        <v>-4.5231692337777771E-3</v>
      </c>
      <c r="J64" s="53">
        <f t="shared" si="9"/>
        <v>-5.0657344355555557E-3</v>
      </c>
      <c r="K64" s="53">
        <f t="shared" si="9"/>
        <v>-8.9638035626666696E-3</v>
      </c>
      <c r="L64" s="53">
        <f t="shared" si="9"/>
        <v>-2.2853303608888893E-2</v>
      </c>
      <c r="M64" s="53">
        <f t="shared" si="9"/>
        <v>-9.2730405347555573E-3</v>
      </c>
      <c r="N64" s="53">
        <f t="shared" si="9"/>
        <v>-9.1268157838222241E-3</v>
      </c>
      <c r="O64" s="53">
        <f t="shared" si="9"/>
        <v>-8.9805910328888908E-3</v>
      </c>
      <c r="P64" s="53">
        <f t="shared" si="9"/>
        <v>-8.8343662819555559E-3</v>
      </c>
      <c r="Q64" s="53">
        <f t="shared" si="9"/>
        <v>-8.6881415310222226E-3</v>
      </c>
      <c r="R64" s="53">
        <f t="shared" si="9"/>
        <v>-8.5419167800888894E-3</v>
      </c>
      <c r="S64" s="53">
        <f t="shared" si="9"/>
        <v>-8.3956920291555562E-3</v>
      </c>
      <c r="T64" s="53">
        <f t="shared" si="9"/>
        <v>-8.2494672782222229E-3</v>
      </c>
      <c r="U64" s="53">
        <f t="shared" si="9"/>
        <v>-8.1032425272888897E-3</v>
      </c>
      <c r="V64" s="53">
        <f t="shared" si="9"/>
        <v>-7.9570177763555548E-3</v>
      </c>
      <c r="W64" s="53">
        <f t="shared" si="9"/>
        <v>-7.8107930254222233E-3</v>
      </c>
      <c r="X64" s="53">
        <f t="shared" si="9"/>
        <v>-7.6645682744888883E-3</v>
      </c>
      <c r="Y64" s="53">
        <f t="shared" si="9"/>
        <v>-7.5183435235555551E-3</v>
      </c>
      <c r="Z64" s="53">
        <f t="shared" si="9"/>
        <v>-7.3721187726222218E-3</v>
      </c>
      <c r="AA64" s="53">
        <f t="shared" si="9"/>
        <v>-7.2258940216888886E-3</v>
      </c>
      <c r="AB64" s="53">
        <f t="shared" si="9"/>
        <v>-7.0796692707555536E-3</v>
      </c>
      <c r="AC64" s="53">
        <f t="shared" si="9"/>
        <v>-6.9334445198222213E-3</v>
      </c>
      <c r="AD64" s="53">
        <f t="shared" si="9"/>
        <v>-6.7872197688888872E-3</v>
      </c>
      <c r="AE64" s="53">
        <f t="shared" si="9"/>
        <v>-6.6409950179555539E-3</v>
      </c>
      <c r="AF64" s="53">
        <f t="shared" si="9"/>
        <v>-6.4947702670222207E-3</v>
      </c>
      <c r="AG64" s="53">
        <f t="shared" si="9"/>
        <v>-6.3485455160888875E-3</v>
      </c>
      <c r="AH64" s="53">
        <f t="shared" si="9"/>
        <v>-6.2023207651555525E-3</v>
      </c>
      <c r="AI64" s="53">
        <f t="shared" si="9"/>
        <v>-6.0560960142222202E-3</v>
      </c>
      <c r="AJ64" s="53">
        <f t="shared" si="9"/>
        <v>-5.9098712632888861E-3</v>
      </c>
      <c r="AK64" s="53">
        <f t="shared" si="9"/>
        <v>-5.7636465123555528E-3</v>
      </c>
      <c r="AL64" s="53">
        <f t="shared" si="9"/>
        <v>-5.6174217614222196E-3</v>
      </c>
      <c r="AM64" s="53">
        <f t="shared" si="9"/>
        <v>-5.4711970104888864E-3</v>
      </c>
      <c r="AN64" s="53">
        <f t="shared" si="9"/>
        <v>-5.3249722595555523E-3</v>
      </c>
      <c r="AO64" s="53">
        <f t="shared" si="9"/>
        <v>-5.178747508622219E-3</v>
      </c>
      <c r="AP64" s="53">
        <f t="shared" si="9"/>
        <v>-5.0325227576888849E-3</v>
      </c>
      <c r="AQ64" s="53">
        <f t="shared" si="9"/>
        <v>-4.8862980067555517E-3</v>
      </c>
      <c r="AR64" s="53">
        <f t="shared" si="9"/>
        <v>-4.7400732558222185E-3</v>
      </c>
      <c r="AS64" s="53">
        <f t="shared" si="9"/>
        <v>-4.5938485048888852E-3</v>
      </c>
      <c r="AT64" s="53">
        <f t="shared" si="9"/>
        <v>-4.447623753955552E-3</v>
      </c>
      <c r="AU64" s="53">
        <f t="shared" si="9"/>
        <v>-4.3013990030222179E-3</v>
      </c>
      <c r="AV64" s="53">
        <f t="shared" si="9"/>
        <v>-4.1551742520888847E-3</v>
      </c>
      <c r="AW64" s="53">
        <f t="shared" si="9"/>
        <v>-4.0089495011555515E-3</v>
      </c>
      <c r="AX64" s="53">
        <f t="shared" si="9"/>
        <v>-3.8627247502222182E-3</v>
      </c>
      <c r="AY64" s="53">
        <f t="shared" si="9"/>
        <v>-3.5373946588444401E-3</v>
      </c>
      <c r="AZ64" s="53">
        <f t="shared" si="9"/>
        <v>-3.2209294421333291E-3</v>
      </c>
      <c r="BA64" s="53">
        <f t="shared" si="9"/>
        <v>-2.9133291000888848E-3</v>
      </c>
      <c r="BB64" s="53">
        <f t="shared" si="9"/>
        <v>-2.6145936327111072E-3</v>
      </c>
      <c r="BC64" s="53">
        <f t="shared" si="9"/>
        <v>-2.3247230399999958E-3</v>
      </c>
      <c r="BD64" s="53">
        <f t="shared" si="9"/>
        <v>-2.0437173219555512E-3</v>
      </c>
    </row>
    <row r="65" spans="1:56" ht="12.75" customHeight="1" x14ac:dyDescent="0.3">
      <c r="A65" s="175" t="s">
        <v>229</v>
      </c>
      <c r="B65" s="9" t="s">
        <v>36</v>
      </c>
      <c r="D65" s="4" t="s">
        <v>40</v>
      </c>
      <c r="E65" s="34">
        <f>'Fixed data'!$G$6*E86/1000000</f>
        <v>0</v>
      </c>
      <c r="F65" s="34">
        <f>'Fixed data'!$G$6*F86/1000000</f>
        <v>1.9909601288258942E-4</v>
      </c>
      <c r="G65" s="34">
        <f>'Fixed data'!$G$6*G86/1000000</f>
        <v>1.9909601288258942E-4</v>
      </c>
      <c r="H65" s="34">
        <f>'Fixed data'!$G$6*H86/1000000</f>
        <v>1.9909601288258942E-4</v>
      </c>
      <c r="I65" s="34">
        <f>'Fixed data'!$G$6*I86/1000000</f>
        <v>1.9909601288258942E-4</v>
      </c>
      <c r="J65" s="34">
        <f>'Fixed data'!$G$6*J86/1000000</f>
        <v>1.9909601288258942E-4</v>
      </c>
      <c r="K65" s="34">
        <f>'Fixed data'!$G$6*K86/1000000</f>
        <v>1.9909601288258942E-4</v>
      </c>
      <c r="L65" s="34">
        <f>'Fixed data'!$G$6*L86/1000000</f>
        <v>4.8641090692812076E-4</v>
      </c>
      <c r="M65" s="34">
        <f>'Fixed data'!$G$6*M86/1000000</f>
        <v>1.5698684403976219E-3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1.5402336128660603E-5</v>
      </c>
      <c r="G66" s="34">
        <f>G87*'Fixed data'!J$5/1000000</f>
        <v>1.5892384280469021E-5</v>
      </c>
      <c r="H66" s="34">
        <f>H87*'Fixed data'!K$5/1000000</f>
        <v>1.6385696831648512E-5</v>
      </c>
      <c r="I66" s="34">
        <f>I87*'Fixed data'!L$5/1000000</f>
        <v>1.6896240226599923E-5</v>
      </c>
      <c r="J66" s="34">
        <f>J87*'Fixed data'!M$5/1000000</f>
        <v>2.917371535925128E-5</v>
      </c>
      <c r="K66" s="34">
        <f>K87*'Fixed data'!N$5/1000000</f>
        <v>4.058705580520602E-5</v>
      </c>
      <c r="L66" s="34">
        <f>L87*'Fixed data'!O$5/1000000</f>
        <v>1.2493085624548807E-4</v>
      </c>
      <c r="M66" s="34">
        <f>M87*'Fixed data'!P$5/1000000</f>
        <v>4.7957510161742768E-4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2.1449834901125003E-4</v>
      </c>
      <c r="G76" s="53">
        <f t="shared" si="10"/>
        <v>2.1498839716305846E-4</v>
      </c>
      <c r="H76" s="53">
        <f t="shared" si="10"/>
        <v>2.1548170971423793E-4</v>
      </c>
      <c r="I76" s="53">
        <f t="shared" si="10"/>
        <v>2.1599225310918934E-4</v>
      </c>
      <c r="J76" s="53">
        <f t="shared" si="10"/>
        <v>2.2826972824184071E-4</v>
      </c>
      <c r="K76" s="53">
        <f t="shared" si="10"/>
        <v>2.3968306868779544E-4</v>
      </c>
      <c r="L76" s="53">
        <f t="shared" si="10"/>
        <v>6.1134176317360878E-4</v>
      </c>
      <c r="M76" s="53">
        <f t="shared" si="10"/>
        <v>2.0494435420150498E-3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-2.2642596800000001E-3</v>
      </c>
      <c r="F77" s="54">
        <f>IF('Fixed data'!$G$19=FALSE,F64+F76,F64)</f>
        <v>-2.6277860314331946E-3</v>
      </c>
      <c r="G77" s="54">
        <f>IF('Fixed data'!$G$19=FALSE,G64+G76,G64)</f>
        <v>-3.1964558090591642E-3</v>
      </c>
      <c r="H77" s="54">
        <f>IF('Fixed data'!$G$19=FALSE,H64+H76,H64)</f>
        <v>-3.7562574476190961E-3</v>
      </c>
      <c r="I77" s="54">
        <f>IF('Fixed data'!$G$19=FALSE,I64+I76,I64)</f>
        <v>-4.3071769806685874E-3</v>
      </c>
      <c r="J77" s="54">
        <f>IF('Fixed data'!$G$19=FALSE,J64+J76,J64)</f>
        <v>-4.8374647073137151E-3</v>
      </c>
      <c r="K77" s="54">
        <f>IF('Fixed data'!$G$19=FALSE,K64+K76,K64)</f>
        <v>-8.7241204939788736E-3</v>
      </c>
      <c r="L77" s="54">
        <f>IF('Fixed data'!$G$19=FALSE,L64+L76,L64)</f>
        <v>-2.2241961845715284E-2</v>
      </c>
      <c r="M77" s="54">
        <f>IF('Fixed data'!$G$19=FALSE,M64+M76,M64)</f>
        <v>-7.2235969927405075E-3</v>
      </c>
      <c r="N77" s="54">
        <f>IF('Fixed data'!$G$19=FALSE,N64+N76,N64)</f>
        <v>-9.1268157838222241E-3</v>
      </c>
      <c r="O77" s="54">
        <f>IF('Fixed data'!$G$19=FALSE,O64+O76,O64)</f>
        <v>-8.9805910328888908E-3</v>
      </c>
      <c r="P77" s="54">
        <f>IF('Fixed data'!$G$19=FALSE,P64+P76,P64)</f>
        <v>-8.8343662819555559E-3</v>
      </c>
      <c r="Q77" s="54">
        <f>IF('Fixed data'!$G$19=FALSE,Q64+Q76,Q64)</f>
        <v>-8.6881415310222226E-3</v>
      </c>
      <c r="R77" s="54">
        <f>IF('Fixed data'!$G$19=FALSE,R64+R76,R64)</f>
        <v>-8.5419167800888894E-3</v>
      </c>
      <c r="S77" s="54">
        <f>IF('Fixed data'!$G$19=FALSE,S64+S76,S64)</f>
        <v>-8.3956920291555562E-3</v>
      </c>
      <c r="T77" s="54">
        <f>IF('Fixed data'!$G$19=FALSE,T64+T76,T64)</f>
        <v>-8.2494672782222229E-3</v>
      </c>
      <c r="U77" s="54">
        <f>IF('Fixed data'!$G$19=FALSE,U64+U76,U64)</f>
        <v>-8.1032425272888897E-3</v>
      </c>
      <c r="V77" s="54">
        <f>IF('Fixed data'!$G$19=FALSE,V64+V76,V64)</f>
        <v>-7.9570177763555548E-3</v>
      </c>
      <c r="W77" s="54">
        <f>IF('Fixed data'!$G$19=FALSE,W64+W76,W64)</f>
        <v>-7.8107930254222233E-3</v>
      </c>
      <c r="X77" s="54">
        <f>IF('Fixed data'!$G$19=FALSE,X64+X76,X64)</f>
        <v>-7.6645682744888883E-3</v>
      </c>
      <c r="Y77" s="54">
        <f>IF('Fixed data'!$G$19=FALSE,Y64+Y76,Y64)</f>
        <v>-7.5183435235555551E-3</v>
      </c>
      <c r="Z77" s="54">
        <f>IF('Fixed data'!$G$19=FALSE,Z64+Z76,Z64)</f>
        <v>-7.3721187726222218E-3</v>
      </c>
      <c r="AA77" s="54">
        <f>IF('Fixed data'!$G$19=FALSE,AA64+AA76,AA64)</f>
        <v>-7.2258940216888886E-3</v>
      </c>
      <c r="AB77" s="54">
        <f>IF('Fixed data'!$G$19=FALSE,AB64+AB76,AB64)</f>
        <v>-7.0796692707555536E-3</v>
      </c>
      <c r="AC77" s="54">
        <f>IF('Fixed data'!$G$19=FALSE,AC64+AC76,AC64)</f>
        <v>-6.9334445198222213E-3</v>
      </c>
      <c r="AD77" s="54">
        <f>IF('Fixed data'!$G$19=FALSE,AD64+AD76,AD64)</f>
        <v>-6.7872197688888872E-3</v>
      </c>
      <c r="AE77" s="54">
        <f>IF('Fixed data'!$G$19=FALSE,AE64+AE76,AE64)</f>
        <v>-6.6409950179555539E-3</v>
      </c>
      <c r="AF77" s="54">
        <f>IF('Fixed data'!$G$19=FALSE,AF64+AF76,AF64)</f>
        <v>-6.4947702670222207E-3</v>
      </c>
      <c r="AG77" s="54">
        <f>IF('Fixed data'!$G$19=FALSE,AG64+AG76,AG64)</f>
        <v>-6.3485455160888875E-3</v>
      </c>
      <c r="AH77" s="54">
        <f>IF('Fixed data'!$G$19=FALSE,AH64+AH76,AH64)</f>
        <v>-6.2023207651555525E-3</v>
      </c>
      <c r="AI77" s="54">
        <f>IF('Fixed data'!$G$19=FALSE,AI64+AI76,AI64)</f>
        <v>-6.0560960142222202E-3</v>
      </c>
      <c r="AJ77" s="54">
        <f>IF('Fixed data'!$G$19=FALSE,AJ64+AJ76,AJ64)</f>
        <v>-5.9098712632888861E-3</v>
      </c>
      <c r="AK77" s="54">
        <f>IF('Fixed data'!$G$19=FALSE,AK64+AK76,AK64)</f>
        <v>-5.7636465123555528E-3</v>
      </c>
      <c r="AL77" s="54">
        <f>IF('Fixed data'!$G$19=FALSE,AL64+AL76,AL64)</f>
        <v>-5.6174217614222196E-3</v>
      </c>
      <c r="AM77" s="54">
        <f>IF('Fixed data'!$G$19=FALSE,AM64+AM76,AM64)</f>
        <v>-5.4711970104888864E-3</v>
      </c>
      <c r="AN77" s="54">
        <f>IF('Fixed data'!$G$19=FALSE,AN64+AN76,AN64)</f>
        <v>-5.3249722595555523E-3</v>
      </c>
      <c r="AO77" s="54">
        <f>IF('Fixed data'!$G$19=FALSE,AO64+AO76,AO64)</f>
        <v>-5.178747508622219E-3</v>
      </c>
      <c r="AP77" s="54">
        <f>IF('Fixed data'!$G$19=FALSE,AP64+AP76,AP64)</f>
        <v>-5.0325227576888849E-3</v>
      </c>
      <c r="AQ77" s="54">
        <f>IF('Fixed data'!$G$19=FALSE,AQ64+AQ76,AQ64)</f>
        <v>-4.8862980067555517E-3</v>
      </c>
      <c r="AR77" s="54">
        <f>IF('Fixed data'!$G$19=FALSE,AR64+AR76,AR64)</f>
        <v>-4.7400732558222185E-3</v>
      </c>
      <c r="AS77" s="54">
        <f>IF('Fixed data'!$G$19=FALSE,AS64+AS76,AS64)</f>
        <v>-4.5938485048888852E-3</v>
      </c>
      <c r="AT77" s="54">
        <f>IF('Fixed data'!$G$19=FALSE,AT64+AT76,AT64)</f>
        <v>-4.447623753955552E-3</v>
      </c>
      <c r="AU77" s="54">
        <f>IF('Fixed data'!$G$19=FALSE,AU64+AU76,AU64)</f>
        <v>-4.3013990030222179E-3</v>
      </c>
      <c r="AV77" s="54">
        <f>IF('Fixed data'!$G$19=FALSE,AV64+AV76,AV64)</f>
        <v>-4.1551742520888847E-3</v>
      </c>
      <c r="AW77" s="54">
        <f>IF('Fixed data'!$G$19=FALSE,AW64+AW76,AW64)</f>
        <v>-4.0089495011555515E-3</v>
      </c>
      <c r="AX77" s="54">
        <f>IF('Fixed data'!$G$19=FALSE,AX64+AX76,AX64)</f>
        <v>-3.8627247502222182E-3</v>
      </c>
      <c r="AY77" s="54">
        <f>IF('Fixed data'!$G$19=FALSE,AY64+AY76,AY64)</f>
        <v>-3.5373946588444401E-3</v>
      </c>
      <c r="AZ77" s="54">
        <f>IF('Fixed data'!$G$19=FALSE,AZ64+AZ76,AZ64)</f>
        <v>-3.2209294421333291E-3</v>
      </c>
      <c r="BA77" s="54">
        <f>IF('Fixed data'!$G$19=FALSE,BA64+BA76,BA64)</f>
        <v>-2.9133291000888848E-3</v>
      </c>
      <c r="BB77" s="54">
        <f>IF('Fixed data'!$G$19=FALSE,BB64+BB76,BB64)</f>
        <v>-2.6145936327111072E-3</v>
      </c>
      <c r="BC77" s="54">
        <f>IF('Fixed data'!$G$19=FALSE,BC64+BC76,BC64)</f>
        <v>-2.3247230399999958E-3</v>
      </c>
      <c r="BD77" s="54">
        <f>IF('Fixed data'!$G$19=FALSE,BD64+BD76,BD64)</f>
        <v>-2.0437173219555512E-3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-2.187690512077295E-3</v>
      </c>
      <c r="F80" s="55">
        <f t="shared" ref="F80:BD80" si="11">F77*F78</f>
        <v>-2.4530663786162523E-3</v>
      </c>
      <c r="G80" s="55">
        <f t="shared" si="11"/>
        <v>-2.88302000097109E-3</v>
      </c>
      <c r="H80" s="55">
        <f t="shared" si="11"/>
        <v>-3.2733613579625388E-3</v>
      </c>
      <c r="I80" s="55">
        <f t="shared" si="11"/>
        <v>-3.6265274426336667E-3</v>
      </c>
      <c r="J80" s="55">
        <f t="shared" si="11"/>
        <v>-3.9352806562157217E-3</v>
      </c>
      <c r="K80" s="55">
        <f t="shared" si="11"/>
        <v>-6.8570798481838498E-3</v>
      </c>
      <c r="L80" s="55">
        <f t="shared" si="11"/>
        <v>-1.6890802858557111E-2</v>
      </c>
      <c r="M80" s="55">
        <f t="shared" si="11"/>
        <v>-5.3001768441894659E-3</v>
      </c>
      <c r="N80" s="55">
        <f t="shared" si="11"/>
        <v>-6.4701714184148759E-3</v>
      </c>
      <c r="O80" s="55">
        <f t="shared" si="11"/>
        <v>-6.1512173347325703E-3</v>
      </c>
      <c r="P80" s="55">
        <f t="shared" si="11"/>
        <v>-5.8464360563668166E-3</v>
      </c>
      <c r="Q80" s="55">
        <f t="shared" si="11"/>
        <v>-5.5552337762344453E-3</v>
      </c>
      <c r="R80" s="55">
        <f t="shared" si="11"/>
        <v>-5.2770406407976686E-3</v>
      </c>
      <c r="S80" s="55">
        <f t="shared" si="11"/>
        <v>-5.0113098090660037E-3</v>
      </c>
      <c r="T80" s="55">
        <f t="shared" si="11"/>
        <v>-4.7575165478484531E-3</v>
      </c>
      <c r="U80" s="55">
        <f t="shared" si="11"/>
        <v>-4.5151573618803656E-3</v>
      </c>
      <c r="V80" s="55">
        <f t="shared" si="11"/>
        <v>-4.2837491575009002E-3</v>
      </c>
      <c r="W80" s="55">
        <f t="shared" si="11"/>
        <v>-4.0628284386067361E-3</v>
      </c>
      <c r="X80" s="55">
        <f t="shared" si="11"/>
        <v>-3.8519505336554317E-3</v>
      </c>
      <c r="Y80" s="55">
        <f t="shared" si="11"/>
        <v>-3.6506888525379916E-3</v>
      </c>
      <c r="Z80" s="55">
        <f t="shared" si="11"/>
        <v>-3.4586341721843774E-3</v>
      </c>
      <c r="AA80" s="55">
        <f t="shared" si="11"/>
        <v>-3.2753939498085557E-3</v>
      </c>
      <c r="AB80" s="55">
        <f t="shared" si="11"/>
        <v>-3.1005916627406312E-3</v>
      </c>
      <c r="AC80" s="55">
        <f t="shared" si="11"/>
        <v>-2.9338661738332766E-3</v>
      </c>
      <c r="AD80" s="55">
        <f t="shared" si="11"/>
        <v>-2.7748711214677121E-3</v>
      </c>
      <c r="AE80" s="55">
        <f t="shared" si="11"/>
        <v>-2.6232743332212077E-3</v>
      </c>
      <c r="AF80" s="55">
        <f t="shared" si="11"/>
        <v>-2.478757262293344E-3</v>
      </c>
      <c r="AG80" s="55">
        <f t="shared" si="11"/>
        <v>-2.3410144458223207E-3</v>
      </c>
      <c r="AH80" s="55">
        <f t="shared" si="11"/>
        <v>-2.209752984255276E-3</v>
      </c>
      <c r="AI80" s="55">
        <f t="shared" si="11"/>
        <v>-2.4223605555501082E-3</v>
      </c>
      <c r="AJ80" s="55">
        <f t="shared" si="11"/>
        <v>-2.2950218785168885E-3</v>
      </c>
      <c r="AK80" s="55">
        <f t="shared" si="11"/>
        <v>-2.1730460120602149E-3</v>
      </c>
      <c r="AL80" s="55">
        <f t="shared" si="11"/>
        <v>-2.0562285854719151E-3</v>
      </c>
      <c r="AM80" s="55">
        <f t="shared" si="11"/>
        <v>-1.9443725836666315E-3</v>
      </c>
      <c r="AN80" s="55">
        <f t="shared" si="11"/>
        <v>-1.8372880920740371E-3</v>
      </c>
      <c r="AO80" s="55">
        <f t="shared" si="11"/>
        <v>-1.7347920501516497E-3</v>
      </c>
      <c r="AP80" s="55">
        <f t="shared" si="11"/>
        <v>-1.6367080132325019E-3</v>
      </c>
      <c r="AQ80" s="55">
        <f t="shared" si="11"/>
        <v>-1.542865922431241E-3</v>
      </c>
      <c r="AR80" s="55">
        <f t="shared" si="11"/>
        <v>-1.4531018823412721E-3</v>
      </c>
      <c r="AS80" s="55">
        <f t="shared" si="11"/>
        <v>-1.3672579462642841E-3</v>
      </c>
      <c r="AT80" s="55">
        <f t="shared" si="11"/>
        <v>-1.2851819087219842E-3</v>
      </c>
      <c r="AU80" s="55">
        <f t="shared" si="11"/>
        <v>-1.2067271050080152E-3</v>
      </c>
      <c r="AV80" s="55">
        <f t="shared" si="11"/>
        <v>-1.1317522175459775E-3</v>
      </c>
      <c r="AW80" s="55">
        <f t="shared" si="11"/>
        <v>-1.0601210888271262E-3</v>
      </c>
      <c r="AX80" s="55">
        <f t="shared" si="11"/>
        <v>-9.9170254070874027E-4</v>
      </c>
      <c r="AY80" s="55">
        <f t="shared" si="11"/>
        <v>-8.8172662390128154E-4</v>
      </c>
      <c r="AZ80" s="55">
        <f t="shared" si="11"/>
        <v>-7.7946106293743593E-4</v>
      </c>
      <c r="BA80" s="55">
        <f t="shared" si="11"/>
        <v>-6.8448752329242101E-4</v>
      </c>
      <c r="BB80" s="55">
        <f t="shared" si="11"/>
        <v>-5.9640731839461522E-4</v>
      </c>
      <c r="BC80" s="55">
        <f t="shared" si="11"/>
        <v>-5.1484056696539653E-4</v>
      </c>
      <c r="BD80" s="55">
        <f t="shared" si="11"/>
        <v>-4.3942538432181853E-4</v>
      </c>
    </row>
    <row r="81" spans="1:56" x14ac:dyDescent="0.3">
      <c r="A81" s="74"/>
      <c r="B81" s="15" t="s">
        <v>18</v>
      </c>
      <c r="C81" s="15"/>
      <c r="D81" s="14" t="s">
        <v>40</v>
      </c>
      <c r="E81" s="56">
        <f>+E80</f>
        <v>-2.187690512077295E-3</v>
      </c>
      <c r="F81" s="56">
        <f t="shared" ref="F81:BD81" si="12">+E81+F80</f>
        <v>-4.6407568906935478E-3</v>
      </c>
      <c r="G81" s="56">
        <f t="shared" si="12"/>
        <v>-7.5237768916646373E-3</v>
      </c>
      <c r="H81" s="56">
        <f t="shared" si="12"/>
        <v>-1.0797138249627176E-2</v>
      </c>
      <c r="I81" s="56">
        <f t="shared" si="12"/>
        <v>-1.4423665692260843E-2</v>
      </c>
      <c r="J81" s="56">
        <f t="shared" si="12"/>
        <v>-1.8358946348476565E-2</v>
      </c>
      <c r="K81" s="56">
        <f t="shared" si="12"/>
        <v>-2.5216026196660413E-2</v>
      </c>
      <c r="L81" s="56">
        <f t="shared" si="12"/>
        <v>-4.2106829055217523E-2</v>
      </c>
      <c r="M81" s="56">
        <f t="shared" si="12"/>
        <v>-4.7407005899406988E-2</v>
      </c>
      <c r="N81" s="56">
        <f t="shared" si="12"/>
        <v>-5.3877177317821864E-2</v>
      </c>
      <c r="O81" s="56">
        <f t="shared" si="12"/>
        <v>-6.0028394652554433E-2</v>
      </c>
      <c r="P81" s="56">
        <f t="shared" si="12"/>
        <v>-6.587483070892125E-2</v>
      </c>
      <c r="Q81" s="56">
        <f t="shared" si="12"/>
        <v>-7.1430064485155695E-2</v>
      </c>
      <c r="R81" s="56">
        <f t="shared" si="12"/>
        <v>-7.6707105125953357E-2</v>
      </c>
      <c r="S81" s="56">
        <f t="shared" si="12"/>
        <v>-8.1718414935019357E-2</v>
      </c>
      <c r="T81" s="56">
        <f t="shared" si="12"/>
        <v>-8.6475931482867807E-2</v>
      </c>
      <c r="U81" s="56">
        <f t="shared" si="12"/>
        <v>-9.0991088844748172E-2</v>
      </c>
      <c r="V81" s="56">
        <f t="shared" si="12"/>
        <v>-9.5274838002249077E-2</v>
      </c>
      <c r="W81" s="56">
        <f t="shared" si="12"/>
        <v>-9.9337666440855815E-2</v>
      </c>
      <c r="X81" s="56">
        <f t="shared" si="12"/>
        <v>-0.10318961697451125</v>
      </c>
      <c r="Y81" s="56">
        <f t="shared" si="12"/>
        <v>-0.10684030582704925</v>
      </c>
      <c r="Z81" s="56">
        <f t="shared" si="12"/>
        <v>-0.11029893999923363</v>
      </c>
      <c r="AA81" s="56">
        <f t="shared" si="12"/>
        <v>-0.11357433394904218</v>
      </c>
      <c r="AB81" s="56">
        <f t="shared" si="12"/>
        <v>-0.1166749256117828</v>
      </c>
      <c r="AC81" s="56">
        <f t="shared" si="12"/>
        <v>-0.11960879178561608</v>
      </c>
      <c r="AD81" s="56">
        <f t="shared" si="12"/>
        <v>-0.12238366290708379</v>
      </c>
      <c r="AE81" s="56">
        <f t="shared" si="12"/>
        <v>-0.12500693724030498</v>
      </c>
      <c r="AF81" s="56">
        <f t="shared" si="12"/>
        <v>-0.12748569450259833</v>
      </c>
      <c r="AG81" s="56">
        <f t="shared" si="12"/>
        <v>-0.12982670894842066</v>
      </c>
      <c r="AH81" s="56">
        <f t="shared" si="12"/>
        <v>-0.13203646193267593</v>
      </c>
      <c r="AI81" s="56">
        <f t="shared" si="12"/>
        <v>-0.13445882248822605</v>
      </c>
      <c r="AJ81" s="56">
        <f t="shared" si="12"/>
        <v>-0.13675384436674293</v>
      </c>
      <c r="AK81" s="56">
        <f t="shared" si="12"/>
        <v>-0.13892689037880315</v>
      </c>
      <c r="AL81" s="56">
        <f t="shared" si="12"/>
        <v>-0.14098311896427507</v>
      </c>
      <c r="AM81" s="56">
        <f t="shared" si="12"/>
        <v>-0.14292749154794171</v>
      </c>
      <c r="AN81" s="56">
        <f t="shared" si="12"/>
        <v>-0.14476477964001574</v>
      </c>
      <c r="AO81" s="56">
        <f t="shared" si="12"/>
        <v>-0.14649957169016739</v>
      </c>
      <c r="AP81" s="56">
        <f t="shared" si="12"/>
        <v>-0.1481362797033999</v>
      </c>
      <c r="AQ81" s="56">
        <f t="shared" si="12"/>
        <v>-0.14967914562583115</v>
      </c>
      <c r="AR81" s="56">
        <f t="shared" si="12"/>
        <v>-0.15113224750817242</v>
      </c>
      <c r="AS81" s="56">
        <f t="shared" si="12"/>
        <v>-0.15249950545443669</v>
      </c>
      <c r="AT81" s="56">
        <f t="shared" si="12"/>
        <v>-0.15378468736315867</v>
      </c>
      <c r="AU81" s="56">
        <f t="shared" si="12"/>
        <v>-0.15499141446816669</v>
      </c>
      <c r="AV81" s="56">
        <f t="shared" si="12"/>
        <v>-0.15612316668571266</v>
      </c>
      <c r="AW81" s="56">
        <f t="shared" si="12"/>
        <v>-0.1571832877745398</v>
      </c>
      <c r="AX81" s="56">
        <f t="shared" si="12"/>
        <v>-0.15817499031524854</v>
      </c>
      <c r="AY81" s="56">
        <f t="shared" si="12"/>
        <v>-0.15905671693914983</v>
      </c>
      <c r="AZ81" s="56">
        <f t="shared" si="12"/>
        <v>-0.15983617800208727</v>
      </c>
      <c r="BA81" s="56">
        <f t="shared" si="12"/>
        <v>-0.16052066552537969</v>
      </c>
      <c r="BB81" s="56">
        <f t="shared" si="12"/>
        <v>-0.1611170728437743</v>
      </c>
      <c r="BC81" s="56">
        <f t="shared" si="12"/>
        <v>-0.16163191341073971</v>
      </c>
      <c r="BD81" s="56">
        <f t="shared" si="12"/>
        <v>-0.16207133879506153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Volumes'!R$25+'[2]ED1 Asset Replacement Volumes'!R$45</f>
        <v>4.1117470875000004</v>
      </c>
      <c r="G86" s="146">
        <f>'[2]ED1 Asset Replacement Volumes'!S$25+'[2]ED1 Asset Replacement Volumes'!S$45</f>
        <v>4.1117470875000004</v>
      </c>
      <c r="H86" s="146">
        <f>'[2]ED1 Asset Replacement Volumes'!T$25+'[2]ED1 Asset Replacement Volumes'!T$45</f>
        <v>4.1117470875000004</v>
      </c>
      <c r="I86" s="146">
        <f>'[2]ED1 Asset Replacement Volumes'!U$25+'[2]ED1 Asset Replacement Volumes'!U$45</f>
        <v>4.1117470875000004</v>
      </c>
      <c r="J86" s="146">
        <f>'[2]ED1 Asset Replacement Volumes'!V$25+'[2]ED1 Asset Replacement Volumes'!V$45</f>
        <v>4.1117470875000004</v>
      </c>
      <c r="K86" s="146">
        <f>'[2]ED1 Asset Replacement Volumes'!W$25+'[2]ED1 Asset Replacement Volumes'!W$45</f>
        <v>4.1117470875000004</v>
      </c>
      <c r="L86" s="146">
        <f>'[2]ED1 Asset Replacement Volumes'!X$25+'[2]ED1 Asset Replacement Volumes'!X$45</f>
        <v>10.045397700000001</v>
      </c>
      <c r="M86" s="146">
        <f>'[2]ED1 Asset Replacement Volumes'!Y$25+'[2]ED1 Asset Replacement Volumes'!Y$45</f>
        <v>32.421051000000006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2.007977857801257</v>
      </c>
      <c r="G87" s="143">
        <f>G86*'Fixed data'!J$12</f>
        <v>1.9483760278944007</v>
      </c>
      <c r="H87" s="143">
        <f>H86*'Fixed data'!K$12</f>
        <v>1.8887741979875443</v>
      </c>
      <c r="I87" s="143">
        <f>I86*'Fixed data'!L$12</f>
        <v>1.8291723680806882</v>
      </c>
      <c r="J87" s="143">
        <f>J86*'Fixed data'!M$12</f>
        <v>1.769570538173832</v>
      </c>
      <c r="K87" s="143">
        <f>K86*'Fixed data'!N$12</f>
        <v>1.7099687082669757</v>
      </c>
      <c r="L87" s="143">
        <f>L86*'Fixed data'!O$12</f>
        <v>4.0320066607294516</v>
      </c>
      <c r="M87" s="143">
        <f>M86*'Fixed data'!P$12</f>
        <v>12.543153474033007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efb98dbe-6680-48eb-ac67-85b3a61e7855"/>
    <ds:schemaRef ds:uri="http://purl.org/dc/terms/"/>
    <ds:schemaRef ds:uri="http://purl.org/dc/elements/1.1/"/>
    <ds:schemaRef ds:uri="http://purl.org/dc/dcmitype/"/>
    <ds:schemaRef ds:uri="http://schemas.microsoft.com/office/2006/documentManagement/types"/>
    <ds:schemaRef ds:uri="http://schemas.microsoft.com/sharepoint/v3/fields"/>
    <ds:schemaRef ds:uri="http://schemas.microsoft.com/office/2006/metadata/properties"/>
    <ds:schemaRef ds:uri="http://schemas.openxmlformats.org/package/2006/metadata/core-properties"/>
    <ds:schemaRef ds:uri="eecedeb9-13b3-4e62-b003-046c92e1668a"/>
    <ds:schemaRef ds:uri="http://www.w3.org/XML/1998/namespac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2014-03-03T08:18:44Z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