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3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s>
  <calcPr calcId="145621"/>
</workbook>
</file>

<file path=xl/calcChain.xml><?xml version="1.0" encoding="utf-8"?>
<calcChain xmlns="http://schemas.openxmlformats.org/spreadsheetml/2006/main">
  <c r="E20" i="31" l="1"/>
  <c r="E19" i="31"/>
  <c r="J20" i="31"/>
  <c r="F20" i="31"/>
  <c r="I19" i="31"/>
  <c r="I20" i="31"/>
  <c r="L19" i="31"/>
  <c r="H19" i="31"/>
  <c r="L20" i="31"/>
  <c r="H20" i="31"/>
  <c r="K19" i="31"/>
  <c r="G19" i="31"/>
  <c r="K20" i="31"/>
  <c r="G20" i="31"/>
  <c r="J19" i="31"/>
  <c r="F19" i="31"/>
  <c r="G7" i="20" l="1"/>
  <c r="G8" i="20"/>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W24" i="10" s="1"/>
  <c r="AS15" i="10"/>
  <c r="AS24" i="10" s="1"/>
  <c r="AO15" i="10"/>
  <c r="AO24" i="10" s="1"/>
  <c r="AK15" i="10"/>
  <c r="AK24" i="10" s="1"/>
  <c r="AG15" i="10"/>
  <c r="AG24" i="10" s="1"/>
  <c r="AC15" i="10"/>
  <c r="AC24" i="10" s="1"/>
  <c r="Y15" i="10"/>
  <c r="Y24" i="10" s="1"/>
  <c r="U15" i="10"/>
  <c r="U24" i="10" s="1"/>
  <c r="Q15" i="10"/>
  <c r="Q24" i="10" s="1"/>
  <c r="M15" i="10"/>
  <c r="M24" i="10" s="1"/>
  <c r="I15" i="10"/>
  <c r="I24" i="10" s="1"/>
  <c r="AD18" i="10"/>
  <c r="Z18" i="10"/>
  <c r="V18" i="10"/>
  <c r="R18" i="10"/>
  <c r="N18" i="10"/>
  <c r="J18" i="10"/>
  <c r="F18" i="10"/>
  <c r="AT16" i="10"/>
  <c r="AP16" i="10"/>
  <c r="AL16" i="10"/>
  <c r="AH16" i="10"/>
  <c r="AD16" i="10"/>
  <c r="Z16" i="10"/>
  <c r="V16" i="10"/>
  <c r="R16" i="10"/>
  <c r="N16" i="10"/>
  <c r="J16" i="10"/>
  <c r="F16" i="10"/>
  <c r="AT15" i="10"/>
  <c r="AT24" i="10" s="1"/>
  <c r="AP15" i="10"/>
  <c r="AL15" i="10"/>
  <c r="AL24" i="10" s="1"/>
  <c r="AH15" i="10"/>
  <c r="AH24" i="10" s="1"/>
  <c r="AD15" i="10"/>
  <c r="AD24" i="10" s="1"/>
  <c r="Z15" i="10"/>
  <c r="Z24" i="10" s="1"/>
  <c r="V15" i="10"/>
  <c r="V24" i="10" s="1"/>
  <c r="R15" i="10"/>
  <c r="R24" i="10" s="1"/>
  <c r="N15" i="10"/>
  <c r="N24" i="10" s="1"/>
  <c r="J15" i="10"/>
  <c r="J24" i="10" s="1"/>
  <c r="F15" i="10"/>
  <c r="F24" i="10" s="1"/>
  <c r="AP24" i="10" l="1"/>
  <c r="F67" i="31"/>
  <c r="N67" i="31"/>
  <c r="Z67" i="31"/>
  <c r="AH67" i="31"/>
  <c r="AP67" i="31"/>
  <c r="F68" i="31"/>
  <c r="N68" i="31"/>
  <c r="R68" i="31"/>
  <c r="Z68" i="31"/>
  <c r="AH68" i="31"/>
  <c r="AP68" i="31"/>
  <c r="F70" i="31"/>
  <c r="N70" i="31"/>
  <c r="V70" i="31"/>
  <c r="AD70" i="31"/>
  <c r="I67" i="31"/>
  <c r="Q67" i="31"/>
  <c r="Y67" i="31"/>
  <c r="AG67" i="31"/>
  <c r="AO67" i="31"/>
  <c r="AW67" i="31"/>
  <c r="I68" i="31"/>
  <c r="Q68" i="31"/>
  <c r="Y68" i="31"/>
  <c r="AG68" i="31"/>
  <c r="AQ68" i="31"/>
  <c r="O70" i="31"/>
  <c r="AE70" i="31"/>
  <c r="AM70" i="31"/>
  <c r="AQ70" i="31"/>
  <c r="G71" i="31"/>
  <c r="O71" i="31"/>
  <c r="W71" i="31"/>
  <c r="AE71" i="31"/>
  <c r="AM71" i="31"/>
  <c r="AU71" i="31"/>
  <c r="K72" i="31"/>
  <c r="O72" i="31"/>
  <c r="W72" i="31"/>
  <c r="AE72" i="31"/>
  <c r="AM72" i="31"/>
  <c r="AU72" i="31"/>
  <c r="F25" i="31"/>
  <c r="F26" i="31" s="1"/>
  <c r="F28" i="31" s="1"/>
  <c r="N25" i="31"/>
  <c r="N26" i="31" s="1"/>
  <c r="N28" i="31" s="1"/>
  <c r="V25" i="31"/>
  <c r="V26" i="31" s="1"/>
  <c r="V28" i="31" s="1"/>
  <c r="AD25" i="31"/>
  <c r="AD26" i="31" s="1"/>
  <c r="AD28" i="31" s="1"/>
  <c r="AL25" i="31"/>
  <c r="AL26" i="31" s="1"/>
  <c r="AL28" i="31" s="1"/>
  <c r="AT25" i="31"/>
  <c r="AT26" i="31" s="1"/>
  <c r="AT28" i="31" s="1"/>
  <c r="I70" i="3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67" i="31"/>
  <c r="R67" i="31"/>
  <c r="V67" i="31"/>
  <c r="AD67" i="31"/>
  <c r="AL67" i="31"/>
  <c r="AT67" i="31"/>
  <c r="J68" i="31"/>
  <c r="V68" i="31"/>
  <c r="AD68" i="31"/>
  <c r="AL68" i="31"/>
  <c r="AT68" i="31"/>
  <c r="J70" i="31"/>
  <c r="R70" i="31"/>
  <c r="Z70" i="31"/>
  <c r="M67" i="31"/>
  <c r="U67" i="31"/>
  <c r="AC67" i="31"/>
  <c r="AK67" i="31"/>
  <c r="AS67" i="31"/>
  <c r="M68" i="31"/>
  <c r="U68" i="31"/>
  <c r="AC68" i="31"/>
  <c r="AK68" i="31"/>
  <c r="G70" i="31"/>
  <c r="W70" i="31"/>
  <c r="AI70" i="31"/>
  <c r="AU70" i="31"/>
  <c r="K71" i="31"/>
  <c r="S71" i="31"/>
  <c r="AA71" i="31"/>
  <c r="AI71" i="31"/>
  <c r="AQ71" i="31"/>
  <c r="G72" i="31"/>
  <c r="S72" i="31"/>
  <c r="AA72" i="31"/>
  <c r="AI72" i="31"/>
  <c r="AQ72" i="31"/>
  <c r="E71" i="31"/>
  <c r="J25" i="31"/>
  <c r="J26" i="31" s="1"/>
  <c r="J28" i="31" s="1"/>
  <c r="R25" i="31"/>
  <c r="R26" i="31" s="1"/>
  <c r="R28" i="31" s="1"/>
  <c r="Z25" i="31"/>
  <c r="Z26" i="31" s="1"/>
  <c r="Z28" i="31" s="1"/>
  <c r="AH25" i="31"/>
  <c r="AH26" i="31" s="1"/>
  <c r="AH28" i="31" s="1"/>
  <c r="AP25" i="31"/>
  <c r="AP26" i="31" s="1"/>
  <c r="AP28" i="31" s="1"/>
  <c r="E25" i="31"/>
  <c r="E26" i="31" s="1"/>
  <c r="E28" i="31" s="1"/>
  <c r="AS68" i="31"/>
  <c r="Q70" i="31"/>
  <c r="Y70" i="31"/>
  <c r="AF70" i="31"/>
  <c r="AJ70" i="31"/>
  <c r="AN70" i="31"/>
  <c r="AR70" i="31"/>
  <c r="H71" i="31"/>
  <c r="L71" i="31"/>
  <c r="P71" i="31"/>
  <c r="T71" i="31"/>
  <c r="X71" i="31"/>
  <c r="AB71" i="31"/>
  <c r="AF71" i="31"/>
  <c r="AJ71" i="31"/>
  <c r="AN71" i="31"/>
  <c r="AR71" i="31"/>
  <c r="AV71" i="31"/>
  <c r="H72" i="31"/>
  <c r="L72" i="31"/>
  <c r="P72" i="31"/>
  <c r="T72" i="31"/>
  <c r="X72" i="31"/>
  <c r="AB72" i="31"/>
  <c r="AF72" i="31"/>
  <c r="AJ72" i="31"/>
  <c r="AN72" i="31"/>
  <c r="AR72" i="31"/>
  <c r="AV72" i="31"/>
  <c r="E70" i="31"/>
  <c r="G25" i="31"/>
  <c r="G26" i="31" s="1"/>
  <c r="G28" i="31" s="1"/>
  <c r="K25" i="31"/>
  <c r="K26" i="31" s="1"/>
  <c r="K28" i="31" s="1"/>
  <c r="O25" i="31"/>
  <c r="O26" i="31" s="1"/>
  <c r="O28" i="31" s="1"/>
  <c r="S25" i="31"/>
  <c r="S26" i="31" s="1"/>
  <c r="S28" i="31" s="1"/>
  <c r="W25" i="31"/>
  <c r="W26" i="31" s="1"/>
  <c r="W28" i="31" s="1"/>
  <c r="AA25" i="31"/>
  <c r="AA26" i="31" s="1"/>
  <c r="AA28" i="31" s="1"/>
  <c r="AE25" i="31"/>
  <c r="AE26" i="31" s="1"/>
  <c r="AE28" i="31" s="1"/>
  <c r="AM25" i="31"/>
  <c r="AM26" i="31" s="1"/>
  <c r="AM28" i="31" s="1"/>
  <c r="AU25" i="31"/>
  <c r="AU26" i="31" s="1"/>
  <c r="AU28" i="31" s="1"/>
  <c r="H67" i="31"/>
  <c r="L67" i="31"/>
  <c r="P67" i="31"/>
  <c r="T67" i="31"/>
  <c r="X67" i="31"/>
  <c r="AB67" i="31"/>
  <c r="AF67" i="31"/>
  <c r="AJ67" i="31"/>
  <c r="AN67" i="31"/>
  <c r="AR67" i="31"/>
  <c r="AV67" i="31"/>
  <c r="H68" i="31"/>
  <c r="L68" i="31"/>
  <c r="P68" i="31"/>
  <c r="T68" i="31"/>
  <c r="X68" i="31"/>
  <c r="AB68" i="31"/>
  <c r="AF68" i="31"/>
  <c r="AJ68" i="31"/>
  <c r="AN68" i="31"/>
  <c r="AR68" i="31"/>
  <c r="AV68" i="31"/>
  <c r="H70" i="31"/>
  <c r="L70" i="31"/>
  <c r="P70" i="31"/>
  <c r="T70" i="31"/>
  <c r="X70" i="31"/>
  <c r="AB70" i="31"/>
  <c r="G67" i="31"/>
  <c r="K67" i="31"/>
  <c r="O67" i="31"/>
  <c r="S67" i="31"/>
  <c r="W67" i="31"/>
  <c r="AA67" i="31"/>
  <c r="AE67" i="31"/>
  <c r="AI67" i="31"/>
  <c r="AM67" i="31"/>
  <c r="AQ67" i="31"/>
  <c r="AQ76" i="31" s="1"/>
  <c r="AU67" i="31"/>
  <c r="G68" i="31"/>
  <c r="K68" i="31"/>
  <c r="O68" i="31"/>
  <c r="S68" i="31"/>
  <c r="W68" i="31"/>
  <c r="AA68" i="31"/>
  <c r="AE68" i="31"/>
  <c r="AI68" i="31"/>
  <c r="AM68" i="31"/>
  <c r="AU68" i="31"/>
  <c r="K70" i="31"/>
  <c r="S70" i="31"/>
  <c r="AA70" i="31"/>
  <c r="AG70" i="31"/>
  <c r="AK70" i="31"/>
  <c r="AO70" i="31"/>
  <c r="AS70" i="31"/>
  <c r="AW70" i="31"/>
  <c r="I71" i="31"/>
  <c r="M71" i="31"/>
  <c r="Q71" i="31"/>
  <c r="U71" i="31"/>
  <c r="Y71" i="31"/>
  <c r="AC71" i="31"/>
  <c r="AG71" i="31"/>
  <c r="AK71" i="31"/>
  <c r="AO71" i="31"/>
  <c r="AS71" i="31"/>
  <c r="AW71" i="31"/>
  <c r="I72" i="31"/>
  <c r="M72" i="31"/>
  <c r="Q72" i="31"/>
  <c r="U72" i="31"/>
  <c r="Y72" i="31"/>
  <c r="AC72" i="31"/>
  <c r="AG72" i="31"/>
  <c r="AK72" i="31"/>
  <c r="AO72" i="31"/>
  <c r="AS72" i="31"/>
  <c r="AW72" i="31"/>
  <c r="E68" i="31"/>
  <c r="H25" i="31"/>
  <c r="H26" i="31" s="1"/>
  <c r="H28" i="31" s="1"/>
  <c r="L25" i="31"/>
  <c r="L26" i="31" s="1"/>
  <c r="L28" i="31" s="1"/>
  <c r="P25" i="31"/>
  <c r="P26" i="31" s="1"/>
  <c r="P28" i="31" s="1"/>
  <c r="T25" i="31"/>
  <c r="T26" i="31" s="1"/>
  <c r="T28" i="31" s="1"/>
  <c r="X25" i="31"/>
  <c r="X26" i="31" s="1"/>
  <c r="X28" i="31" s="1"/>
  <c r="AB25" i="31"/>
  <c r="AB26" i="31" s="1"/>
  <c r="AB28" i="31" s="1"/>
  <c r="AF25" i="31"/>
  <c r="AF26" i="31" s="1"/>
  <c r="AF28" i="31" s="1"/>
  <c r="AJ25" i="31"/>
  <c r="AJ26" i="31" s="1"/>
  <c r="AJ28" i="31" s="1"/>
  <c r="AN25" i="31"/>
  <c r="AN26" i="31" s="1"/>
  <c r="AN28" i="31" s="1"/>
  <c r="AR25" i="31"/>
  <c r="AR26" i="31" s="1"/>
  <c r="AR28" i="31" s="1"/>
  <c r="AV25" i="31"/>
  <c r="AV26" i="31" s="1"/>
  <c r="AV28" i="31" s="1"/>
  <c r="AO68" i="31"/>
  <c r="AW68" i="31"/>
  <c r="M70" i="31"/>
  <c r="U70" i="31"/>
  <c r="AC70" i="31"/>
  <c r="AH70" i="31"/>
  <c r="AL70" i="31"/>
  <c r="AP70" i="31"/>
  <c r="AT70" i="31"/>
  <c r="F71" i="31"/>
  <c r="J71" i="31"/>
  <c r="N71" i="31"/>
  <c r="R71" i="31"/>
  <c r="V71" i="31"/>
  <c r="Z71" i="31"/>
  <c r="AD71" i="31"/>
  <c r="AH71" i="31"/>
  <c r="AL71" i="31"/>
  <c r="AP71" i="31"/>
  <c r="AT71" i="31"/>
  <c r="F72" i="31"/>
  <c r="J72" i="31"/>
  <c r="N72" i="31"/>
  <c r="R72" i="31"/>
  <c r="V72" i="31"/>
  <c r="Z72" i="31"/>
  <c r="AD72" i="31"/>
  <c r="AH72" i="31"/>
  <c r="AL72" i="31"/>
  <c r="AP72" i="31"/>
  <c r="AT72" i="31"/>
  <c r="E72" i="31"/>
  <c r="E67" i="31"/>
  <c r="I25" i="31"/>
  <c r="I26" i="31" s="1"/>
  <c r="I28" i="31" s="1"/>
  <c r="M25" i="31"/>
  <c r="M26" i="31" s="1"/>
  <c r="M28" i="31" s="1"/>
  <c r="Q25" i="31"/>
  <c r="Q26" i="31" s="1"/>
  <c r="Q28" i="31" s="1"/>
  <c r="U25" i="31"/>
  <c r="U26" i="31" s="1"/>
  <c r="U28" i="31" s="1"/>
  <c r="Y25" i="31"/>
  <c r="Y26" i="31" s="1"/>
  <c r="Y28" i="31" s="1"/>
  <c r="AC25" i="31"/>
  <c r="AC26" i="31" s="1"/>
  <c r="AC28" i="31" s="1"/>
  <c r="AG25" i="31"/>
  <c r="AG26" i="31" s="1"/>
  <c r="AG28" i="31" s="1"/>
  <c r="AK25" i="31"/>
  <c r="AK26" i="31" s="1"/>
  <c r="AO25" i="31"/>
  <c r="AO26" i="31" s="1"/>
  <c r="AS25" i="31"/>
  <c r="AS26" i="31" s="1"/>
  <c r="AW25" i="31"/>
  <c r="AW26" i="31" s="1"/>
  <c r="AI25" i="31"/>
  <c r="AI26" i="31" s="1"/>
  <c r="AI28" i="31" s="1"/>
  <c r="AQ25" i="31"/>
  <c r="AQ26" i="31" s="1"/>
  <c r="AQ28" i="31" s="1"/>
  <c r="AM76" i="31" l="1"/>
  <c r="AE76" i="31"/>
  <c r="W76" i="31"/>
  <c r="O76" i="31"/>
  <c r="G76" i="31"/>
  <c r="AV76" i="31"/>
  <c r="AN76" i="31"/>
  <c r="AF76" i="31"/>
  <c r="AQ29" i="31"/>
  <c r="AO28" i="31"/>
  <c r="AO29" i="31"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AI29" i="31"/>
  <c r="AS28" i="31"/>
  <c r="AS29" i="31" s="1"/>
  <c r="AK28" i="31"/>
  <c r="AK29" i="31" s="1"/>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E76" i="31"/>
  <c r="AR29" i="31"/>
  <c r="AJ29" i="31"/>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AI76" i="31"/>
  <c r="AA76" i="31"/>
  <c r="S76" i="31"/>
  <c r="K76" i="31"/>
  <c r="AR76" i="31"/>
  <c r="AJ76" i="31"/>
  <c r="AB76" i="31"/>
  <c r="T76" i="31"/>
  <c r="L76" i="31"/>
  <c r="AU29" i="3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AP29" i="31"/>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AS76" i="31"/>
  <c r="AC76" i="31"/>
  <c r="M76" i="31"/>
  <c r="AL76" i="31"/>
  <c r="V76" i="31"/>
  <c r="J76" i="31"/>
  <c r="AT29" i="31"/>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AO76" i="31"/>
  <c r="Y76" i="31"/>
  <c r="I76" i="31"/>
  <c r="AH76" i="31"/>
  <c r="N76" i="31"/>
  <c r="AW28" i="31"/>
  <c r="AW29" i="31"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AV29" i="31"/>
  <c r="AN29" i="31"/>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AU76" i="31"/>
  <c r="X76" i="31"/>
  <c r="P76" i="31"/>
  <c r="H76" i="31"/>
  <c r="AM29" i="31"/>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AK76" i="31"/>
  <c r="U76" i="31"/>
  <c r="AT76" i="31"/>
  <c r="AD76" i="31"/>
  <c r="R76" i="31"/>
  <c r="AL29" i="31"/>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AW76" i="31"/>
  <c r="AG76" i="31"/>
  <c r="Q76" i="31"/>
  <c r="AP76" i="31"/>
  <c r="Z76" i="31"/>
  <c r="F76" i="31"/>
  <c r="AY60" i="31" l="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A60" i="31"/>
  <c r="BB60" i="3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AZ60" i="31"/>
  <c r="F62" i="31" l="1"/>
  <c r="G61" i="31" s="1"/>
  <c r="G62" i="31" l="1"/>
  <c r="H61" i="31" s="1"/>
  <c r="F63" i="31"/>
  <c r="F64" i="31" s="1"/>
  <c r="F77" i="31" s="1"/>
  <c r="F80" i="31" s="1"/>
  <c r="F81" i="31" s="1"/>
  <c r="G63" i="31" l="1"/>
  <c r="G64" i="31" s="1"/>
  <c r="G77" i="31" s="1"/>
  <c r="G80" i="31" s="1"/>
  <c r="G81" i="31" s="1"/>
  <c r="H62" i="31"/>
  <c r="I61" i="31" s="1"/>
  <c r="I62" i="31" l="1"/>
  <c r="J61" i="31" s="1"/>
  <c r="H63" i="31"/>
  <c r="H64" i="31" s="1"/>
  <c r="H77" i="31" s="1"/>
  <c r="H80" i="31" s="1"/>
  <c r="H81" i="31" s="1"/>
  <c r="I63" i="31" l="1"/>
  <c r="I64" i="31" s="1"/>
  <c r="I77" i="31" s="1"/>
  <c r="I80" i="31" s="1"/>
  <c r="I81" i="31" s="1"/>
  <c r="J62" i="31"/>
  <c r="K61" i="31" s="1"/>
  <c r="J63" i="31" l="1"/>
  <c r="J64" i="31" s="1"/>
  <c r="J77" i="31" s="1"/>
  <c r="J80" i="31" s="1"/>
  <c r="J81" i="31" s="1"/>
  <c r="K62" i="31"/>
  <c r="L61" i="31" s="1"/>
  <c r="K63" i="31" l="1"/>
  <c r="K64" i="31" s="1"/>
  <c r="K77" i="31" s="1"/>
  <c r="K80" i="31" s="1"/>
  <c r="K81" i="31" s="1"/>
  <c r="L62" i="31"/>
  <c r="M61" i="31" s="1"/>
  <c r="L63" i="31" l="1"/>
  <c r="L64" i="31" s="1"/>
  <c r="L77" i="31" s="1"/>
  <c r="L80" i="31" s="1"/>
  <c r="L81" i="31" s="1"/>
  <c r="M62" i="31"/>
  <c r="N61" i="31" s="1"/>
  <c r="M63" i="31" l="1"/>
  <c r="M64" i="31" s="1"/>
  <c r="M77" i="31" s="1"/>
  <c r="M80" i="31" s="1"/>
  <c r="M81" i="31" s="1"/>
  <c r="N62" i="31"/>
  <c r="O61" i="31" s="1"/>
  <c r="N63" i="31" l="1"/>
  <c r="N64" i="31" s="1"/>
  <c r="N77" i="31" s="1"/>
  <c r="N80" i="31" s="1"/>
  <c r="N81" i="31" s="1"/>
  <c r="O62" i="31"/>
  <c r="P61" i="31" s="1"/>
  <c r="P62" i="31" l="1"/>
  <c r="Q61" i="31" s="1"/>
  <c r="O63" i="31"/>
  <c r="O64" i="31" s="1"/>
  <c r="O77" i="31" s="1"/>
  <c r="O80" i="31" s="1"/>
  <c r="O81" i="31" s="1"/>
  <c r="P63" i="31" l="1"/>
  <c r="P64" i="31" s="1"/>
  <c r="P77" i="31" s="1"/>
  <c r="P80" i="31" s="1"/>
  <c r="P81" i="31" s="1"/>
  <c r="Q62" i="31"/>
  <c r="R61" i="31" s="1"/>
  <c r="R62" i="31" l="1"/>
  <c r="S61" i="31" s="1"/>
  <c r="Q63" i="31"/>
  <c r="Q64" i="31" s="1"/>
  <c r="Q77" i="31" s="1"/>
  <c r="Q80" i="31" s="1"/>
  <c r="Q81" i="31" s="1"/>
  <c r="R63" i="31" l="1"/>
  <c r="R64" i="31" s="1"/>
  <c r="R77" i="31" s="1"/>
  <c r="R80" i="31" s="1"/>
  <c r="R81" i="31" s="1"/>
  <c r="S62" i="31"/>
  <c r="T61" i="31" s="1"/>
  <c r="T62" i="31" l="1"/>
  <c r="U61" i="31" s="1"/>
  <c r="S63" i="31"/>
  <c r="S64" i="31" s="1"/>
  <c r="S77" i="31" s="1"/>
  <c r="S80" i="31" s="1"/>
  <c r="S81" i="31" s="1"/>
  <c r="T63" i="31" l="1"/>
  <c r="T64" i="31" s="1"/>
  <c r="T77" i="31" s="1"/>
  <c r="T80" i="31" s="1"/>
  <c r="T81" i="31" s="1"/>
  <c r="U62" i="31"/>
  <c r="V61" i="31" s="1"/>
  <c r="U63" i="31" l="1"/>
  <c r="U64" i="31" s="1"/>
  <c r="U77" i="31" s="1"/>
  <c r="U80" i="31" s="1"/>
  <c r="U81" i="31" s="1"/>
  <c r="V62" i="31"/>
  <c r="W61" i="31" s="1"/>
  <c r="V63" i="31" l="1"/>
  <c r="V64" i="31" s="1"/>
  <c r="V77" i="31" s="1"/>
  <c r="V80" i="31" s="1"/>
  <c r="V81" i="31" s="1"/>
  <c r="W62" i="31"/>
  <c r="X61" i="31" s="1"/>
  <c r="X62" i="31" l="1"/>
  <c r="Y61" i="31" s="1"/>
  <c r="W63" i="31"/>
  <c r="W64" i="31" s="1"/>
  <c r="W77" i="31" s="1"/>
  <c r="W80" i="31" s="1"/>
  <c r="W81" i="31" s="1"/>
  <c r="X63" i="31" l="1"/>
  <c r="X64" i="31" s="1"/>
  <c r="X77" i="31" s="1"/>
  <c r="X80" i="31" s="1"/>
  <c r="X81" i="31" s="1"/>
  <c r="Y62" i="31"/>
  <c r="Z61" i="31" s="1"/>
  <c r="Y63" i="31" l="1"/>
  <c r="Y64" i="31" s="1"/>
  <c r="Y77" i="31" s="1"/>
  <c r="Y80" i="31" s="1"/>
  <c r="Y81" i="31" s="1"/>
  <c r="Z62" i="31"/>
  <c r="AA61" i="31" s="1"/>
  <c r="Z63" i="31" l="1"/>
  <c r="Z64" i="31" s="1"/>
  <c r="Z77" i="31" s="1"/>
  <c r="Z80" i="31" s="1"/>
  <c r="Z81" i="31" s="1"/>
  <c r="AA62" i="31"/>
  <c r="AB61" i="31" s="1"/>
  <c r="AA63" i="31" l="1"/>
  <c r="AA64" i="31" s="1"/>
  <c r="AA77" i="31" s="1"/>
  <c r="AA80" i="31" s="1"/>
  <c r="AA81" i="31" s="1"/>
  <c r="AB62" i="31"/>
  <c r="AC61" i="31" s="1"/>
  <c r="AB63" i="31" l="1"/>
  <c r="AB64" i="31" s="1"/>
  <c r="AB77" i="31" s="1"/>
  <c r="AB80" i="31" s="1"/>
  <c r="AB81" i="31" s="1"/>
  <c r="C4" i="31"/>
  <c r="G29" i="29" s="1"/>
  <c r="AC62" i="31"/>
  <c r="AD61" i="31" s="1"/>
  <c r="AD62" i="31" l="1"/>
  <c r="AE61" i="31" s="1"/>
  <c r="AC63" i="31"/>
  <c r="AC64" i="31" s="1"/>
  <c r="AC77" i="31" s="1"/>
  <c r="AC80" i="31" s="1"/>
  <c r="AC81" i="31" s="1"/>
  <c r="AE62" i="31" l="1"/>
  <c r="AF61" i="31" s="1"/>
  <c r="AD63" i="31"/>
  <c r="AD64" i="31" s="1"/>
  <c r="AD77" i="31" s="1"/>
  <c r="AD80" i="31" s="1"/>
  <c r="AD81" i="31" s="1"/>
  <c r="AE63" i="31" l="1"/>
  <c r="AE64" i="31" s="1"/>
  <c r="AE77" i="31" s="1"/>
  <c r="AE80" i="31" s="1"/>
  <c r="AE81" i="31" s="1"/>
  <c r="AF62" i="31"/>
  <c r="AG61" i="31" s="1"/>
  <c r="AF63" i="31" l="1"/>
  <c r="AF64" i="31" s="1"/>
  <c r="AF77" i="31" s="1"/>
  <c r="AF80" i="31" s="1"/>
  <c r="AF81" i="31" s="1"/>
  <c r="AG62" i="31"/>
  <c r="AH61" i="31" s="1"/>
  <c r="AH62" i="31" l="1"/>
  <c r="AI61" i="31" s="1"/>
  <c r="AG63" i="31"/>
  <c r="AG64" i="31" s="1"/>
  <c r="AG77" i="31" s="1"/>
  <c r="AG80" i="31" s="1"/>
  <c r="AG81" i="31" s="1"/>
  <c r="AH63" i="31" l="1"/>
  <c r="AH64" i="31" s="1"/>
  <c r="AH77" i="31" s="1"/>
  <c r="AH80" i="31" s="1"/>
  <c r="AH81" i="31" s="1"/>
  <c r="AI62" i="31"/>
  <c r="AJ61" i="31" s="1"/>
  <c r="AJ62" i="31" l="1"/>
  <c r="AK61" i="31" s="1"/>
  <c r="AI63" i="31"/>
  <c r="AI64" i="31" s="1"/>
  <c r="AI77" i="31" s="1"/>
  <c r="AI80" i="31" s="1"/>
  <c r="AI81" i="31" s="1"/>
  <c r="AK62" i="31" l="1"/>
  <c r="AL61" i="31" s="1"/>
  <c r="C5" i="31"/>
  <c r="H29" i="29" s="1"/>
  <c r="AJ63" i="31"/>
  <c r="AJ64" i="31" s="1"/>
  <c r="AJ77" i="31" s="1"/>
  <c r="AJ80" i="31" s="1"/>
  <c r="AJ81" i="31" s="1"/>
  <c r="AK63" i="31" l="1"/>
  <c r="AK64" i="31" s="1"/>
  <c r="AK77" i="31" s="1"/>
  <c r="AK80" i="31" s="1"/>
  <c r="AK81" i="31" s="1"/>
  <c r="AL62" i="31"/>
  <c r="AM61" i="31" s="1"/>
  <c r="AL63" i="31" l="1"/>
  <c r="AL64" i="31" s="1"/>
  <c r="AL77" i="31" s="1"/>
  <c r="AL80" i="31" s="1"/>
  <c r="AL81" i="31" s="1"/>
  <c r="AM62" i="31"/>
  <c r="AN61" i="31" s="1"/>
  <c r="AM63" i="31" l="1"/>
  <c r="AM64" i="31" s="1"/>
  <c r="AM77" i="31" s="1"/>
  <c r="AM80" i="31" s="1"/>
  <c r="AM81" i="31" s="1"/>
  <c r="AN62" i="31"/>
  <c r="AO61" i="31" s="1"/>
  <c r="AN63" i="31" l="1"/>
  <c r="AN64" i="31" s="1"/>
  <c r="AN77" i="31" s="1"/>
  <c r="AN80" i="31" s="1"/>
  <c r="AN81" i="31" s="1"/>
  <c r="AO62" i="31"/>
  <c r="AP61" i="31" s="1"/>
  <c r="AO63" i="31" l="1"/>
  <c r="AO64" i="31" s="1"/>
  <c r="AO77" i="31" s="1"/>
  <c r="AO80" i="31" s="1"/>
  <c r="AO81" i="31" s="1"/>
  <c r="AP62" i="31"/>
  <c r="AQ61" i="31" s="1"/>
  <c r="AP63" i="31" l="1"/>
  <c r="AP64" i="31" s="1"/>
  <c r="AP77" i="31" s="1"/>
  <c r="AP80" i="31" s="1"/>
  <c r="AP81" i="31" s="1"/>
  <c r="AQ62" i="31"/>
  <c r="AR61" i="31" s="1"/>
  <c r="AQ63" i="31" l="1"/>
  <c r="AQ64" i="31" s="1"/>
  <c r="AQ77" i="31" s="1"/>
  <c r="AQ80" i="31" s="1"/>
  <c r="AQ81" i="31" s="1"/>
  <c r="C6" i="31" s="1"/>
  <c r="I29" i="29" s="1"/>
  <c r="AR62" i="31"/>
  <c r="AS61" i="31" s="1"/>
  <c r="AS62" i="31" l="1"/>
  <c r="AT61" i="31" s="1"/>
  <c r="AR63" i="31"/>
  <c r="AR64" i="31" s="1"/>
  <c r="AR77" i="31" s="1"/>
  <c r="AR80" i="31" s="1"/>
  <c r="AR81" i="31" s="1"/>
  <c r="AS63" i="31" l="1"/>
  <c r="AS64" i="31" s="1"/>
  <c r="AS77" i="31" s="1"/>
  <c r="AS80" i="31" s="1"/>
  <c r="AS81" i="31" s="1"/>
  <c r="AT62" i="31"/>
  <c r="AU61" i="31" s="1"/>
  <c r="AT63" i="31" l="1"/>
  <c r="AT64" i="31" s="1"/>
  <c r="AT77" i="31" s="1"/>
  <c r="AT80" i="31" s="1"/>
  <c r="AT81" i="31" s="1"/>
  <c r="AU62" i="31"/>
  <c r="AV61" i="31" s="1"/>
  <c r="AU63" i="31" l="1"/>
  <c r="AU64" i="31" s="1"/>
  <c r="AU77" i="31" s="1"/>
  <c r="AU80" i="31" s="1"/>
  <c r="AU81" i="31" s="1"/>
  <c r="AV62" i="31"/>
  <c r="AW61" i="31" s="1"/>
  <c r="AV63" i="31" l="1"/>
  <c r="AV64" i="31" s="1"/>
  <c r="AV77" i="31" s="1"/>
  <c r="AV80" i="31" s="1"/>
  <c r="AV81" i="31" s="1"/>
  <c r="AW62" i="31"/>
  <c r="AX61" i="31" s="1"/>
  <c r="AW63" i="31" l="1"/>
  <c r="AW64" i="31" s="1"/>
  <c r="AW77" i="31" s="1"/>
  <c r="AW80" i="31" s="1"/>
  <c r="AW81" i="31" s="1"/>
  <c r="AX62" i="31"/>
  <c r="AY61" i="31" s="1"/>
  <c r="AX63" i="31" l="1"/>
  <c r="AX64" i="31" s="1"/>
  <c r="AX77" i="31" s="1"/>
  <c r="AX80" i="31" s="1"/>
  <c r="AX81" i="31" s="1"/>
  <c r="AY62" i="31"/>
  <c r="AZ61" i="31" s="1"/>
  <c r="AY63" i="31" l="1"/>
  <c r="AY64" i="31" s="1"/>
  <c r="AY77" i="31" s="1"/>
  <c r="AY80" i="31" s="1"/>
  <c r="AY81" i="31" s="1"/>
  <c r="AZ62" i="31"/>
  <c r="BA61" i="31" s="1"/>
  <c r="AZ63" i="31" l="1"/>
  <c r="AZ64" i="31" s="1"/>
  <c r="AZ77" i="31" s="1"/>
  <c r="AZ80" i="31" s="1"/>
  <c r="AZ81" i="31" s="1"/>
  <c r="BA62" i="31"/>
  <c r="BB61" i="31" s="1"/>
  <c r="BA63" i="31" l="1"/>
  <c r="BA64" i="31" s="1"/>
  <c r="BA77" i="31" s="1"/>
  <c r="BA80" i="31" s="1"/>
  <c r="BA81" i="31" s="1"/>
  <c r="BB62" i="31"/>
  <c r="BC61" i="31" s="1"/>
  <c r="BB63" i="31" l="1"/>
  <c r="BB64" i="31" s="1"/>
  <c r="BB77" i="31" s="1"/>
  <c r="BB80" i="31" s="1"/>
  <c r="BB81" i="31" s="1"/>
  <c r="BC62" i="31"/>
  <c r="BD61" i="31" s="1"/>
  <c r="BD62" i="31" s="1"/>
  <c r="BD63" i="31" s="1"/>
  <c r="BD64" i="31" s="1"/>
  <c r="BD77" i="31" s="1"/>
  <c r="BD80" i="31" s="1"/>
  <c r="BC63" i="31" l="1"/>
  <c r="BC64" i="31" s="1"/>
  <c r="BC77" i="31" s="1"/>
  <c r="BC80" i="31" s="1"/>
  <c r="BC81" i="31" s="1"/>
  <c r="BD81" i="31" s="1"/>
  <c r="C7" i="31" s="1"/>
  <c r="J29" i="29" s="1"/>
</calcChain>
</file>

<file path=xl/sharedStrings.xml><?xml version="1.0" encoding="utf-8"?>
<sst xmlns="http://schemas.openxmlformats.org/spreadsheetml/2006/main" count="577" uniqueCount="354">
  <si>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</si>
  <si>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</si>
  <si>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</si>
  <si>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</si>
  <si>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</si>
  <si>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</si>
  <si>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</si>
  <si>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</si>
  <si>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</si>
  <si>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</si>
  <si>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</si>
  <si>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</si>
  <si>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</si>
  <si>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</si>
  <si>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</si>
  <si>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</si>
  <si>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</si>
  <si>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</si>
  <si>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</si>
  <si>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</si>
  <si>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</si>
  <si>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</si>
  <si>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</si>
  <si>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</si>
  <si>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</si>
  <si>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</si>
  <si>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</si>
  <si>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</si>
  <si>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</si>
  <si>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</si>
  <si>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</si>
  <si>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</si>
  <si>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</si>
  <si>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</si>
  <si>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</si>
  <si>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</si>
  <si>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</si>
  <si>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</si>
  <si>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</si>
  <si>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</si>
  <si>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</si>
  <si>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</si>
  <si>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</si>
  <si>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</si>
  <si>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</si>
  <si>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</si>
  <si>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</si>
  <si>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</si>
  <si>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</si>
  <si>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</si>
  <si>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</si>
  <si>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</si>
  <si>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</si>
  <si>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</si>
  <si>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</si>
  <si>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</si>
  <si>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</si>
  <si>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</si>
  <si>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</si>
  <si>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</si>
  <si>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</si>
  <si>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</si>
  <si>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</si>
  <si>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</si>
  <si>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</si>
  <si>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</si>
  <si>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</si>
  <si>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</si>
  <si>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</si>
  <si>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</si>
  <si>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</si>
  <si>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</si>
  <si>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</si>
  <si>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</si>
  <si>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</si>
  <si>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</si>
  <si>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</si>
  <si>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</si>
  <si>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</si>
  <si>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</si>
  <si>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</si>
  <si>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</si>
  <si>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</si>
  <si>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</si>
  <si>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</si>
  <si>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</si>
  <si>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</si>
  <si>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</si>
  <si>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</si>
  <si>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</si>
  <si>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</si>
  <si>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</si>
  <si>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</si>
  <si>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</si>
  <si>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</si>
  <si>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</si>
  <si>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</si>
  <si>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</si>
  <si>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</si>
  <si>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</si>
  <si>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</si>
  <si>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</si>
  <si>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</si>
  <si>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</si>
  <si>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</si>
  <si>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</si>
  <si>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</si>
  <si>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</si>
  <si>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</si>
  <si>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</si>
  <si>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</si>
  <si>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</si>
  <si>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</si>
  <si>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</si>
  <si>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</si>
  <si>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</si>
  <si>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</si>
  <si>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</si>
  <si>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</si>
  <si>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</si>
  <si>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</si>
  <si>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</si>
  <si>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</si>
  <si>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</si>
  <si>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</si>
  <si>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</si>
  <si>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</si>
  <si>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</si>
  <si>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</si>
  <si>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</si>
  <si>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</si>
  <si>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</si>
  <si>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</si>
  <si>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</si>
  <si>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</si>
  <si>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</si>
  <si>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</si>
  <si>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</si>
  <si>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</si>
  <si>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</si>
  <si>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</si>
  <si>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</si>
  <si>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</si>
  <si>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</si>
  <si>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</si>
  <si>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</si>
  <si>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</si>
  <si>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</si>
  <si>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</si>
  <si>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</si>
  <si>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</si>
  <si>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</si>
  <si>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</si>
  <si>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</si>
  <si>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</si>
  <si>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</si>
  <si>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</si>
  <si>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</si>
  <si>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</si>
  <si>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</si>
  <si>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</si>
  <si>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</si>
  <si>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</si>
  <si>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</si>
  <si>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</si>
  <si>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</si>
  <si>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</si>
  <si>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</si>
  <si>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</si>
  <si>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</si>
  <si>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</si>
  <si>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</si>
  <si>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</si>
  <si>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</si>
  <si>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</si>
  <si>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</si>
  <si>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</si>
  <si>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</si>
  <si>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</si>
  <si>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</si>
  <si>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</si>
  <si>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</si>
  <si>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</si>
  <si>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</si>
  <si>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</si>
  <si>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</si>
  <si>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</si>
  <si>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</si>
  <si>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</si>
  <si>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</si>
  <si>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</si>
  <si>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</si>
  <si>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</si>
  <si>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</si>
  <si>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</si>
  <si>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</si>
  <si>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</si>
  <si>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</si>
  <si>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</si>
  <si>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</si>
  <si>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</si>
  <si>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</si>
  <si>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</si>
  <si>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</si>
  <si>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</si>
  <si>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</si>
  <si>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</si>
  <si>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</si>
  <si>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</si>
  <si>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</si>
  <si>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</si>
  <si>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</si>
  <si>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</si>
  <si>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</si>
  <si>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</si>
  <si>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</si>
  <si>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</si>
  <si>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</si>
  <si>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</si>
  <si>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</si>
  <si>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</si>
  <si>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</si>
  <si>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</si>
  <si>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</si>
  <si>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</si>
  <si>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</si>
  <si>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</si>
  <si>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</si>
  <si>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</si>
  <si>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</si>
  <si>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</si>
  <si>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</si>
  <si>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</si>
  <si>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</si>
  <si>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</si>
  <si>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</si>
  <si>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</si>
  <si>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</si>
  <si>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</si>
  <si>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</si>
  <si>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</si>
  <si>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</si>
  <si>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</si>
  <si>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</si>
  <si>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</si>
  <si>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</si>
  <si>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</si>
  <si>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</si>
  <si>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</si>
  <si>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</si>
  <si>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</si>
  <si>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</si>
  <si>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</si>
  <si>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</si>
  <si>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</si>
  <si>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</si>
  <si>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</si>
  <si>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</si>
  <si>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</si>
  <si>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</si>
  <si>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</si>
  <si>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</si>
  <si>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</si>
  <si>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</si>
  <si>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</si>
  <si>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</si>
  <si>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</si>
  <si>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</si>
  <si>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</si>
  <si>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</si>
  <si>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</si>
  <si>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</si>
  <si>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</si>
  <si>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</si>
  <si>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</si>
  <si>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</si>
  <si>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</si>
  <si>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</si>
  <si>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</si>
  <si>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</si>
  <si>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</si>
  <si>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</si>
  <si>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</si>
  <si>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</si>
  <si>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</si>
  <si>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</si>
  <si>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</si>
  <si>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</si>
  <si>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</si>
  <si>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</si>
  <si>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</si>
  <si>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</si>
  <si>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</si>
  <si>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</si>
  <si>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</si>
  <si>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</si>
  <si>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</si>
  <si>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</si>
  <si>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</si>
  <si>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</si>
  <si>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</si>
  <si>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</si>
  <si>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</si>
  <si>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</si>
  <si>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</si>
  <si>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</si>
  <si>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</si>
  <si>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</si>
  <si>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</si>
  <si>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</si>
  <si>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</si>
  <si>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</si>
  <si>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</si>
  <si>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</si>
  <si>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</si>
  <si>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</si>
  <si>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</si>
  <si>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</si>
  <si>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</si>
  <si>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</si>
  <si>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</si>
  <si>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</si>
  <si>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</si>
  <si>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</si>
  <si>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</si>
  <si>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</si>
  <si>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</si>
  <si>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</si>
  <si>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</si>
  <si>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</si>
  <si>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</si>
  <si>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</si>
  <si>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</si>
  <si>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</si>
  <si>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</si>
  <si>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</si>
  <si>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</si>
  <si>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</si>
  <si>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</si>
  <si>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</si>
  <si>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</si>
  <si>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The aim of this Cost Benefit Analysis (CBA) is to demonstrate that  the installation of load disconnection schemes is the most cost effective way of establishing black start resilience of protection/ tripping batteries.  This CBA relates to the total expenditure on black start resilience of protection batteries across all four WPD DNOs.</t>
  </si>
  <si>
    <t>not applicable</t>
  </si>
  <si>
    <t>BSR of Protection Batteries at EHV Sites</t>
  </si>
  <si>
    <t>BSR of Protection Batteries at 132kV Sites</t>
  </si>
  <si>
    <t>Replacement of 384 battery &amp; chargers, at 302 132kV sites across all four WPD DNOs, with 72hour capacity battery &amp; chargers - at a unit cost (2012/13 prices) of £26k</t>
  </si>
  <si>
    <t>Replacement of 1164 battery &amp; chargers, at 1149 EHV sites across all four WPD DNOs, with 72hour capacity battery &amp; chargers - at a unit cost (2012/13 prices) of £9.1k</t>
  </si>
  <si>
    <t>Installation of 1164 load disconnection schemes to protection/ tripping batteries, at 1149 EHV sites across all four WPD DNOs.</t>
  </si>
  <si>
    <t>Installationof 384 load disconnection schemes to protection/tripping batteries, at 302 132kV sites across all four WPD DNOs.</t>
  </si>
  <si>
    <t>Avoidance of costs of load disconnection schemes (as per baseline scenario)</t>
  </si>
  <si>
    <t>Installation Of Load Disconnection Schemes to protection/ tripping batteries</t>
  </si>
  <si>
    <t>Installation Of 72hr Capacity Substation Battery &amp; Chargers for protection/ tripping</t>
  </si>
  <si>
    <t>This option has been adopted as it is the most cost effective.</t>
  </si>
  <si>
    <t>This option has been rejected due to the negative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</si>
</sst>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0">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0" fillId="0" borderId="14" xfId="0" applyBorder="1"/>
    <xf numFmtId="0" fontId="0" fillId="0" borderId="15" xfId="0" applyBorder="1"/>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25" fillId="9" borderId="29" xfId="0" applyFont="1" applyFill="1" applyBorder="1" applyAlignment="1" applyProtection="1">
      <alignment horizontal="center" vertical="center" textRotation="90" wrapText="1"/>
    </xf>
    <xf numFmtId="0" fontId="25" fillId="9" borderId="18"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22" activePane="bottomLeft" state="frozen"/>
      <selection pane="bottomLeft" activeCell="E29" sqref="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2" t="s">
        <v>341</v>
      </c>
      <c r="C2" s="153"/>
      <c r="D2" s="153"/>
      <c r="E2" s="153"/>
      <c r="F2" s="154"/>
      <c r="G2" s="25"/>
      <c r="Z2" s="26" t="s">
        <v>80</v>
      </c>
    </row>
    <row r="3" spans="2:26" ht="24.75" customHeight="1" x14ac:dyDescent="0.3">
      <c r="B3" s="155"/>
      <c r="C3" s="156"/>
      <c r="D3" s="156"/>
      <c r="E3" s="156"/>
      <c r="F3" s="157"/>
      <c r="G3" s="18"/>
    </row>
    <row r="4" spans="2:26" ht="18" customHeight="1" x14ac:dyDescent="0.3">
      <c r="B4" s="25" t="s">
        <v>79</v>
      </c>
      <c r="C4" s="27"/>
      <c r="D4" s="27"/>
      <c r="E4" s="27"/>
      <c r="F4" s="27"/>
    </row>
    <row r="5" spans="2:26" ht="102" customHeight="1" x14ac:dyDescent="0.3">
      <c r="B5" s="149" t="s">
        <v>342</v>
      </c>
      <c r="C5" s="150"/>
      <c r="D5" s="150"/>
      <c r="E5" s="150"/>
      <c r="F5" s="151"/>
    </row>
    <row r="6" spans="2:26" ht="13.5" customHeight="1" x14ac:dyDescent="0.3">
      <c r="B6" s="27"/>
      <c r="C6" s="27"/>
      <c r="D6" s="27"/>
      <c r="E6" s="27"/>
      <c r="F6" s="27"/>
    </row>
    <row r="7" spans="2:26" x14ac:dyDescent="0.3">
      <c r="B7" s="25" t="s">
        <v>50</v>
      </c>
    </row>
    <row r="8" spans="2:26" x14ac:dyDescent="0.3">
      <c r="B8" s="160" t="s">
        <v>27</v>
      </c>
      <c r="C8" s="161"/>
      <c r="D8" s="158" t="s">
        <v>30</v>
      </c>
      <c r="E8" s="158"/>
      <c r="F8" s="158"/>
    </row>
    <row r="9" spans="2:26" ht="22.5" customHeight="1" x14ac:dyDescent="0.3">
      <c r="B9" s="162" t="s">
        <v>303</v>
      </c>
      <c r="C9" s="163"/>
      <c r="D9" s="159" t="str">
        <f>'Baseline scenario'!$C$1</f>
        <v>Installation Of Load Disconnection Schemes to protection/ tripping batteries</v>
      </c>
      <c r="E9" s="159"/>
      <c r="F9" s="159"/>
    </row>
    <row r="10" spans="2:26" ht="22.5" customHeight="1" x14ac:dyDescent="0.3">
      <c r="B10" s="147" t="s">
        <v>226</v>
      </c>
      <c r="C10" s="148"/>
      <c r="D10" s="149" t="str">
        <f>'Option 1'!$C$1</f>
        <v>Installation Of 72hr Capacity Substation Battery &amp; Chargers for protection/ tripping</v>
      </c>
      <c r="E10" s="150"/>
      <c r="F10" s="151"/>
    </row>
    <row r="11" spans="2:26" ht="22.5" customHeight="1" x14ac:dyDescent="0.3">
      <c r="B11" s="147"/>
      <c r="C11" s="148"/>
      <c r="D11" s="149"/>
      <c r="E11" s="150"/>
      <c r="F11" s="151"/>
    </row>
    <row r="12" spans="2:26" ht="22.5" customHeight="1" x14ac:dyDescent="0.3">
      <c r="B12" s="147"/>
      <c r="C12" s="148"/>
      <c r="D12" s="149"/>
      <c r="E12" s="150"/>
      <c r="F12" s="151"/>
    </row>
    <row r="13" spans="2:26" ht="22.5" customHeight="1" x14ac:dyDescent="0.3">
      <c r="B13" s="147"/>
      <c r="C13" s="148"/>
      <c r="D13" s="149"/>
      <c r="E13" s="150"/>
      <c r="F13" s="151"/>
    </row>
    <row r="14" spans="2:26" ht="22.5" customHeight="1" x14ac:dyDescent="0.3">
      <c r="B14" s="147"/>
      <c r="C14" s="148"/>
      <c r="D14" s="149"/>
      <c r="E14" s="150"/>
      <c r="F14" s="151"/>
    </row>
    <row r="15" spans="2:26" ht="22.5" customHeight="1" x14ac:dyDescent="0.3">
      <c r="B15" s="147"/>
      <c r="C15" s="148"/>
      <c r="D15" s="149"/>
      <c r="E15" s="150"/>
      <c r="F15" s="151"/>
    </row>
    <row r="16" spans="2:26" ht="22.5" customHeight="1" x14ac:dyDescent="0.3">
      <c r="B16" s="147"/>
      <c r="C16" s="148"/>
      <c r="D16" s="149"/>
      <c r="E16" s="150"/>
      <c r="F16" s="151"/>
    </row>
    <row r="17" spans="2:11" ht="22.5" customHeight="1" x14ac:dyDescent="0.3">
      <c r="B17" s="147"/>
      <c r="C17" s="148"/>
      <c r="D17" s="149"/>
      <c r="E17" s="150"/>
      <c r="F17" s="151"/>
    </row>
    <row r="18" spans="2:11" ht="22.5" customHeight="1" x14ac:dyDescent="0.3">
      <c r="B18" s="147"/>
      <c r="C18" s="148"/>
      <c r="D18" s="149"/>
      <c r="E18" s="150"/>
      <c r="F18" s="151"/>
    </row>
    <row r="19" spans="2:11" ht="22.5" customHeight="1" x14ac:dyDescent="0.3">
      <c r="B19" s="147"/>
      <c r="C19" s="148"/>
      <c r="D19" s="149"/>
      <c r="E19" s="150"/>
      <c r="F19" s="151"/>
    </row>
    <row r="20" spans="2:11" ht="22.5" customHeight="1" x14ac:dyDescent="0.3">
      <c r="B20" s="147"/>
      <c r="C20" s="148"/>
      <c r="D20" s="149"/>
      <c r="E20" s="150"/>
      <c r="F20" s="151"/>
    </row>
    <row r="21" spans="2:11" ht="22.5" customHeight="1" x14ac:dyDescent="0.3">
      <c r="B21" s="147"/>
      <c r="C21" s="148"/>
      <c r="D21" s="149"/>
      <c r="E21" s="150"/>
      <c r="F21" s="151"/>
    </row>
    <row r="22" spans="2:11" ht="22.5" customHeight="1" x14ac:dyDescent="0.3">
      <c r="B22" s="147"/>
      <c r="C22" s="148"/>
      <c r="D22" s="149"/>
      <c r="E22" s="150"/>
      <c r="F22" s="151"/>
    </row>
    <row r="23" spans="2:11" ht="22.5" customHeight="1" x14ac:dyDescent="0.3">
      <c r="B23" s="147"/>
      <c r="C23" s="148"/>
      <c r="D23" s="149"/>
      <c r="E23" s="150"/>
      <c r="F23" s="151"/>
    </row>
    <row r="24" spans="2:11" ht="12.75" customHeight="1" x14ac:dyDescent="0.3">
      <c r="B24" s="28"/>
      <c r="C24" s="28"/>
      <c r="D24" s="29"/>
      <c r="E24" s="29"/>
      <c r="F24" s="29"/>
    </row>
    <row r="25" spans="2:11" x14ac:dyDescent="0.3">
      <c r="B25" s="25" t="s">
        <v>51</v>
      </c>
    </row>
    <row r="26" spans="2:11" ht="38.25" customHeight="1" x14ac:dyDescent="0.3">
      <c r="B26" s="143" t="s">
        <v>48</v>
      </c>
      <c r="C26" s="145" t="s">
        <v>27</v>
      </c>
      <c r="D26" s="145" t="s">
        <v>28</v>
      </c>
      <c r="E26" s="145" t="s">
        <v>30</v>
      </c>
      <c r="F26" s="143" t="s">
        <v>31</v>
      </c>
      <c r="G26" s="142" t="s">
        <v>101</v>
      </c>
      <c r="H26" s="142"/>
      <c r="I26" s="142"/>
      <c r="J26" s="142"/>
      <c r="K26" s="142"/>
    </row>
    <row r="27" spans="2:11" x14ac:dyDescent="0.3">
      <c r="B27" s="144"/>
      <c r="C27" s="146"/>
      <c r="D27" s="146"/>
      <c r="E27" s="146"/>
      <c r="F27" s="144"/>
      <c r="G27" s="64" t="s">
        <v>102</v>
      </c>
      <c r="H27" s="64" t="s">
        <v>103</v>
      </c>
      <c r="I27" s="64" t="s">
        <v>104</v>
      </c>
      <c r="J27" s="64" t="s">
        <v>105</v>
      </c>
      <c r="K27" s="64" t="s">
        <v>106</v>
      </c>
    </row>
    <row r="28" spans="2:11" ht="27.75" customHeight="1" x14ac:dyDescent="0.3">
      <c r="B28" s="30" t="s">
        <v>340</v>
      </c>
      <c r="C28" s="31" t="str">
        <f>D9</f>
        <v>Installation Of Load Disconnection Schemes to protection/ tripping batteries</v>
      </c>
      <c r="D28" s="30" t="s">
        <v>29</v>
      </c>
      <c r="E28" s="31" t="s">
        <v>352</v>
      </c>
      <c r="F28" s="30" t="s">
        <v>171</v>
      </c>
      <c r="G28" s="65"/>
      <c r="H28" s="65"/>
      <c r="I28" s="65"/>
      <c r="J28" s="65"/>
      <c r="K28" s="30"/>
    </row>
    <row r="29" spans="2:11" ht="27.75" customHeight="1" x14ac:dyDescent="0.3">
      <c r="B29" s="30">
        <v>1</v>
      </c>
      <c r="C29" s="31" t="str">
        <f>D10</f>
        <v>Installation Of 72hr Capacity Substation Battery &amp; Chargers for protection/ tripping</v>
      </c>
      <c r="D29" s="30" t="s">
        <v>80</v>
      </c>
      <c r="E29" s="31" t="s">
        <v>353</v>
      </c>
      <c r="F29" s="30"/>
      <c r="G29" s="65">
        <f>'Option 1'!$C$4</f>
        <v>-9.0834869879435125</v>
      </c>
      <c r="H29" s="65">
        <f>'Option 1'!$C$5</f>
        <v>-11.597078330602617</v>
      </c>
      <c r="I29" s="65">
        <f>'Option 1'!$C$6</f>
        <v>-13.256169689009823</v>
      </c>
      <c r="J29" s="65">
        <f>'Option 1'!$C$7</f>
        <v>-14.920374022818462</v>
      </c>
      <c r="K29" s="30"/>
    </row>
    <row r="30" spans="2:11" ht="57.75" customHeight="1" x14ac:dyDescent="0.3">
      <c r="B30" s="30"/>
      <c r="C30" s="31"/>
      <c r="D30" s="30"/>
      <c r="E30" s="31"/>
      <c r="F30" s="30"/>
      <c r="G30" s="65"/>
      <c r="H30" s="65"/>
      <c r="I30" s="65"/>
      <c r="J30" s="65"/>
      <c r="K30" s="30"/>
    </row>
    <row r="31" spans="2:11" ht="45.75" customHeight="1" x14ac:dyDescent="0.3">
      <c r="B31" s="30"/>
      <c r="C31" s="31"/>
      <c r="D31" s="30"/>
      <c r="E31" s="31"/>
      <c r="F31" s="30"/>
      <c r="G31" s="65"/>
      <c r="H31" s="65"/>
      <c r="I31" s="65"/>
      <c r="J31" s="65"/>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8" sqref="E8"/>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350</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3" t="s">
        <v>11</v>
      </c>
      <c r="B7" s="61" t="s">
        <v>343</v>
      </c>
      <c r="C7" s="60"/>
      <c r="D7" s="61" t="s">
        <v>40</v>
      </c>
      <c r="E7" s="62">
        <v>-0.18016080832203996</v>
      </c>
      <c r="F7" s="62">
        <v>-0.46467571232387128</v>
      </c>
      <c r="G7" s="62">
        <v>-0.67099310981926652</v>
      </c>
      <c r="H7" s="62">
        <v>-0.76912324300373847</v>
      </c>
      <c r="I7" s="62">
        <v>-0.55322727138804184</v>
      </c>
      <c r="J7" s="62">
        <v>-0.34133696754519016</v>
      </c>
      <c r="K7" s="62">
        <v>-0.33810952088921992</v>
      </c>
      <c r="L7" s="62">
        <v>-0.16708298944789898</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74"/>
      <c r="B8" s="61" t="s">
        <v>344</v>
      </c>
      <c r="C8" s="60"/>
      <c r="D8" s="61" t="s">
        <v>40</v>
      </c>
      <c r="E8" s="62">
        <v>-7.7603753398083133E-2</v>
      </c>
      <c r="F8" s="62">
        <v>-0.19958720181295464</v>
      </c>
      <c r="G8" s="62">
        <v>-0.28867224749569925</v>
      </c>
      <c r="H8" s="62">
        <v>-0.32993593632326618</v>
      </c>
      <c r="I8" s="62">
        <v>-0.23720412765075316</v>
      </c>
      <c r="J8" s="62">
        <v>-0.14764607352603615</v>
      </c>
      <c r="K8" s="62">
        <v>-0.14564355762027728</v>
      </c>
      <c r="L8" s="62">
        <v>-7.1800456943659316E-2</v>
      </c>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5"/>
      <c r="B12" s="124" t="s">
        <v>196</v>
      </c>
      <c r="C12" s="58"/>
      <c r="D12" s="125" t="s">
        <v>40</v>
      </c>
      <c r="E12" s="59">
        <f>SUM(E7:E11)</f>
        <v>-0.25776456172012308</v>
      </c>
      <c r="F12" s="59">
        <f t="shared" ref="F12:AW12" si="0">SUM(F7:F11)</f>
        <v>-0.66426291413682592</v>
      </c>
      <c r="G12" s="59">
        <f t="shared" si="0"/>
        <v>-0.95966535731496583</v>
      </c>
      <c r="H12" s="59">
        <f t="shared" si="0"/>
        <v>-1.0990591793270046</v>
      </c>
      <c r="I12" s="59">
        <f t="shared" si="0"/>
        <v>-0.790431399038795</v>
      </c>
      <c r="J12" s="59">
        <f t="shared" si="0"/>
        <v>-0.48898304107122631</v>
      </c>
      <c r="K12" s="59">
        <f t="shared" si="0"/>
        <v>-0.48375307850949723</v>
      </c>
      <c r="L12" s="59">
        <f t="shared" si="0"/>
        <v>-0.23888344639155829</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0"/>
      <c r="B15" s="9" t="s">
        <v>297</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0"/>
      <c r="B16" s="9" t="s">
        <v>298</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0"/>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0"/>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0"/>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1"/>
      <c r="B24" s="13" t="s">
        <v>100</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2"/>
      <c r="B31" s="4" t="s">
        <v>213</v>
      </c>
      <c r="D31" s="4" t="s">
        <v>208</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2"/>
      <c r="B32" s="4" t="s">
        <v>214</v>
      </c>
      <c r="D32" s="4" t="s">
        <v>88</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2"/>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2"/>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2"/>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2"/>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2"/>
  <sheetViews>
    <sheetView workbookViewId="0">
      <selection activeCell="B10" sqref="B10"/>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45" x14ac:dyDescent="0.25">
      <c r="A5" s="176" t="s">
        <v>11</v>
      </c>
      <c r="B5" s="132" t="s">
        <v>343</v>
      </c>
      <c r="C5" s="135" t="s">
        <v>347</v>
      </c>
    </row>
    <row r="6" spans="1:3" ht="45" x14ac:dyDescent="0.25">
      <c r="A6" s="177"/>
      <c r="B6" s="61" t="s">
        <v>344</v>
      </c>
      <c r="C6" s="136" t="s">
        <v>348</v>
      </c>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c r="C10" s="137"/>
    </row>
    <row r="12" spans="1:3" x14ac:dyDescent="0.25">
      <c r="B12" s="138"/>
    </row>
  </sheetData>
  <mergeCells count="1">
    <mergeCell ref="A5:A10"/>
  </mergeCells>
  <dataValidations count="3">
    <dataValidation type="list" allowBlank="1" showInputMessage="1" showErrorMessage="1" sqref="B7:B10">
      <formula1>$B$105:$B$151</formula1>
    </dataValidation>
    <dataValidation type="list" allowBlank="1" showInputMessage="1" showErrorMessage="1" sqref="B5">
      <formula1>$B$113:$B$157</formula1>
    </dataValidation>
    <dataValidation type="list" allowBlank="1" showInputMessage="1" showErrorMessage="1" sqref="B6">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14" sqref="E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-9.0834869879435125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-11.597078330602617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-13.256169689009823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-14.920374022818462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343</v>
      </c>
      <c r="C13" s="60"/>
      <c r="D13" s="61" t="s">
        <v>40</v>
      </c>
      <c r="E13" s="62">
        <v>-0.52252200000000004</v>
      </c>
      <c r="F13" s="62">
        <v>-1.3467554100000001</v>
      </c>
      <c r="G13" s="62">
        <v>-1.9513683188999997</v>
      </c>
      <c r="H13" s="62">
        <v>-2.237804464896</v>
      </c>
      <c r="I13" s="62">
        <v>-1.60964575846074</v>
      </c>
      <c r="J13" s="62">
        <v>-1.0023939150672445</v>
      </c>
      <c r="K13" s="62">
        <v>-0.98388818125061861</v>
      </c>
      <c r="L13" s="62">
        <v>-0.49542162643835025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344</v>
      </c>
      <c r="C14" s="60"/>
      <c r="D14" s="61" t="s">
        <v>40</v>
      </c>
      <c r="E14" s="62">
        <v>-0.48905999999999999</v>
      </c>
      <c r="F14" s="62">
        <v>-1.27413</v>
      </c>
      <c r="G14" s="62">
        <v>-1.8416275019999997</v>
      </c>
      <c r="H14" s="62">
        <v>-2.0979416858399995</v>
      </c>
      <c r="I14" s="62">
        <v>-1.5082702191413997</v>
      </c>
      <c r="J14" s="62">
        <v>-0.95466087149261392</v>
      </c>
      <c r="K14" s="62">
        <v>-0.92088056373210603</v>
      </c>
      <c r="L14" s="62">
        <v>-0.4798272411025184</v>
      </c>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-1.011582</v>
      </c>
      <c r="F18" s="59">
        <f t="shared" ref="F18:AW18" si="0">SUM(F13:F17)</f>
        <v>-2.6208854100000001</v>
      </c>
      <c r="G18" s="59">
        <f t="shared" si="0"/>
        <v>-3.7929958208999994</v>
      </c>
      <c r="H18" s="59">
        <f t="shared" si="0"/>
        <v>-4.335746150736</v>
      </c>
      <c r="I18" s="59">
        <f t="shared" si="0"/>
        <v>-3.1179159776021397</v>
      </c>
      <c r="J18" s="59">
        <f t="shared" si="0"/>
        <v>-1.9570547865598584</v>
      </c>
      <c r="K18" s="59">
        <f t="shared" si="0"/>
        <v>-1.9047687449827246</v>
      </c>
      <c r="L18" s="59">
        <f t="shared" si="0"/>
        <v>-0.97524886754086859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79" t="s">
        <v>300</v>
      </c>
      <c r="B19" s="61" t="s">
        <v>343</v>
      </c>
      <c r="C19" s="8"/>
      <c r="D19" s="9" t="s">
        <v>40</v>
      </c>
      <c r="E19" s="33">
        <f>-'Baseline scenario'!E7</f>
        <v>0.18016080832203996</v>
      </c>
      <c r="F19" s="33">
        <f>-'Baseline scenario'!F7</f>
        <v>0.46467571232387128</v>
      </c>
      <c r="G19" s="33">
        <f>-'Baseline scenario'!G7</f>
        <v>0.67099310981926652</v>
      </c>
      <c r="H19" s="33">
        <f>-'Baseline scenario'!H7</f>
        <v>0.76912324300373847</v>
      </c>
      <c r="I19" s="33">
        <f>-'Baseline scenario'!I7</f>
        <v>0.55322727138804184</v>
      </c>
      <c r="J19" s="33">
        <f>-'Baseline scenario'!J7</f>
        <v>0.34133696754519016</v>
      </c>
      <c r="K19" s="33">
        <f>-'Baseline scenario'!K7</f>
        <v>0.33810952088921992</v>
      </c>
      <c r="L19" s="33">
        <f>-'Baseline scenario'!L7</f>
        <v>0.16708298944789898</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79"/>
      <c r="B20" s="61" t="s">
        <v>344</v>
      </c>
      <c r="C20" s="8"/>
      <c r="D20" s="9" t="s">
        <v>40</v>
      </c>
      <c r="E20" s="33">
        <f>-'Baseline scenario'!E8</f>
        <v>7.7603753398083133E-2</v>
      </c>
      <c r="F20" s="33">
        <f>-'Baseline scenario'!F8</f>
        <v>0.19958720181295464</v>
      </c>
      <c r="G20" s="33">
        <f>-'Baseline scenario'!G8</f>
        <v>0.28867224749569925</v>
      </c>
      <c r="H20" s="33">
        <f>-'Baseline scenario'!H8</f>
        <v>0.32993593632326618</v>
      </c>
      <c r="I20" s="33">
        <f>-'Baseline scenario'!I8</f>
        <v>0.23720412765075316</v>
      </c>
      <c r="J20" s="33">
        <f>-'Baseline scenario'!J8</f>
        <v>0.14764607352603615</v>
      </c>
      <c r="K20" s="33">
        <f>-'Baseline scenario'!K8</f>
        <v>0.14564355762027728</v>
      </c>
      <c r="L20" s="33">
        <f>-'Baseline scenario'!L8</f>
        <v>7.1800456943659316E-2</v>
      </c>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79"/>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79"/>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79"/>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79"/>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0"/>
      <c r="B25" s="61" t="s">
        <v>320</v>
      </c>
      <c r="C25" s="8"/>
      <c r="D25" s="9" t="s">
        <v>40</v>
      </c>
      <c r="E25" s="67">
        <f>SUM(E19:E24)</f>
        <v>0.25776456172012308</v>
      </c>
      <c r="F25" s="67">
        <f t="shared" ref="F25:BD25" si="1">SUM(F19:F24)</f>
        <v>0.66426291413682592</v>
      </c>
      <c r="G25" s="67">
        <f t="shared" si="1"/>
        <v>0.95966535731496583</v>
      </c>
      <c r="H25" s="67">
        <f t="shared" si="1"/>
        <v>1.0990591793270046</v>
      </c>
      <c r="I25" s="67">
        <f t="shared" si="1"/>
        <v>0.790431399038795</v>
      </c>
      <c r="J25" s="67">
        <f t="shared" si="1"/>
        <v>0.48898304107122631</v>
      </c>
      <c r="K25" s="67">
        <f t="shared" si="1"/>
        <v>0.48375307850949723</v>
      </c>
      <c r="L25" s="67">
        <f t="shared" si="1"/>
        <v>0.23888344639155829</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-0.75381743827987691</v>
      </c>
      <c r="F26" s="59">
        <f t="shared" ref="F26:BD26" si="2">F18+F25</f>
        <v>-1.9566224958631742</v>
      </c>
      <c r="G26" s="59">
        <f t="shared" si="2"/>
        <v>-2.8333304635850336</v>
      </c>
      <c r="H26" s="59">
        <f t="shared" si="2"/>
        <v>-3.2366869714089956</v>
      </c>
      <c r="I26" s="59">
        <f t="shared" si="2"/>
        <v>-2.3274845785633449</v>
      </c>
      <c r="J26" s="59">
        <f t="shared" si="2"/>
        <v>-1.4680717454886321</v>
      </c>
      <c r="K26" s="59">
        <f t="shared" si="2"/>
        <v>-1.4210156664732274</v>
      </c>
      <c r="L26" s="59">
        <f t="shared" si="2"/>
        <v>-0.73636542114931025</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-0.60305395062390155</v>
      </c>
      <c r="F28" s="34">
        <f t="shared" ref="F28:AW28" si="4">F26*F27</f>
        <v>-1.5652979966905394</v>
      </c>
      <c r="G28" s="34">
        <f t="shared" si="4"/>
        <v>-2.266664370868027</v>
      </c>
      <c r="H28" s="34">
        <f t="shared" si="4"/>
        <v>-2.5893495771271966</v>
      </c>
      <c r="I28" s="34">
        <f t="shared" si="4"/>
        <v>-1.861987662850676</v>
      </c>
      <c r="J28" s="34">
        <f t="shared" si="4"/>
        <v>-1.1744573963909057</v>
      </c>
      <c r="K28" s="34">
        <f t="shared" si="4"/>
        <v>-1.1368125331785819</v>
      </c>
      <c r="L28" s="34">
        <f t="shared" si="4"/>
        <v>-0.58909233691944818</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-0.15076348765597536</v>
      </c>
      <c r="F29" s="34">
        <f t="shared" ref="F29:AW29" si="5">F26-F28</f>
        <v>-0.39132449917263479</v>
      </c>
      <c r="G29" s="34">
        <f t="shared" si="5"/>
        <v>-0.56666609271700663</v>
      </c>
      <c r="H29" s="34">
        <f t="shared" si="5"/>
        <v>-0.64733739428179904</v>
      </c>
      <c r="I29" s="34">
        <f t="shared" si="5"/>
        <v>-0.46549691571266893</v>
      </c>
      <c r="J29" s="34">
        <f t="shared" si="5"/>
        <v>-0.29361434909772632</v>
      </c>
      <c r="K29" s="34">
        <f t="shared" si="5"/>
        <v>-0.28420313329464553</v>
      </c>
      <c r="L29" s="34">
        <f t="shared" si="5"/>
        <v>-0.14727308422986207</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-1.3401198902753368E-2</v>
      </c>
      <c r="G30" s="34">
        <f>$E$28/'Fixed data'!$C$7</f>
        <v>-1.3401198902753368E-2</v>
      </c>
      <c r="H30" s="34">
        <f>$E$28/'Fixed data'!$C$7</f>
        <v>-1.3401198902753368E-2</v>
      </c>
      <c r="I30" s="34">
        <f>$E$28/'Fixed data'!$C$7</f>
        <v>-1.3401198902753368E-2</v>
      </c>
      <c r="J30" s="34">
        <f>$E$28/'Fixed data'!$C$7</f>
        <v>-1.3401198902753368E-2</v>
      </c>
      <c r="K30" s="34">
        <f>$E$28/'Fixed data'!$C$7</f>
        <v>-1.3401198902753368E-2</v>
      </c>
      <c r="L30" s="34">
        <f>$E$28/'Fixed data'!$C$7</f>
        <v>-1.3401198902753368E-2</v>
      </c>
      <c r="M30" s="34">
        <f>$E$28/'Fixed data'!$C$7</f>
        <v>-1.3401198902753368E-2</v>
      </c>
      <c r="N30" s="34">
        <f>$E$28/'Fixed data'!$C$7</f>
        <v>-1.3401198902753368E-2</v>
      </c>
      <c r="O30" s="34">
        <f>$E$28/'Fixed data'!$C$7</f>
        <v>-1.3401198902753368E-2</v>
      </c>
      <c r="P30" s="34">
        <f>$E$28/'Fixed data'!$C$7</f>
        <v>-1.3401198902753368E-2</v>
      </c>
      <c r="Q30" s="34">
        <f>$E$28/'Fixed data'!$C$7</f>
        <v>-1.3401198902753368E-2</v>
      </c>
      <c r="R30" s="34">
        <f>$E$28/'Fixed data'!$C$7</f>
        <v>-1.3401198902753368E-2</v>
      </c>
      <c r="S30" s="34">
        <f>$E$28/'Fixed data'!$C$7</f>
        <v>-1.3401198902753368E-2</v>
      </c>
      <c r="T30" s="34">
        <f>$E$28/'Fixed data'!$C$7</f>
        <v>-1.3401198902753368E-2</v>
      </c>
      <c r="U30" s="34">
        <f>$E$28/'Fixed data'!$C$7</f>
        <v>-1.3401198902753368E-2</v>
      </c>
      <c r="V30" s="34">
        <f>$E$28/'Fixed data'!$C$7</f>
        <v>-1.3401198902753368E-2</v>
      </c>
      <c r="W30" s="34">
        <f>$E$28/'Fixed data'!$C$7</f>
        <v>-1.3401198902753368E-2</v>
      </c>
      <c r="X30" s="34">
        <f>$E$28/'Fixed data'!$C$7</f>
        <v>-1.3401198902753368E-2</v>
      </c>
      <c r="Y30" s="34">
        <f>$E$28/'Fixed data'!$C$7</f>
        <v>-1.3401198902753368E-2</v>
      </c>
      <c r="Z30" s="34">
        <f>$E$28/'Fixed data'!$C$7</f>
        <v>-1.3401198902753368E-2</v>
      </c>
      <c r="AA30" s="34">
        <f>$E$28/'Fixed data'!$C$7</f>
        <v>-1.3401198902753368E-2</v>
      </c>
      <c r="AB30" s="34">
        <f>$E$28/'Fixed data'!$C$7</f>
        <v>-1.3401198902753368E-2</v>
      </c>
      <c r="AC30" s="34">
        <f>$E$28/'Fixed data'!$C$7</f>
        <v>-1.3401198902753368E-2</v>
      </c>
      <c r="AD30" s="34">
        <f>$E$28/'Fixed data'!$C$7</f>
        <v>-1.3401198902753368E-2</v>
      </c>
      <c r="AE30" s="34">
        <f>$E$28/'Fixed data'!$C$7</f>
        <v>-1.3401198902753368E-2</v>
      </c>
      <c r="AF30" s="34">
        <f>$E$28/'Fixed data'!$C$7</f>
        <v>-1.3401198902753368E-2</v>
      </c>
      <c r="AG30" s="34">
        <f>$E$28/'Fixed data'!$C$7</f>
        <v>-1.3401198902753368E-2</v>
      </c>
      <c r="AH30" s="34">
        <f>$E$28/'Fixed data'!$C$7</f>
        <v>-1.3401198902753368E-2</v>
      </c>
      <c r="AI30" s="34">
        <f>$E$28/'Fixed data'!$C$7</f>
        <v>-1.3401198902753368E-2</v>
      </c>
      <c r="AJ30" s="34">
        <f>$E$28/'Fixed data'!$C$7</f>
        <v>-1.3401198902753368E-2</v>
      </c>
      <c r="AK30" s="34">
        <f>$E$28/'Fixed data'!$C$7</f>
        <v>-1.3401198902753368E-2</v>
      </c>
      <c r="AL30" s="34">
        <f>$E$28/'Fixed data'!$C$7</f>
        <v>-1.3401198902753368E-2</v>
      </c>
      <c r="AM30" s="34">
        <f>$E$28/'Fixed data'!$C$7</f>
        <v>-1.3401198902753368E-2</v>
      </c>
      <c r="AN30" s="34">
        <f>$E$28/'Fixed data'!$C$7</f>
        <v>-1.3401198902753368E-2</v>
      </c>
      <c r="AO30" s="34">
        <f>$E$28/'Fixed data'!$C$7</f>
        <v>-1.3401198902753368E-2</v>
      </c>
      <c r="AP30" s="34">
        <f>$E$28/'Fixed data'!$C$7</f>
        <v>-1.3401198902753368E-2</v>
      </c>
      <c r="AQ30" s="34">
        <f>$E$28/'Fixed data'!$C$7</f>
        <v>-1.3401198902753368E-2</v>
      </c>
      <c r="AR30" s="34">
        <f>$E$28/'Fixed data'!$C$7</f>
        <v>-1.3401198902753368E-2</v>
      </c>
      <c r="AS30" s="34">
        <f>$E$28/'Fixed data'!$C$7</f>
        <v>-1.3401198902753368E-2</v>
      </c>
      <c r="AT30" s="34">
        <f>$E$28/'Fixed data'!$C$7</f>
        <v>-1.3401198902753368E-2</v>
      </c>
      <c r="AU30" s="34">
        <f>$E$28/'Fixed data'!$C$7</f>
        <v>-1.3401198902753368E-2</v>
      </c>
      <c r="AV30" s="34">
        <f>$E$28/'Fixed data'!$C$7</f>
        <v>-1.3401198902753368E-2</v>
      </c>
      <c r="AW30" s="34">
        <f>$E$28/'Fixed data'!$C$7</f>
        <v>-1.3401198902753368E-2</v>
      </c>
      <c r="AX30" s="34">
        <f>$E$28/'Fixed data'!$C$7</f>
        <v>-1.3401198902753368E-2</v>
      </c>
      <c r="AY30" s="34"/>
      <c r="AZ30" s="34"/>
      <c r="BA30" s="34"/>
      <c r="BB30" s="34"/>
      <c r="BC30" s="34"/>
      <c r="BD30" s="34"/>
    </row>
    <row r="31" spans="1:56" ht="16.5" hidden="1" customHeight="1" outlineLevel="1" x14ac:dyDescent="0.35">
      <c r="A31" s="115"/>
      <c r="B31" s="9" t="s">
        <v>2</v>
      </c>
      <c r="C31" s="11" t="s">
        <v>54</v>
      </c>
      <c r="D31" s="9" t="s">
        <v>40</v>
      </c>
      <c r="F31" s="34"/>
      <c r="G31" s="34">
        <f>$F$28/'Fixed data'!$C$7</f>
        <v>-3.4784399926456433E-2</v>
      </c>
      <c r="H31" s="34">
        <f>$F$28/'Fixed data'!$C$7</f>
        <v>-3.4784399926456433E-2</v>
      </c>
      <c r="I31" s="34">
        <f>$F$28/'Fixed data'!$C$7</f>
        <v>-3.4784399926456433E-2</v>
      </c>
      <c r="J31" s="34">
        <f>$F$28/'Fixed data'!$C$7</f>
        <v>-3.4784399926456433E-2</v>
      </c>
      <c r="K31" s="34">
        <f>$F$28/'Fixed data'!$C$7</f>
        <v>-3.4784399926456433E-2</v>
      </c>
      <c r="L31" s="34">
        <f>$F$28/'Fixed data'!$C$7</f>
        <v>-3.4784399926456433E-2</v>
      </c>
      <c r="M31" s="34">
        <f>$F$28/'Fixed data'!$C$7</f>
        <v>-3.4784399926456433E-2</v>
      </c>
      <c r="N31" s="34">
        <f>$F$28/'Fixed data'!$C$7</f>
        <v>-3.4784399926456433E-2</v>
      </c>
      <c r="O31" s="34">
        <f>$F$28/'Fixed data'!$C$7</f>
        <v>-3.4784399926456433E-2</v>
      </c>
      <c r="P31" s="34">
        <f>$F$28/'Fixed data'!$C$7</f>
        <v>-3.4784399926456433E-2</v>
      </c>
      <c r="Q31" s="34">
        <f>$F$28/'Fixed data'!$C$7</f>
        <v>-3.4784399926456433E-2</v>
      </c>
      <c r="R31" s="34">
        <f>$F$28/'Fixed data'!$C$7</f>
        <v>-3.4784399926456433E-2</v>
      </c>
      <c r="S31" s="34">
        <f>$F$28/'Fixed data'!$C$7</f>
        <v>-3.4784399926456433E-2</v>
      </c>
      <c r="T31" s="34">
        <f>$F$28/'Fixed data'!$C$7</f>
        <v>-3.4784399926456433E-2</v>
      </c>
      <c r="U31" s="34">
        <f>$F$28/'Fixed data'!$C$7</f>
        <v>-3.4784399926456433E-2</v>
      </c>
      <c r="V31" s="34">
        <f>$F$28/'Fixed data'!$C$7</f>
        <v>-3.4784399926456433E-2</v>
      </c>
      <c r="W31" s="34">
        <f>$F$28/'Fixed data'!$C$7</f>
        <v>-3.4784399926456433E-2</v>
      </c>
      <c r="X31" s="34">
        <f>$F$28/'Fixed data'!$C$7</f>
        <v>-3.4784399926456433E-2</v>
      </c>
      <c r="Y31" s="34">
        <f>$F$28/'Fixed data'!$C$7</f>
        <v>-3.4784399926456433E-2</v>
      </c>
      <c r="Z31" s="34">
        <f>$F$28/'Fixed data'!$C$7</f>
        <v>-3.4784399926456433E-2</v>
      </c>
      <c r="AA31" s="34">
        <f>$F$28/'Fixed data'!$C$7</f>
        <v>-3.4784399926456433E-2</v>
      </c>
      <c r="AB31" s="34">
        <f>$F$28/'Fixed data'!$C$7</f>
        <v>-3.4784399926456433E-2</v>
      </c>
      <c r="AC31" s="34">
        <f>$F$28/'Fixed data'!$C$7</f>
        <v>-3.4784399926456433E-2</v>
      </c>
      <c r="AD31" s="34">
        <f>$F$28/'Fixed data'!$C$7</f>
        <v>-3.4784399926456433E-2</v>
      </c>
      <c r="AE31" s="34">
        <f>$F$28/'Fixed data'!$C$7</f>
        <v>-3.4784399926456433E-2</v>
      </c>
      <c r="AF31" s="34">
        <f>$F$28/'Fixed data'!$C$7</f>
        <v>-3.4784399926456433E-2</v>
      </c>
      <c r="AG31" s="34">
        <f>$F$28/'Fixed data'!$C$7</f>
        <v>-3.4784399926456433E-2</v>
      </c>
      <c r="AH31" s="34">
        <f>$F$28/'Fixed data'!$C$7</f>
        <v>-3.4784399926456433E-2</v>
      </c>
      <c r="AI31" s="34">
        <f>$F$28/'Fixed data'!$C$7</f>
        <v>-3.4784399926456433E-2</v>
      </c>
      <c r="AJ31" s="34">
        <f>$F$28/'Fixed data'!$C$7</f>
        <v>-3.4784399926456433E-2</v>
      </c>
      <c r="AK31" s="34">
        <f>$F$28/'Fixed data'!$C$7</f>
        <v>-3.4784399926456433E-2</v>
      </c>
      <c r="AL31" s="34">
        <f>$F$28/'Fixed data'!$C$7</f>
        <v>-3.4784399926456433E-2</v>
      </c>
      <c r="AM31" s="34">
        <f>$F$28/'Fixed data'!$C$7</f>
        <v>-3.4784399926456433E-2</v>
      </c>
      <c r="AN31" s="34">
        <f>$F$28/'Fixed data'!$C$7</f>
        <v>-3.4784399926456433E-2</v>
      </c>
      <c r="AO31" s="34">
        <f>$F$28/'Fixed data'!$C$7</f>
        <v>-3.4784399926456433E-2</v>
      </c>
      <c r="AP31" s="34">
        <f>$F$28/'Fixed data'!$C$7</f>
        <v>-3.4784399926456433E-2</v>
      </c>
      <c r="AQ31" s="34">
        <f>$F$28/'Fixed data'!$C$7</f>
        <v>-3.4784399926456433E-2</v>
      </c>
      <c r="AR31" s="34">
        <f>$F$28/'Fixed data'!$C$7</f>
        <v>-3.4784399926456433E-2</v>
      </c>
      <c r="AS31" s="34">
        <f>$F$28/'Fixed data'!$C$7</f>
        <v>-3.4784399926456433E-2</v>
      </c>
      <c r="AT31" s="34">
        <f>$F$28/'Fixed data'!$C$7</f>
        <v>-3.4784399926456433E-2</v>
      </c>
      <c r="AU31" s="34">
        <f>$F$28/'Fixed data'!$C$7</f>
        <v>-3.4784399926456433E-2</v>
      </c>
      <c r="AV31" s="34">
        <f>$F$28/'Fixed data'!$C$7</f>
        <v>-3.4784399926456433E-2</v>
      </c>
      <c r="AW31" s="34">
        <f>$F$28/'Fixed data'!$C$7</f>
        <v>-3.4784399926456433E-2</v>
      </c>
      <c r="AX31" s="34">
        <f>$F$28/'Fixed data'!$C$7</f>
        <v>-3.4784399926456433E-2</v>
      </c>
      <c r="AY31" s="34">
        <f>$F$28/'Fixed data'!$C$7</f>
        <v>-3.4784399926456433E-2</v>
      </c>
      <c r="AZ31" s="34"/>
      <c r="BA31" s="34"/>
      <c r="BB31" s="34"/>
      <c r="BC31" s="34"/>
      <c r="BD31" s="34"/>
    </row>
    <row r="32" spans="1:56" ht="16.5" hidden="1" customHeight="1" outlineLevel="1" x14ac:dyDescent="0.35">
      <c r="A32" s="115"/>
      <c r="B32" s="9" t="s">
        <v>3</v>
      </c>
      <c r="C32" s="11" t="s">
        <v>55</v>
      </c>
      <c r="D32" s="9" t="s">
        <v>40</v>
      </c>
      <c r="F32" s="34"/>
      <c r="G32" s="34"/>
      <c r="H32" s="34">
        <f>$G$28/'Fixed data'!$C$7</f>
        <v>-5.0370319352622824E-2</v>
      </c>
      <c r="I32" s="34">
        <f>$G$28/'Fixed data'!$C$7</f>
        <v>-5.0370319352622824E-2</v>
      </c>
      <c r="J32" s="34">
        <f>$G$28/'Fixed data'!$C$7</f>
        <v>-5.0370319352622824E-2</v>
      </c>
      <c r="K32" s="34">
        <f>$G$28/'Fixed data'!$C$7</f>
        <v>-5.0370319352622824E-2</v>
      </c>
      <c r="L32" s="34">
        <f>$G$28/'Fixed data'!$C$7</f>
        <v>-5.0370319352622824E-2</v>
      </c>
      <c r="M32" s="34">
        <f>$G$28/'Fixed data'!$C$7</f>
        <v>-5.0370319352622824E-2</v>
      </c>
      <c r="N32" s="34">
        <f>$G$28/'Fixed data'!$C$7</f>
        <v>-5.0370319352622824E-2</v>
      </c>
      <c r="O32" s="34">
        <f>$G$28/'Fixed data'!$C$7</f>
        <v>-5.0370319352622824E-2</v>
      </c>
      <c r="P32" s="34">
        <f>$G$28/'Fixed data'!$C$7</f>
        <v>-5.0370319352622824E-2</v>
      </c>
      <c r="Q32" s="34">
        <f>$G$28/'Fixed data'!$C$7</f>
        <v>-5.0370319352622824E-2</v>
      </c>
      <c r="R32" s="34">
        <f>$G$28/'Fixed data'!$C$7</f>
        <v>-5.0370319352622824E-2</v>
      </c>
      <c r="S32" s="34">
        <f>$G$28/'Fixed data'!$C$7</f>
        <v>-5.0370319352622824E-2</v>
      </c>
      <c r="T32" s="34">
        <f>$G$28/'Fixed data'!$C$7</f>
        <v>-5.0370319352622824E-2</v>
      </c>
      <c r="U32" s="34">
        <f>$G$28/'Fixed data'!$C$7</f>
        <v>-5.0370319352622824E-2</v>
      </c>
      <c r="V32" s="34">
        <f>$G$28/'Fixed data'!$C$7</f>
        <v>-5.0370319352622824E-2</v>
      </c>
      <c r="W32" s="34">
        <f>$G$28/'Fixed data'!$C$7</f>
        <v>-5.0370319352622824E-2</v>
      </c>
      <c r="X32" s="34">
        <f>$G$28/'Fixed data'!$C$7</f>
        <v>-5.0370319352622824E-2</v>
      </c>
      <c r="Y32" s="34">
        <f>$G$28/'Fixed data'!$C$7</f>
        <v>-5.0370319352622824E-2</v>
      </c>
      <c r="Z32" s="34">
        <f>$G$28/'Fixed data'!$C$7</f>
        <v>-5.0370319352622824E-2</v>
      </c>
      <c r="AA32" s="34">
        <f>$G$28/'Fixed data'!$C$7</f>
        <v>-5.0370319352622824E-2</v>
      </c>
      <c r="AB32" s="34">
        <f>$G$28/'Fixed data'!$C$7</f>
        <v>-5.0370319352622824E-2</v>
      </c>
      <c r="AC32" s="34">
        <f>$G$28/'Fixed data'!$C$7</f>
        <v>-5.0370319352622824E-2</v>
      </c>
      <c r="AD32" s="34">
        <f>$G$28/'Fixed data'!$C$7</f>
        <v>-5.0370319352622824E-2</v>
      </c>
      <c r="AE32" s="34">
        <f>$G$28/'Fixed data'!$C$7</f>
        <v>-5.0370319352622824E-2</v>
      </c>
      <c r="AF32" s="34">
        <f>$G$28/'Fixed data'!$C$7</f>
        <v>-5.0370319352622824E-2</v>
      </c>
      <c r="AG32" s="34">
        <f>$G$28/'Fixed data'!$C$7</f>
        <v>-5.0370319352622824E-2</v>
      </c>
      <c r="AH32" s="34">
        <f>$G$28/'Fixed data'!$C$7</f>
        <v>-5.0370319352622824E-2</v>
      </c>
      <c r="AI32" s="34">
        <f>$G$28/'Fixed data'!$C$7</f>
        <v>-5.0370319352622824E-2</v>
      </c>
      <c r="AJ32" s="34">
        <f>$G$28/'Fixed data'!$C$7</f>
        <v>-5.0370319352622824E-2</v>
      </c>
      <c r="AK32" s="34">
        <f>$G$28/'Fixed data'!$C$7</f>
        <v>-5.0370319352622824E-2</v>
      </c>
      <c r="AL32" s="34">
        <f>$G$28/'Fixed data'!$C$7</f>
        <v>-5.0370319352622824E-2</v>
      </c>
      <c r="AM32" s="34">
        <f>$G$28/'Fixed data'!$C$7</f>
        <v>-5.0370319352622824E-2</v>
      </c>
      <c r="AN32" s="34">
        <f>$G$28/'Fixed data'!$C$7</f>
        <v>-5.0370319352622824E-2</v>
      </c>
      <c r="AO32" s="34">
        <f>$G$28/'Fixed data'!$C$7</f>
        <v>-5.0370319352622824E-2</v>
      </c>
      <c r="AP32" s="34">
        <f>$G$28/'Fixed data'!$C$7</f>
        <v>-5.0370319352622824E-2</v>
      </c>
      <c r="AQ32" s="34">
        <f>$G$28/'Fixed data'!$C$7</f>
        <v>-5.0370319352622824E-2</v>
      </c>
      <c r="AR32" s="34">
        <f>$G$28/'Fixed data'!$C$7</f>
        <v>-5.0370319352622824E-2</v>
      </c>
      <c r="AS32" s="34">
        <f>$G$28/'Fixed data'!$C$7</f>
        <v>-5.0370319352622824E-2</v>
      </c>
      <c r="AT32" s="34">
        <f>$G$28/'Fixed data'!$C$7</f>
        <v>-5.0370319352622824E-2</v>
      </c>
      <c r="AU32" s="34">
        <f>$G$28/'Fixed data'!$C$7</f>
        <v>-5.0370319352622824E-2</v>
      </c>
      <c r="AV32" s="34">
        <f>$G$28/'Fixed data'!$C$7</f>
        <v>-5.0370319352622824E-2</v>
      </c>
      <c r="AW32" s="34">
        <f>$G$28/'Fixed data'!$C$7</f>
        <v>-5.0370319352622824E-2</v>
      </c>
      <c r="AX32" s="34">
        <f>$G$28/'Fixed data'!$C$7</f>
        <v>-5.0370319352622824E-2</v>
      </c>
      <c r="AY32" s="34">
        <f>$G$28/'Fixed data'!$C$7</f>
        <v>-5.0370319352622824E-2</v>
      </c>
      <c r="AZ32" s="34">
        <f>$G$28/'Fixed data'!$C$7</f>
        <v>-5.0370319352622824E-2</v>
      </c>
      <c r="BA32" s="34"/>
      <c r="BB32" s="34"/>
      <c r="BC32" s="34"/>
      <c r="BD32" s="34"/>
    </row>
    <row r="33" spans="1:57" ht="16.5" hidden="1" customHeight="1" outlineLevel="1" x14ac:dyDescent="0.35">
      <c r="A33" s="115"/>
      <c r="B33" s="9" t="s">
        <v>4</v>
      </c>
      <c r="C33" s="11" t="s">
        <v>56</v>
      </c>
      <c r="D33" s="9" t="s">
        <v>40</v>
      </c>
      <c r="F33" s="34"/>
      <c r="G33" s="34"/>
      <c r="H33" s="34"/>
      <c r="I33" s="34">
        <f>$H$28/'Fixed data'!$C$7</f>
        <v>-5.7541101713937705E-2</v>
      </c>
      <c r="J33" s="34">
        <f>$H$28/'Fixed data'!$C$7</f>
        <v>-5.7541101713937705E-2</v>
      </c>
      <c r="K33" s="34">
        <f>$H$28/'Fixed data'!$C$7</f>
        <v>-5.7541101713937705E-2</v>
      </c>
      <c r="L33" s="34">
        <f>$H$28/'Fixed data'!$C$7</f>
        <v>-5.7541101713937705E-2</v>
      </c>
      <c r="M33" s="34">
        <f>$H$28/'Fixed data'!$C$7</f>
        <v>-5.7541101713937705E-2</v>
      </c>
      <c r="N33" s="34">
        <f>$H$28/'Fixed data'!$C$7</f>
        <v>-5.7541101713937705E-2</v>
      </c>
      <c r="O33" s="34">
        <f>$H$28/'Fixed data'!$C$7</f>
        <v>-5.7541101713937705E-2</v>
      </c>
      <c r="P33" s="34">
        <f>$H$28/'Fixed data'!$C$7</f>
        <v>-5.7541101713937705E-2</v>
      </c>
      <c r="Q33" s="34">
        <f>$H$28/'Fixed data'!$C$7</f>
        <v>-5.7541101713937705E-2</v>
      </c>
      <c r="R33" s="34">
        <f>$H$28/'Fixed data'!$C$7</f>
        <v>-5.7541101713937705E-2</v>
      </c>
      <c r="S33" s="34">
        <f>$H$28/'Fixed data'!$C$7</f>
        <v>-5.7541101713937705E-2</v>
      </c>
      <c r="T33" s="34">
        <f>$H$28/'Fixed data'!$C$7</f>
        <v>-5.7541101713937705E-2</v>
      </c>
      <c r="U33" s="34">
        <f>$H$28/'Fixed data'!$C$7</f>
        <v>-5.7541101713937705E-2</v>
      </c>
      <c r="V33" s="34">
        <f>$H$28/'Fixed data'!$C$7</f>
        <v>-5.7541101713937705E-2</v>
      </c>
      <c r="W33" s="34">
        <f>$H$28/'Fixed data'!$C$7</f>
        <v>-5.7541101713937705E-2</v>
      </c>
      <c r="X33" s="34">
        <f>$H$28/'Fixed data'!$C$7</f>
        <v>-5.7541101713937705E-2</v>
      </c>
      <c r="Y33" s="34">
        <f>$H$28/'Fixed data'!$C$7</f>
        <v>-5.7541101713937705E-2</v>
      </c>
      <c r="Z33" s="34">
        <f>$H$28/'Fixed data'!$C$7</f>
        <v>-5.7541101713937705E-2</v>
      </c>
      <c r="AA33" s="34">
        <f>$H$28/'Fixed data'!$C$7</f>
        <v>-5.7541101713937705E-2</v>
      </c>
      <c r="AB33" s="34">
        <f>$H$28/'Fixed data'!$C$7</f>
        <v>-5.7541101713937705E-2</v>
      </c>
      <c r="AC33" s="34">
        <f>$H$28/'Fixed data'!$C$7</f>
        <v>-5.7541101713937705E-2</v>
      </c>
      <c r="AD33" s="34">
        <f>$H$28/'Fixed data'!$C$7</f>
        <v>-5.7541101713937705E-2</v>
      </c>
      <c r="AE33" s="34">
        <f>$H$28/'Fixed data'!$C$7</f>
        <v>-5.7541101713937705E-2</v>
      </c>
      <c r="AF33" s="34">
        <f>$H$28/'Fixed data'!$C$7</f>
        <v>-5.7541101713937705E-2</v>
      </c>
      <c r="AG33" s="34">
        <f>$H$28/'Fixed data'!$C$7</f>
        <v>-5.7541101713937705E-2</v>
      </c>
      <c r="AH33" s="34">
        <f>$H$28/'Fixed data'!$C$7</f>
        <v>-5.7541101713937705E-2</v>
      </c>
      <c r="AI33" s="34">
        <f>$H$28/'Fixed data'!$C$7</f>
        <v>-5.7541101713937705E-2</v>
      </c>
      <c r="AJ33" s="34">
        <f>$H$28/'Fixed data'!$C$7</f>
        <v>-5.7541101713937705E-2</v>
      </c>
      <c r="AK33" s="34">
        <f>$H$28/'Fixed data'!$C$7</f>
        <v>-5.7541101713937705E-2</v>
      </c>
      <c r="AL33" s="34">
        <f>$H$28/'Fixed data'!$C$7</f>
        <v>-5.7541101713937705E-2</v>
      </c>
      <c r="AM33" s="34">
        <f>$H$28/'Fixed data'!$C$7</f>
        <v>-5.7541101713937705E-2</v>
      </c>
      <c r="AN33" s="34">
        <f>$H$28/'Fixed data'!$C$7</f>
        <v>-5.7541101713937705E-2</v>
      </c>
      <c r="AO33" s="34">
        <f>$H$28/'Fixed data'!$C$7</f>
        <v>-5.7541101713937705E-2</v>
      </c>
      <c r="AP33" s="34">
        <f>$H$28/'Fixed data'!$C$7</f>
        <v>-5.7541101713937705E-2</v>
      </c>
      <c r="AQ33" s="34">
        <f>$H$28/'Fixed data'!$C$7</f>
        <v>-5.7541101713937705E-2</v>
      </c>
      <c r="AR33" s="34">
        <f>$H$28/'Fixed data'!$C$7</f>
        <v>-5.7541101713937705E-2</v>
      </c>
      <c r="AS33" s="34">
        <f>$H$28/'Fixed data'!$C$7</f>
        <v>-5.7541101713937705E-2</v>
      </c>
      <c r="AT33" s="34">
        <f>$H$28/'Fixed data'!$C$7</f>
        <v>-5.7541101713937705E-2</v>
      </c>
      <c r="AU33" s="34">
        <f>$H$28/'Fixed data'!$C$7</f>
        <v>-5.7541101713937705E-2</v>
      </c>
      <c r="AV33" s="34">
        <f>$H$28/'Fixed data'!$C$7</f>
        <v>-5.7541101713937705E-2</v>
      </c>
      <c r="AW33" s="34">
        <f>$H$28/'Fixed data'!$C$7</f>
        <v>-5.7541101713937705E-2</v>
      </c>
      <c r="AX33" s="34">
        <f>$H$28/'Fixed data'!$C$7</f>
        <v>-5.7541101713937705E-2</v>
      </c>
      <c r="AY33" s="34">
        <f>$H$28/'Fixed data'!$C$7</f>
        <v>-5.7541101713937705E-2</v>
      </c>
      <c r="AZ33" s="34">
        <f>$H$28/'Fixed data'!$C$7</f>
        <v>-5.7541101713937705E-2</v>
      </c>
      <c r="BA33" s="34">
        <f>$H$28/'Fixed data'!$C$7</f>
        <v>-5.7541101713937705E-2</v>
      </c>
      <c r="BB33" s="34"/>
      <c r="BC33" s="34"/>
      <c r="BD33" s="34"/>
    </row>
    <row r="34" spans="1:57" ht="16.5" hidden="1" customHeight="1" outlineLevel="1" x14ac:dyDescent="0.35">
      <c r="A34" s="115"/>
      <c r="B34" s="9" t="s">
        <v>5</v>
      </c>
      <c r="C34" s="11" t="s">
        <v>57</v>
      </c>
      <c r="D34" s="9" t="s">
        <v>40</v>
      </c>
      <c r="F34" s="34"/>
      <c r="G34" s="34"/>
      <c r="H34" s="34"/>
      <c r="I34" s="34"/>
      <c r="J34" s="34">
        <f>$I$28/'Fixed data'!$C$7</f>
        <v>-4.137750361890391E-2</v>
      </c>
      <c r="K34" s="34">
        <f>$I$28/'Fixed data'!$C$7</f>
        <v>-4.137750361890391E-2</v>
      </c>
      <c r="L34" s="34">
        <f>$I$28/'Fixed data'!$C$7</f>
        <v>-4.137750361890391E-2</v>
      </c>
      <c r="M34" s="34">
        <f>$I$28/'Fixed data'!$C$7</f>
        <v>-4.137750361890391E-2</v>
      </c>
      <c r="N34" s="34">
        <f>$I$28/'Fixed data'!$C$7</f>
        <v>-4.137750361890391E-2</v>
      </c>
      <c r="O34" s="34">
        <f>$I$28/'Fixed data'!$C$7</f>
        <v>-4.137750361890391E-2</v>
      </c>
      <c r="P34" s="34">
        <f>$I$28/'Fixed data'!$C$7</f>
        <v>-4.137750361890391E-2</v>
      </c>
      <c r="Q34" s="34">
        <f>$I$28/'Fixed data'!$C$7</f>
        <v>-4.137750361890391E-2</v>
      </c>
      <c r="R34" s="34">
        <f>$I$28/'Fixed data'!$C$7</f>
        <v>-4.137750361890391E-2</v>
      </c>
      <c r="S34" s="34">
        <f>$I$28/'Fixed data'!$C$7</f>
        <v>-4.137750361890391E-2</v>
      </c>
      <c r="T34" s="34">
        <f>$I$28/'Fixed data'!$C$7</f>
        <v>-4.137750361890391E-2</v>
      </c>
      <c r="U34" s="34">
        <f>$I$28/'Fixed data'!$C$7</f>
        <v>-4.137750361890391E-2</v>
      </c>
      <c r="V34" s="34">
        <f>$I$28/'Fixed data'!$C$7</f>
        <v>-4.137750361890391E-2</v>
      </c>
      <c r="W34" s="34">
        <f>$I$28/'Fixed data'!$C$7</f>
        <v>-4.137750361890391E-2</v>
      </c>
      <c r="X34" s="34">
        <f>$I$28/'Fixed data'!$C$7</f>
        <v>-4.137750361890391E-2</v>
      </c>
      <c r="Y34" s="34">
        <f>$I$28/'Fixed data'!$C$7</f>
        <v>-4.137750361890391E-2</v>
      </c>
      <c r="Z34" s="34">
        <f>$I$28/'Fixed data'!$C$7</f>
        <v>-4.137750361890391E-2</v>
      </c>
      <c r="AA34" s="34">
        <f>$I$28/'Fixed data'!$C$7</f>
        <v>-4.137750361890391E-2</v>
      </c>
      <c r="AB34" s="34">
        <f>$I$28/'Fixed data'!$C$7</f>
        <v>-4.137750361890391E-2</v>
      </c>
      <c r="AC34" s="34">
        <f>$I$28/'Fixed data'!$C$7</f>
        <v>-4.137750361890391E-2</v>
      </c>
      <c r="AD34" s="34">
        <f>$I$28/'Fixed data'!$C$7</f>
        <v>-4.137750361890391E-2</v>
      </c>
      <c r="AE34" s="34">
        <f>$I$28/'Fixed data'!$C$7</f>
        <v>-4.137750361890391E-2</v>
      </c>
      <c r="AF34" s="34">
        <f>$I$28/'Fixed data'!$C$7</f>
        <v>-4.137750361890391E-2</v>
      </c>
      <c r="AG34" s="34">
        <f>$I$28/'Fixed data'!$C$7</f>
        <v>-4.137750361890391E-2</v>
      </c>
      <c r="AH34" s="34">
        <f>$I$28/'Fixed data'!$C$7</f>
        <v>-4.137750361890391E-2</v>
      </c>
      <c r="AI34" s="34">
        <f>$I$28/'Fixed data'!$C$7</f>
        <v>-4.137750361890391E-2</v>
      </c>
      <c r="AJ34" s="34">
        <f>$I$28/'Fixed data'!$C$7</f>
        <v>-4.137750361890391E-2</v>
      </c>
      <c r="AK34" s="34">
        <f>$I$28/'Fixed data'!$C$7</f>
        <v>-4.137750361890391E-2</v>
      </c>
      <c r="AL34" s="34">
        <f>$I$28/'Fixed data'!$C$7</f>
        <v>-4.137750361890391E-2</v>
      </c>
      <c r="AM34" s="34">
        <f>$I$28/'Fixed data'!$C$7</f>
        <v>-4.137750361890391E-2</v>
      </c>
      <c r="AN34" s="34">
        <f>$I$28/'Fixed data'!$C$7</f>
        <v>-4.137750361890391E-2</v>
      </c>
      <c r="AO34" s="34">
        <f>$I$28/'Fixed data'!$C$7</f>
        <v>-4.137750361890391E-2</v>
      </c>
      <c r="AP34" s="34">
        <f>$I$28/'Fixed data'!$C$7</f>
        <v>-4.137750361890391E-2</v>
      </c>
      <c r="AQ34" s="34">
        <f>$I$28/'Fixed data'!$C$7</f>
        <v>-4.137750361890391E-2</v>
      </c>
      <c r="AR34" s="34">
        <f>$I$28/'Fixed data'!$C$7</f>
        <v>-4.137750361890391E-2</v>
      </c>
      <c r="AS34" s="34">
        <f>$I$28/'Fixed data'!$C$7</f>
        <v>-4.137750361890391E-2</v>
      </c>
      <c r="AT34" s="34">
        <f>$I$28/'Fixed data'!$C$7</f>
        <v>-4.137750361890391E-2</v>
      </c>
      <c r="AU34" s="34">
        <f>$I$28/'Fixed data'!$C$7</f>
        <v>-4.137750361890391E-2</v>
      </c>
      <c r="AV34" s="34">
        <f>$I$28/'Fixed data'!$C$7</f>
        <v>-4.137750361890391E-2</v>
      </c>
      <c r="AW34" s="34">
        <f>$I$28/'Fixed data'!$C$7</f>
        <v>-4.137750361890391E-2</v>
      </c>
      <c r="AX34" s="34">
        <f>$I$28/'Fixed data'!$C$7</f>
        <v>-4.137750361890391E-2</v>
      </c>
      <c r="AY34" s="34">
        <f>$I$28/'Fixed data'!$C$7</f>
        <v>-4.137750361890391E-2</v>
      </c>
      <c r="AZ34" s="34">
        <f>$I$28/'Fixed data'!$C$7</f>
        <v>-4.137750361890391E-2</v>
      </c>
      <c r="BA34" s="34">
        <f>$I$28/'Fixed data'!$C$7</f>
        <v>-4.137750361890391E-2</v>
      </c>
      <c r="BB34" s="34">
        <f>$I$28/'Fixed data'!$C$7</f>
        <v>-4.137750361890391E-2</v>
      </c>
      <c r="BC34" s="34"/>
      <c r="BD34" s="34"/>
    </row>
    <row r="35" spans="1:57" ht="16.5" hidden="1" customHeight="1" outlineLevel="1" x14ac:dyDescent="0.35">
      <c r="A35" s="115"/>
      <c r="B35" s="9" t="s">
        <v>6</v>
      </c>
      <c r="C35" s="11" t="s">
        <v>58</v>
      </c>
      <c r="D35" s="9" t="s">
        <v>40</v>
      </c>
      <c r="F35" s="34"/>
      <c r="G35" s="34"/>
      <c r="H35" s="34"/>
      <c r="I35" s="34"/>
      <c r="J35" s="34"/>
      <c r="K35" s="34">
        <f>$J$28/'Fixed data'!$C$7</f>
        <v>-2.6099053253131239E-2</v>
      </c>
      <c r="L35" s="34">
        <f>$J$28/'Fixed data'!$C$7</f>
        <v>-2.6099053253131239E-2</v>
      </c>
      <c r="M35" s="34">
        <f>$J$28/'Fixed data'!$C$7</f>
        <v>-2.6099053253131239E-2</v>
      </c>
      <c r="N35" s="34">
        <f>$J$28/'Fixed data'!$C$7</f>
        <v>-2.6099053253131239E-2</v>
      </c>
      <c r="O35" s="34">
        <f>$J$28/'Fixed data'!$C$7</f>
        <v>-2.6099053253131239E-2</v>
      </c>
      <c r="P35" s="34">
        <f>$J$28/'Fixed data'!$C$7</f>
        <v>-2.6099053253131239E-2</v>
      </c>
      <c r="Q35" s="34">
        <f>$J$28/'Fixed data'!$C$7</f>
        <v>-2.6099053253131239E-2</v>
      </c>
      <c r="R35" s="34">
        <f>$J$28/'Fixed data'!$C$7</f>
        <v>-2.6099053253131239E-2</v>
      </c>
      <c r="S35" s="34">
        <f>$J$28/'Fixed data'!$C$7</f>
        <v>-2.6099053253131239E-2</v>
      </c>
      <c r="T35" s="34">
        <f>$J$28/'Fixed data'!$C$7</f>
        <v>-2.6099053253131239E-2</v>
      </c>
      <c r="U35" s="34">
        <f>$J$28/'Fixed data'!$C$7</f>
        <v>-2.6099053253131239E-2</v>
      </c>
      <c r="V35" s="34">
        <f>$J$28/'Fixed data'!$C$7</f>
        <v>-2.6099053253131239E-2</v>
      </c>
      <c r="W35" s="34">
        <f>$J$28/'Fixed data'!$C$7</f>
        <v>-2.6099053253131239E-2</v>
      </c>
      <c r="X35" s="34">
        <f>$J$28/'Fixed data'!$C$7</f>
        <v>-2.6099053253131239E-2</v>
      </c>
      <c r="Y35" s="34">
        <f>$J$28/'Fixed data'!$C$7</f>
        <v>-2.6099053253131239E-2</v>
      </c>
      <c r="Z35" s="34">
        <f>$J$28/'Fixed data'!$C$7</f>
        <v>-2.6099053253131239E-2</v>
      </c>
      <c r="AA35" s="34">
        <f>$J$28/'Fixed data'!$C$7</f>
        <v>-2.6099053253131239E-2</v>
      </c>
      <c r="AB35" s="34">
        <f>$J$28/'Fixed data'!$C$7</f>
        <v>-2.6099053253131239E-2</v>
      </c>
      <c r="AC35" s="34">
        <f>$J$28/'Fixed data'!$C$7</f>
        <v>-2.6099053253131239E-2</v>
      </c>
      <c r="AD35" s="34">
        <f>$J$28/'Fixed data'!$C$7</f>
        <v>-2.6099053253131239E-2</v>
      </c>
      <c r="AE35" s="34">
        <f>$J$28/'Fixed data'!$C$7</f>
        <v>-2.6099053253131239E-2</v>
      </c>
      <c r="AF35" s="34">
        <f>$J$28/'Fixed data'!$C$7</f>
        <v>-2.6099053253131239E-2</v>
      </c>
      <c r="AG35" s="34">
        <f>$J$28/'Fixed data'!$C$7</f>
        <v>-2.6099053253131239E-2</v>
      </c>
      <c r="AH35" s="34">
        <f>$J$28/'Fixed data'!$C$7</f>
        <v>-2.6099053253131239E-2</v>
      </c>
      <c r="AI35" s="34">
        <f>$J$28/'Fixed data'!$C$7</f>
        <v>-2.6099053253131239E-2</v>
      </c>
      <c r="AJ35" s="34">
        <f>$J$28/'Fixed data'!$C$7</f>
        <v>-2.6099053253131239E-2</v>
      </c>
      <c r="AK35" s="34">
        <f>$J$28/'Fixed data'!$C$7</f>
        <v>-2.6099053253131239E-2</v>
      </c>
      <c r="AL35" s="34">
        <f>$J$28/'Fixed data'!$C$7</f>
        <v>-2.6099053253131239E-2</v>
      </c>
      <c r="AM35" s="34">
        <f>$J$28/'Fixed data'!$C$7</f>
        <v>-2.6099053253131239E-2</v>
      </c>
      <c r="AN35" s="34">
        <f>$J$28/'Fixed data'!$C$7</f>
        <v>-2.6099053253131239E-2</v>
      </c>
      <c r="AO35" s="34">
        <f>$J$28/'Fixed data'!$C$7</f>
        <v>-2.6099053253131239E-2</v>
      </c>
      <c r="AP35" s="34">
        <f>$J$28/'Fixed data'!$C$7</f>
        <v>-2.6099053253131239E-2</v>
      </c>
      <c r="AQ35" s="34">
        <f>$J$28/'Fixed data'!$C$7</f>
        <v>-2.6099053253131239E-2</v>
      </c>
      <c r="AR35" s="34">
        <f>$J$28/'Fixed data'!$C$7</f>
        <v>-2.6099053253131239E-2</v>
      </c>
      <c r="AS35" s="34">
        <f>$J$28/'Fixed data'!$C$7</f>
        <v>-2.6099053253131239E-2</v>
      </c>
      <c r="AT35" s="34">
        <f>$J$28/'Fixed data'!$C$7</f>
        <v>-2.6099053253131239E-2</v>
      </c>
      <c r="AU35" s="34">
        <f>$J$28/'Fixed data'!$C$7</f>
        <v>-2.6099053253131239E-2</v>
      </c>
      <c r="AV35" s="34">
        <f>$J$28/'Fixed data'!$C$7</f>
        <v>-2.6099053253131239E-2</v>
      </c>
      <c r="AW35" s="34">
        <f>$J$28/'Fixed data'!$C$7</f>
        <v>-2.6099053253131239E-2</v>
      </c>
      <c r="AX35" s="34">
        <f>$J$28/'Fixed data'!$C$7</f>
        <v>-2.6099053253131239E-2</v>
      </c>
      <c r="AY35" s="34">
        <f>$J$28/'Fixed data'!$C$7</f>
        <v>-2.6099053253131239E-2</v>
      </c>
      <c r="AZ35" s="34">
        <f>$J$28/'Fixed data'!$C$7</f>
        <v>-2.6099053253131239E-2</v>
      </c>
      <c r="BA35" s="34">
        <f>$J$28/'Fixed data'!$C$7</f>
        <v>-2.6099053253131239E-2</v>
      </c>
      <c r="BB35" s="34">
        <f>$J$28/'Fixed data'!$C$7</f>
        <v>-2.6099053253131239E-2</v>
      </c>
      <c r="BC35" s="34">
        <f>$J$28/'Fixed data'!$C$7</f>
        <v>-2.6099053253131239E-2</v>
      </c>
      <c r="BD35" s="34"/>
    </row>
    <row r="36" spans="1:57" ht="16.5" hidden="1" customHeight="1" outlineLevel="1" x14ac:dyDescent="0.35">
      <c r="A36" s="115"/>
      <c r="B36" s="9" t="s">
        <v>32</v>
      </c>
      <c r="C36" s="11" t="s">
        <v>59</v>
      </c>
      <c r="D36" s="9" t="s">
        <v>40</v>
      </c>
      <c r="F36" s="34"/>
      <c r="G36" s="34"/>
      <c r="H36" s="34"/>
      <c r="I36" s="34"/>
      <c r="J36" s="34"/>
      <c r="K36" s="34"/>
      <c r="L36" s="34">
        <f>$K$28/'Fixed data'!$C$7</f>
        <v>-2.5262500737301821E-2</v>
      </c>
      <c r="M36" s="34">
        <f>$K$28/'Fixed data'!$C$7</f>
        <v>-2.5262500737301821E-2</v>
      </c>
      <c r="N36" s="34">
        <f>$K$28/'Fixed data'!$C$7</f>
        <v>-2.5262500737301821E-2</v>
      </c>
      <c r="O36" s="34">
        <f>$K$28/'Fixed data'!$C$7</f>
        <v>-2.5262500737301821E-2</v>
      </c>
      <c r="P36" s="34">
        <f>$K$28/'Fixed data'!$C$7</f>
        <v>-2.5262500737301821E-2</v>
      </c>
      <c r="Q36" s="34">
        <f>$K$28/'Fixed data'!$C$7</f>
        <v>-2.5262500737301821E-2</v>
      </c>
      <c r="R36" s="34">
        <f>$K$28/'Fixed data'!$C$7</f>
        <v>-2.5262500737301821E-2</v>
      </c>
      <c r="S36" s="34">
        <f>$K$28/'Fixed data'!$C$7</f>
        <v>-2.5262500737301821E-2</v>
      </c>
      <c r="T36" s="34">
        <f>$K$28/'Fixed data'!$C$7</f>
        <v>-2.5262500737301821E-2</v>
      </c>
      <c r="U36" s="34">
        <f>$K$28/'Fixed data'!$C$7</f>
        <v>-2.5262500737301821E-2</v>
      </c>
      <c r="V36" s="34">
        <f>$K$28/'Fixed data'!$C$7</f>
        <v>-2.5262500737301821E-2</v>
      </c>
      <c r="W36" s="34">
        <f>$K$28/'Fixed data'!$C$7</f>
        <v>-2.5262500737301821E-2</v>
      </c>
      <c r="X36" s="34">
        <f>$K$28/'Fixed data'!$C$7</f>
        <v>-2.5262500737301821E-2</v>
      </c>
      <c r="Y36" s="34">
        <f>$K$28/'Fixed data'!$C$7</f>
        <v>-2.5262500737301821E-2</v>
      </c>
      <c r="Z36" s="34">
        <f>$K$28/'Fixed data'!$C$7</f>
        <v>-2.5262500737301821E-2</v>
      </c>
      <c r="AA36" s="34">
        <f>$K$28/'Fixed data'!$C$7</f>
        <v>-2.5262500737301821E-2</v>
      </c>
      <c r="AB36" s="34">
        <f>$K$28/'Fixed data'!$C$7</f>
        <v>-2.5262500737301821E-2</v>
      </c>
      <c r="AC36" s="34">
        <f>$K$28/'Fixed data'!$C$7</f>
        <v>-2.5262500737301821E-2</v>
      </c>
      <c r="AD36" s="34">
        <f>$K$28/'Fixed data'!$C$7</f>
        <v>-2.5262500737301821E-2</v>
      </c>
      <c r="AE36" s="34">
        <f>$K$28/'Fixed data'!$C$7</f>
        <v>-2.5262500737301821E-2</v>
      </c>
      <c r="AF36" s="34">
        <f>$K$28/'Fixed data'!$C$7</f>
        <v>-2.5262500737301821E-2</v>
      </c>
      <c r="AG36" s="34">
        <f>$K$28/'Fixed data'!$C$7</f>
        <v>-2.5262500737301821E-2</v>
      </c>
      <c r="AH36" s="34">
        <f>$K$28/'Fixed data'!$C$7</f>
        <v>-2.5262500737301821E-2</v>
      </c>
      <c r="AI36" s="34">
        <f>$K$28/'Fixed data'!$C$7</f>
        <v>-2.5262500737301821E-2</v>
      </c>
      <c r="AJ36" s="34">
        <f>$K$28/'Fixed data'!$C$7</f>
        <v>-2.5262500737301821E-2</v>
      </c>
      <c r="AK36" s="34">
        <f>$K$28/'Fixed data'!$C$7</f>
        <v>-2.5262500737301821E-2</v>
      </c>
      <c r="AL36" s="34">
        <f>$K$28/'Fixed data'!$C$7</f>
        <v>-2.5262500737301821E-2</v>
      </c>
      <c r="AM36" s="34">
        <f>$K$28/'Fixed data'!$C$7</f>
        <v>-2.5262500737301821E-2</v>
      </c>
      <c r="AN36" s="34">
        <f>$K$28/'Fixed data'!$C$7</f>
        <v>-2.5262500737301821E-2</v>
      </c>
      <c r="AO36" s="34">
        <f>$K$28/'Fixed data'!$C$7</f>
        <v>-2.5262500737301821E-2</v>
      </c>
      <c r="AP36" s="34">
        <f>$K$28/'Fixed data'!$C$7</f>
        <v>-2.5262500737301821E-2</v>
      </c>
      <c r="AQ36" s="34">
        <f>$K$28/'Fixed data'!$C$7</f>
        <v>-2.5262500737301821E-2</v>
      </c>
      <c r="AR36" s="34">
        <f>$K$28/'Fixed data'!$C$7</f>
        <v>-2.5262500737301821E-2</v>
      </c>
      <c r="AS36" s="34">
        <f>$K$28/'Fixed data'!$C$7</f>
        <v>-2.5262500737301821E-2</v>
      </c>
      <c r="AT36" s="34">
        <f>$K$28/'Fixed data'!$C$7</f>
        <v>-2.5262500737301821E-2</v>
      </c>
      <c r="AU36" s="34">
        <f>$K$28/'Fixed data'!$C$7</f>
        <v>-2.5262500737301821E-2</v>
      </c>
      <c r="AV36" s="34">
        <f>$K$28/'Fixed data'!$C$7</f>
        <v>-2.5262500737301821E-2</v>
      </c>
      <c r="AW36" s="34">
        <f>$K$28/'Fixed data'!$C$7</f>
        <v>-2.5262500737301821E-2</v>
      </c>
      <c r="AX36" s="34">
        <f>$K$28/'Fixed data'!$C$7</f>
        <v>-2.5262500737301821E-2</v>
      </c>
      <c r="AY36" s="34">
        <f>$K$28/'Fixed data'!$C$7</f>
        <v>-2.5262500737301821E-2</v>
      </c>
      <c r="AZ36" s="34">
        <f>$K$28/'Fixed data'!$C$7</f>
        <v>-2.5262500737301821E-2</v>
      </c>
      <c r="BA36" s="34">
        <f>$K$28/'Fixed data'!$C$7</f>
        <v>-2.5262500737301821E-2</v>
      </c>
      <c r="BB36" s="34">
        <f>$K$28/'Fixed data'!$C$7</f>
        <v>-2.5262500737301821E-2</v>
      </c>
      <c r="BC36" s="34">
        <f>$K$28/'Fixed data'!$C$7</f>
        <v>-2.5262500737301821E-2</v>
      </c>
      <c r="BD36" s="34">
        <f>$K$28/'Fixed data'!$C$7</f>
        <v>-2.5262500737301821E-2</v>
      </c>
    </row>
    <row r="37" spans="1:57" ht="16.5" hidden="1" customHeight="1" outlineLevel="1" x14ac:dyDescent="0.35">
      <c r="A37" s="115"/>
      <c r="B37" s="9" t="s">
        <v>33</v>
      </c>
      <c r="C37" s="11" t="s">
        <v>60</v>
      </c>
      <c r="D37" s="9" t="s">
        <v>40</v>
      </c>
      <c r="F37" s="34"/>
      <c r="G37" s="34"/>
      <c r="H37" s="34"/>
      <c r="I37" s="34"/>
      <c r="J37" s="34"/>
      <c r="K37" s="34"/>
      <c r="L37" s="34"/>
      <c r="M37" s="34">
        <f>$L$28/'Fixed data'!$C$7</f>
        <v>-1.3090940820432181E-2</v>
      </c>
      <c r="N37" s="34">
        <f>$L$28/'Fixed data'!$C$7</f>
        <v>-1.3090940820432181E-2</v>
      </c>
      <c r="O37" s="34">
        <f>$L$28/'Fixed data'!$C$7</f>
        <v>-1.3090940820432181E-2</v>
      </c>
      <c r="P37" s="34">
        <f>$L$28/'Fixed data'!$C$7</f>
        <v>-1.3090940820432181E-2</v>
      </c>
      <c r="Q37" s="34">
        <f>$L$28/'Fixed data'!$C$7</f>
        <v>-1.3090940820432181E-2</v>
      </c>
      <c r="R37" s="34">
        <f>$L$28/'Fixed data'!$C$7</f>
        <v>-1.3090940820432181E-2</v>
      </c>
      <c r="S37" s="34">
        <f>$L$28/'Fixed data'!$C$7</f>
        <v>-1.3090940820432181E-2</v>
      </c>
      <c r="T37" s="34">
        <f>$L$28/'Fixed data'!$C$7</f>
        <v>-1.3090940820432181E-2</v>
      </c>
      <c r="U37" s="34">
        <f>$L$28/'Fixed data'!$C$7</f>
        <v>-1.3090940820432181E-2</v>
      </c>
      <c r="V37" s="34">
        <f>$L$28/'Fixed data'!$C$7</f>
        <v>-1.3090940820432181E-2</v>
      </c>
      <c r="W37" s="34">
        <f>$L$28/'Fixed data'!$C$7</f>
        <v>-1.3090940820432181E-2</v>
      </c>
      <c r="X37" s="34">
        <f>$L$28/'Fixed data'!$C$7</f>
        <v>-1.3090940820432181E-2</v>
      </c>
      <c r="Y37" s="34">
        <f>$L$28/'Fixed data'!$C$7</f>
        <v>-1.3090940820432181E-2</v>
      </c>
      <c r="Z37" s="34">
        <f>$L$28/'Fixed data'!$C$7</f>
        <v>-1.3090940820432181E-2</v>
      </c>
      <c r="AA37" s="34">
        <f>$L$28/'Fixed data'!$C$7</f>
        <v>-1.3090940820432181E-2</v>
      </c>
      <c r="AB37" s="34">
        <f>$L$28/'Fixed data'!$C$7</f>
        <v>-1.3090940820432181E-2</v>
      </c>
      <c r="AC37" s="34">
        <f>$L$28/'Fixed data'!$C$7</f>
        <v>-1.3090940820432181E-2</v>
      </c>
      <c r="AD37" s="34">
        <f>$L$28/'Fixed data'!$C$7</f>
        <v>-1.3090940820432181E-2</v>
      </c>
      <c r="AE37" s="34">
        <f>$L$28/'Fixed data'!$C$7</f>
        <v>-1.3090940820432181E-2</v>
      </c>
      <c r="AF37" s="34">
        <f>$L$28/'Fixed data'!$C$7</f>
        <v>-1.3090940820432181E-2</v>
      </c>
      <c r="AG37" s="34">
        <f>$L$28/'Fixed data'!$C$7</f>
        <v>-1.3090940820432181E-2</v>
      </c>
      <c r="AH37" s="34">
        <f>$L$28/'Fixed data'!$C$7</f>
        <v>-1.3090940820432181E-2</v>
      </c>
      <c r="AI37" s="34">
        <f>$L$28/'Fixed data'!$C$7</f>
        <v>-1.3090940820432181E-2</v>
      </c>
      <c r="AJ37" s="34">
        <f>$L$28/'Fixed data'!$C$7</f>
        <v>-1.3090940820432181E-2</v>
      </c>
      <c r="AK37" s="34">
        <f>$L$28/'Fixed data'!$C$7</f>
        <v>-1.3090940820432181E-2</v>
      </c>
      <c r="AL37" s="34">
        <f>$L$28/'Fixed data'!$C$7</f>
        <v>-1.3090940820432181E-2</v>
      </c>
      <c r="AM37" s="34">
        <f>$L$28/'Fixed data'!$C$7</f>
        <v>-1.3090940820432181E-2</v>
      </c>
      <c r="AN37" s="34">
        <f>$L$28/'Fixed data'!$C$7</f>
        <v>-1.3090940820432181E-2</v>
      </c>
      <c r="AO37" s="34">
        <f>$L$28/'Fixed data'!$C$7</f>
        <v>-1.3090940820432181E-2</v>
      </c>
      <c r="AP37" s="34">
        <f>$L$28/'Fixed data'!$C$7</f>
        <v>-1.3090940820432181E-2</v>
      </c>
      <c r="AQ37" s="34">
        <f>$L$28/'Fixed data'!$C$7</f>
        <v>-1.3090940820432181E-2</v>
      </c>
      <c r="AR37" s="34">
        <f>$L$28/'Fixed data'!$C$7</f>
        <v>-1.3090940820432181E-2</v>
      </c>
      <c r="AS37" s="34">
        <f>$L$28/'Fixed data'!$C$7</f>
        <v>-1.3090940820432181E-2</v>
      </c>
      <c r="AT37" s="34">
        <f>$L$28/'Fixed data'!$C$7</f>
        <v>-1.3090940820432181E-2</v>
      </c>
      <c r="AU37" s="34">
        <f>$L$28/'Fixed data'!$C$7</f>
        <v>-1.3090940820432181E-2</v>
      </c>
      <c r="AV37" s="34">
        <f>$L$28/'Fixed data'!$C$7</f>
        <v>-1.3090940820432181E-2</v>
      </c>
      <c r="AW37" s="34">
        <f>$L$28/'Fixed data'!$C$7</f>
        <v>-1.3090940820432181E-2</v>
      </c>
      <c r="AX37" s="34">
        <f>$L$28/'Fixed data'!$C$7</f>
        <v>-1.3090940820432181E-2</v>
      </c>
      <c r="AY37" s="34">
        <f>$L$28/'Fixed data'!$C$7</f>
        <v>-1.3090940820432181E-2</v>
      </c>
      <c r="AZ37" s="34">
        <f>$L$28/'Fixed data'!$C$7</f>
        <v>-1.3090940820432181E-2</v>
      </c>
      <c r="BA37" s="34">
        <f>$L$28/'Fixed data'!$C$7</f>
        <v>-1.3090940820432181E-2</v>
      </c>
      <c r="BB37" s="34">
        <f>$L$28/'Fixed data'!$C$7</f>
        <v>-1.3090940820432181E-2</v>
      </c>
      <c r="BC37" s="34">
        <f>$L$28/'Fixed data'!$C$7</f>
        <v>-1.3090940820432181E-2</v>
      </c>
      <c r="BD37" s="34">
        <f>$L$28/'Fixed data'!$C$7</f>
        <v>-1.3090940820432181E-2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-1.3401198902753368E-2</v>
      </c>
      <c r="G60" s="34">
        <f t="shared" si="6"/>
        <v>-4.8185598829209801E-2</v>
      </c>
      <c r="H60" s="34">
        <f t="shared" si="6"/>
        <v>-9.8555918181832625E-2</v>
      </c>
      <c r="I60" s="34">
        <f t="shared" si="6"/>
        <v>-0.15609701989577032</v>
      </c>
      <c r="J60" s="34">
        <f t="shared" si="6"/>
        <v>-0.19747452351467423</v>
      </c>
      <c r="K60" s="34">
        <f t="shared" si="6"/>
        <v>-0.22357357676780548</v>
      </c>
      <c r="L60" s="34">
        <f t="shared" si="6"/>
        <v>-0.24883607750510731</v>
      </c>
      <c r="M60" s="34">
        <f t="shared" si="6"/>
        <v>-0.2619270183255395</v>
      </c>
      <c r="N60" s="34">
        <f t="shared" si="6"/>
        <v>-0.2619270183255395</v>
      </c>
      <c r="O60" s="34">
        <f t="shared" si="6"/>
        <v>-0.2619270183255395</v>
      </c>
      <c r="P60" s="34">
        <f t="shared" si="6"/>
        <v>-0.2619270183255395</v>
      </c>
      <c r="Q60" s="34">
        <f t="shared" si="6"/>
        <v>-0.2619270183255395</v>
      </c>
      <c r="R60" s="34">
        <f t="shared" si="6"/>
        <v>-0.2619270183255395</v>
      </c>
      <c r="S60" s="34">
        <f t="shared" si="6"/>
        <v>-0.2619270183255395</v>
      </c>
      <c r="T60" s="34">
        <f t="shared" si="6"/>
        <v>-0.2619270183255395</v>
      </c>
      <c r="U60" s="34">
        <f t="shared" si="6"/>
        <v>-0.2619270183255395</v>
      </c>
      <c r="V60" s="34">
        <f t="shared" si="6"/>
        <v>-0.2619270183255395</v>
      </c>
      <c r="W60" s="34">
        <f t="shared" si="6"/>
        <v>-0.2619270183255395</v>
      </c>
      <c r="X60" s="34">
        <f t="shared" si="6"/>
        <v>-0.2619270183255395</v>
      </c>
      <c r="Y60" s="34">
        <f t="shared" si="6"/>
        <v>-0.2619270183255395</v>
      </c>
      <c r="Z60" s="34">
        <f t="shared" si="6"/>
        <v>-0.2619270183255395</v>
      </c>
      <c r="AA60" s="34">
        <f t="shared" si="6"/>
        <v>-0.2619270183255395</v>
      </c>
      <c r="AB60" s="34">
        <f t="shared" si="6"/>
        <v>-0.2619270183255395</v>
      </c>
      <c r="AC60" s="34">
        <f t="shared" si="6"/>
        <v>-0.2619270183255395</v>
      </c>
      <c r="AD60" s="34">
        <f t="shared" si="6"/>
        <v>-0.2619270183255395</v>
      </c>
      <c r="AE60" s="34">
        <f t="shared" si="6"/>
        <v>-0.2619270183255395</v>
      </c>
      <c r="AF60" s="34">
        <f t="shared" si="6"/>
        <v>-0.2619270183255395</v>
      </c>
      <c r="AG60" s="34">
        <f t="shared" si="6"/>
        <v>-0.2619270183255395</v>
      </c>
      <c r="AH60" s="34">
        <f t="shared" si="6"/>
        <v>-0.2619270183255395</v>
      </c>
      <c r="AI60" s="34">
        <f t="shared" si="6"/>
        <v>-0.2619270183255395</v>
      </c>
      <c r="AJ60" s="34">
        <f t="shared" si="6"/>
        <v>-0.2619270183255395</v>
      </c>
      <c r="AK60" s="34">
        <f t="shared" si="6"/>
        <v>-0.2619270183255395</v>
      </c>
      <c r="AL60" s="34">
        <f t="shared" si="6"/>
        <v>-0.2619270183255395</v>
      </c>
      <c r="AM60" s="34">
        <f t="shared" si="6"/>
        <v>-0.2619270183255395</v>
      </c>
      <c r="AN60" s="34">
        <f t="shared" si="6"/>
        <v>-0.2619270183255395</v>
      </c>
      <c r="AO60" s="34">
        <f t="shared" si="6"/>
        <v>-0.2619270183255395</v>
      </c>
      <c r="AP60" s="34">
        <f t="shared" si="6"/>
        <v>-0.2619270183255395</v>
      </c>
      <c r="AQ60" s="34">
        <f t="shared" si="6"/>
        <v>-0.2619270183255395</v>
      </c>
      <c r="AR60" s="34">
        <f t="shared" si="6"/>
        <v>-0.2619270183255395</v>
      </c>
      <c r="AS60" s="34">
        <f t="shared" si="6"/>
        <v>-0.2619270183255395</v>
      </c>
      <c r="AT60" s="34">
        <f t="shared" si="6"/>
        <v>-0.2619270183255395</v>
      </c>
      <c r="AU60" s="34">
        <f t="shared" si="6"/>
        <v>-0.2619270183255395</v>
      </c>
      <c r="AV60" s="34">
        <f t="shared" si="6"/>
        <v>-0.2619270183255395</v>
      </c>
      <c r="AW60" s="34">
        <f t="shared" si="6"/>
        <v>-0.2619270183255395</v>
      </c>
      <c r="AX60" s="34">
        <f t="shared" si="6"/>
        <v>-0.2619270183255395</v>
      </c>
      <c r="AY60" s="34">
        <f t="shared" si="6"/>
        <v>-0.24852581942278612</v>
      </c>
      <c r="AZ60" s="34">
        <f t="shared" si="6"/>
        <v>-0.21374141949632972</v>
      </c>
      <c r="BA60" s="34">
        <f t="shared" si="6"/>
        <v>-0.16337110014370687</v>
      </c>
      <c r="BB60" s="34">
        <f t="shared" si="6"/>
        <v>-0.10582999842976915</v>
      </c>
      <c r="BC60" s="34">
        <f t="shared" si="6"/>
        <v>-6.4452494810865235E-2</v>
      </c>
      <c r="BD60" s="34">
        <f t="shared" si="6"/>
        <v>-3.8353441557734E-2</v>
      </c>
    </row>
    <row r="61" spans="1:56" ht="17.25" hidden="1" customHeight="1" outlineLevel="1" x14ac:dyDescent="0.35">
      <c r="A61" s="115"/>
      <c r="B61" s="9" t="s">
        <v>35</v>
      </c>
      <c r="C61" s="9" t="s">
        <v>62</v>
      </c>
      <c r="D61" s="9" t="s">
        <v>40</v>
      </c>
      <c r="E61" s="34">
        <v>0</v>
      </c>
      <c r="F61" s="34">
        <f>E62</f>
        <v>-0.60305395062390155</v>
      </c>
      <c r="G61" s="34">
        <f t="shared" ref="G61:BD61" si="7">F62</f>
        <v>-2.1549507484116877</v>
      </c>
      <c r="H61" s="34">
        <f t="shared" si="7"/>
        <v>-4.3734295204505047</v>
      </c>
      <c r="I61" s="34">
        <f t="shared" si="7"/>
        <v>-6.8642231793958688</v>
      </c>
      <c r="J61" s="34">
        <f t="shared" si="7"/>
        <v>-8.5701138223507751</v>
      </c>
      <c r="K61" s="34">
        <f t="shared" si="7"/>
        <v>-9.5470966952270064</v>
      </c>
      <c r="L61" s="34">
        <f t="shared" si="7"/>
        <v>-10.460335651637783</v>
      </c>
      <c r="M61" s="34">
        <f t="shared" si="7"/>
        <v>-10.800591911052123</v>
      </c>
      <c r="N61" s="34">
        <f t="shared" si="7"/>
        <v>-10.538664892726583</v>
      </c>
      <c r="O61" s="34">
        <f t="shared" si="7"/>
        <v>-10.276737874401043</v>
      </c>
      <c r="P61" s="34">
        <f t="shared" si="7"/>
        <v>-10.014810856075503</v>
      </c>
      <c r="Q61" s="34">
        <f t="shared" si="7"/>
        <v>-9.7528838377499625</v>
      </c>
      <c r="R61" s="34">
        <f t="shared" si="7"/>
        <v>-9.4909568194244223</v>
      </c>
      <c r="S61" s="34">
        <f t="shared" si="7"/>
        <v>-9.229029801098882</v>
      </c>
      <c r="T61" s="34">
        <f t="shared" si="7"/>
        <v>-8.9671027827733418</v>
      </c>
      <c r="U61" s="34">
        <f t="shared" si="7"/>
        <v>-8.7051757644478016</v>
      </c>
      <c r="V61" s="34">
        <f t="shared" si="7"/>
        <v>-8.4432487461222614</v>
      </c>
      <c r="W61" s="34">
        <f t="shared" si="7"/>
        <v>-8.1813217277967212</v>
      </c>
      <c r="X61" s="34">
        <f t="shared" si="7"/>
        <v>-7.9193947094711818</v>
      </c>
      <c r="Y61" s="34">
        <f t="shared" si="7"/>
        <v>-7.6574676911456425</v>
      </c>
      <c r="Z61" s="34">
        <f t="shared" si="7"/>
        <v>-7.3955406728201032</v>
      </c>
      <c r="AA61" s="34">
        <f t="shared" si="7"/>
        <v>-7.1336136544945639</v>
      </c>
      <c r="AB61" s="34">
        <f t="shared" si="7"/>
        <v>-6.8716866361690245</v>
      </c>
      <c r="AC61" s="34">
        <f t="shared" si="7"/>
        <v>-6.6097596178434852</v>
      </c>
      <c r="AD61" s="34">
        <f t="shared" si="7"/>
        <v>-6.3478325995179459</v>
      </c>
      <c r="AE61" s="34">
        <f t="shared" si="7"/>
        <v>-6.0859055811924065</v>
      </c>
      <c r="AF61" s="34">
        <f t="shared" si="7"/>
        <v>-5.8239785628668672</v>
      </c>
      <c r="AG61" s="34">
        <f t="shared" si="7"/>
        <v>-5.5620515445413279</v>
      </c>
      <c r="AH61" s="34">
        <f t="shared" si="7"/>
        <v>-5.3001245262157886</v>
      </c>
      <c r="AI61" s="34">
        <f t="shared" si="7"/>
        <v>-5.0381975078902492</v>
      </c>
      <c r="AJ61" s="34">
        <f t="shared" si="7"/>
        <v>-4.7762704895647099</v>
      </c>
      <c r="AK61" s="34">
        <f t="shared" si="7"/>
        <v>-4.5143434712391706</v>
      </c>
      <c r="AL61" s="34">
        <f t="shared" si="7"/>
        <v>-4.2524164529136312</v>
      </c>
      <c r="AM61" s="34">
        <f t="shared" si="7"/>
        <v>-3.9904894345880919</v>
      </c>
      <c r="AN61" s="34">
        <f t="shared" si="7"/>
        <v>-3.7285624162625526</v>
      </c>
      <c r="AO61" s="34">
        <f t="shared" si="7"/>
        <v>-3.4666353979370133</v>
      </c>
      <c r="AP61" s="34">
        <f t="shared" si="7"/>
        <v>-3.2047083796114739</v>
      </c>
      <c r="AQ61" s="34">
        <f t="shared" si="7"/>
        <v>-2.9427813612859346</v>
      </c>
      <c r="AR61" s="34">
        <f t="shared" si="7"/>
        <v>-2.6808543429603953</v>
      </c>
      <c r="AS61" s="34">
        <f t="shared" si="7"/>
        <v>-2.4189273246348559</v>
      </c>
      <c r="AT61" s="34">
        <f t="shared" si="7"/>
        <v>-2.1570003063093166</v>
      </c>
      <c r="AU61" s="34">
        <f t="shared" si="7"/>
        <v>-1.8950732879837771</v>
      </c>
      <c r="AV61" s="34">
        <f t="shared" si="7"/>
        <v>-1.6331462696582375</v>
      </c>
      <c r="AW61" s="34">
        <f t="shared" si="7"/>
        <v>-1.371219251332698</v>
      </c>
      <c r="AX61" s="34">
        <f t="shared" si="7"/>
        <v>-1.1092922330071584</v>
      </c>
      <c r="AY61" s="34">
        <f t="shared" si="7"/>
        <v>-0.84736521468161885</v>
      </c>
      <c r="AZ61" s="34">
        <f t="shared" si="7"/>
        <v>-0.59883939525883267</v>
      </c>
      <c r="BA61" s="34">
        <f t="shared" si="7"/>
        <v>-0.38509797576250293</v>
      </c>
      <c r="BB61" s="34">
        <f t="shared" si="7"/>
        <v>-0.22172687561879606</v>
      </c>
      <c r="BC61" s="34">
        <f t="shared" si="7"/>
        <v>-0.11589687718902691</v>
      </c>
      <c r="BD61" s="34">
        <f t="shared" si="7"/>
        <v>-5.1444382378161679E-2</v>
      </c>
    </row>
    <row r="62" spans="1:56" ht="16.5" hidden="1" customHeight="1" outlineLevel="1" x14ac:dyDescent="0.3">
      <c r="A62" s="115"/>
      <c r="B62" s="9" t="s">
        <v>34</v>
      </c>
      <c r="C62" s="9" t="s">
        <v>68</v>
      </c>
      <c r="D62" s="9" t="s">
        <v>40</v>
      </c>
      <c r="E62" s="34">
        <f t="shared" ref="E62:BD62" si="8">E28-E60+E61</f>
        <v>-0.60305395062390155</v>
      </c>
      <c r="F62" s="34">
        <f t="shared" si="8"/>
        <v>-2.1549507484116877</v>
      </c>
      <c r="G62" s="34">
        <f t="shared" si="8"/>
        <v>-4.3734295204505047</v>
      </c>
      <c r="H62" s="34">
        <f t="shared" si="8"/>
        <v>-6.8642231793958688</v>
      </c>
      <c r="I62" s="34">
        <f t="shared" si="8"/>
        <v>-8.5701138223507751</v>
      </c>
      <c r="J62" s="34">
        <f t="shared" si="8"/>
        <v>-9.5470966952270064</v>
      </c>
      <c r="K62" s="34">
        <f t="shared" si="8"/>
        <v>-10.460335651637783</v>
      </c>
      <c r="L62" s="34">
        <f t="shared" si="8"/>
        <v>-10.800591911052123</v>
      </c>
      <c r="M62" s="34">
        <f t="shared" si="8"/>
        <v>-10.538664892726583</v>
      </c>
      <c r="N62" s="34">
        <f t="shared" si="8"/>
        <v>-10.276737874401043</v>
      </c>
      <c r="O62" s="34">
        <f t="shared" si="8"/>
        <v>-10.014810856075503</v>
      </c>
      <c r="P62" s="34">
        <f t="shared" si="8"/>
        <v>-9.7528838377499625</v>
      </c>
      <c r="Q62" s="34">
        <f t="shared" si="8"/>
        <v>-9.4909568194244223</v>
      </c>
      <c r="R62" s="34">
        <f t="shared" si="8"/>
        <v>-9.229029801098882</v>
      </c>
      <c r="S62" s="34">
        <f t="shared" si="8"/>
        <v>-8.9671027827733418</v>
      </c>
      <c r="T62" s="34">
        <f t="shared" si="8"/>
        <v>-8.7051757644478016</v>
      </c>
      <c r="U62" s="34">
        <f t="shared" si="8"/>
        <v>-8.4432487461222614</v>
      </c>
      <c r="V62" s="34">
        <f t="shared" si="8"/>
        <v>-8.1813217277967212</v>
      </c>
      <c r="W62" s="34">
        <f t="shared" si="8"/>
        <v>-7.9193947094711818</v>
      </c>
      <c r="X62" s="34">
        <f t="shared" si="8"/>
        <v>-7.6574676911456425</v>
      </c>
      <c r="Y62" s="34">
        <f t="shared" si="8"/>
        <v>-7.3955406728201032</v>
      </c>
      <c r="Z62" s="34">
        <f t="shared" si="8"/>
        <v>-7.1336136544945639</v>
      </c>
      <c r="AA62" s="34">
        <f t="shared" si="8"/>
        <v>-6.8716866361690245</v>
      </c>
      <c r="AB62" s="34">
        <f t="shared" si="8"/>
        <v>-6.6097596178434852</v>
      </c>
      <c r="AC62" s="34">
        <f t="shared" si="8"/>
        <v>-6.3478325995179459</v>
      </c>
      <c r="AD62" s="34">
        <f t="shared" si="8"/>
        <v>-6.0859055811924065</v>
      </c>
      <c r="AE62" s="34">
        <f t="shared" si="8"/>
        <v>-5.8239785628668672</v>
      </c>
      <c r="AF62" s="34">
        <f t="shared" si="8"/>
        <v>-5.5620515445413279</v>
      </c>
      <c r="AG62" s="34">
        <f t="shared" si="8"/>
        <v>-5.3001245262157886</v>
      </c>
      <c r="AH62" s="34">
        <f t="shared" si="8"/>
        <v>-5.0381975078902492</v>
      </c>
      <c r="AI62" s="34">
        <f t="shared" si="8"/>
        <v>-4.7762704895647099</v>
      </c>
      <c r="AJ62" s="34">
        <f t="shared" si="8"/>
        <v>-4.5143434712391706</v>
      </c>
      <c r="AK62" s="34">
        <f t="shared" si="8"/>
        <v>-4.2524164529136312</v>
      </c>
      <c r="AL62" s="34">
        <f t="shared" si="8"/>
        <v>-3.9904894345880919</v>
      </c>
      <c r="AM62" s="34">
        <f t="shared" si="8"/>
        <v>-3.7285624162625526</v>
      </c>
      <c r="AN62" s="34">
        <f t="shared" si="8"/>
        <v>-3.4666353979370133</v>
      </c>
      <c r="AO62" s="34">
        <f t="shared" si="8"/>
        <v>-3.2047083796114739</v>
      </c>
      <c r="AP62" s="34">
        <f t="shared" si="8"/>
        <v>-2.9427813612859346</v>
      </c>
      <c r="AQ62" s="34">
        <f t="shared" si="8"/>
        <v>-2.6808543429603953</v>
      </c>
      <c r="AR62" s="34">
        <f t="shared" si="8"/>
        <v>-2.4189273246348559</v>
      </c>
      <c r="AS62" s="34">
        <f t="shared" si="8"/>
        <v>-2.1570003063093166</v>
      </c>
      <c r="AT62" s="34">
        <f t="shared" si="8"/>
        <v>-1.8950732879837771</v>
      </c>
      <c r="AU62" s="34">
        <f t="shared" si="8"/>
        <v>-1.6331462696582375</v>
      </c>
      <c r="AV62" s="34">
        <f t="shared" si="8"/>
        <v>-1.371219251332698</v>
      </c>
      <c r="AW62" s="34">
        <f t="shared" si="8"/>
        <v>-1.1092922330071584</v>
      </c>
      <c r="AX62" s="34">
        <f t="shared" si="8"/>
        <v>-0.84736521468161885</v>
      </c>
      <c r="AY62" s="34">
        <f t="shared" si="8"/>
        <v>-0.59883939525883267</v>
      </c>
      <c r="AZ62" s="34">
        <f t="shared" si="8"/>
        <v>-0.38509797576250293</v>
      </c>
      <c r="BA62" s="34">
        <f t="shared" si="8"/>
        <v>-0.22172687561879606</v>
      </c>
      <c r="BB62" s="34">
        <f t="shared" si="8"/>
        <v>-0.11589687718902691</v>
      </c>
      <c r="BC62" s="34">
        <f t="shared" si="8"/>
        <v>-5.1444382378161679E-2</v>
      </c>
      <c r="BD62" s="34">
        <f t="shared" si="8"/>
        <v>-1.3090940820427679E-2</v>
      </c>
    </row>
    <row r="63" spans="1:56" ht="16.5" collapsed="1" x14ac:dyDescent="0.3">
      <c r="A63" s="115"/>
      <c r="B63" s="9" t="s">
        <v>8</v>
      </c>
      <c r="C63" s="11" t="s">
        <v>67</v>
      </c>
      <c r="D63" s="9" t="s">
        <v>40</v>
      </c>
      <c r="E63" s="34">
        <f>AVERAGE(E61:E62)*'Fixed data'!$C$3</f>
        <v>-1.4563752907567224E-2</v>
      </c>
      <c r="F63" s="34">
        <f>AVERAGE(F61:F62)*'Fixed data'!$C$3</f>
        <v>-6.6605813481709478E-2</v>
      </c>
      <c r="G63" s="34">
        <f>AVERAGE(G61:G62)*'Fixed data'!$C$3</f>
        <v>-0.15766038349302194</v>
      </c>
      <c r="H63" s="34">
        <f>AVERAGE(H61:H62)*'Fixed data'!$C$3</f>
        <v>-0.27138931270128991</v>
      </c>
      <c r="I63" s="34">
        <f>AVERAGE(I61:I62)*'Fixed data'!$C$3</f>
        <v>-0.3727392385921815</v>
      </c>
      <c r="J63" s="34">
        <f>AVERAGE(J61:J62)*'Fixed data'!$C$3</f>
        <v>-0.43753063399950343</v>
      </c>
      <c r="K63" s="34">
        <f>AVERAGE(K61:K62)*'Fixed data'!$C$3</f>
        <v>-0.48317949117678466</v>
      </c>
      <c r="L63" s="34">
        <f>AVERAGE(L61:L62)*'Fixed data'!$C$3</f>
        <v>-0.51345140063896133</v>
      </c>
      <c r="M63" s="34">
        <f>AVERAGE(M61:M62)*'Fixed data'!$C$3</f>
        <v>-0.51534305181125584</v>
      </c>
      <c r="N63" s="34">
        <f>AVERAGE(N61:N62)*'Fixed data'!$C$3</f>
        <v>-0.5026919768261322</v>
      </c>
      <c r="O63" s="34">
        <f>AVERAGE(O61:O62)*'Fixed data'!$C$3</f>
        <v>-0.49004090184100862</v>
      </c>
      <c r="P63" s="34">
        <f>AVERAGE(P61:P62)*'Fixed data'!$C$3</f>
        <v>-0.47738982685588499</v>
      </c>
      <c r="Q63" s="34">
        <f>AVERAGE(Q61:Q62)*'Fixed data'!$C$3</f>
        <v>-0.46473875187076141</v>
      </c>
      <c r="R63" s="34">
        <f>AVERAGE(R61:R62)*'Fixed data'!$C$3</f>
        <v>-0.45208767688563783</v>
      </c>
      <c r="S63" s="34">
        <f>AVERAGE(S61:S62)*'Fixed data'!$C$3</f>
        <v>-0.43943660190051426</v>
      </c>
      <c r="T63" s="34">
        <f>AVERAGE(T61:T62)*'Fixed data'!$C$3</f>
        <v>-0.42678552691539062</v>
      </c>
      <c r="U63" s="34">
        <f>AVERAGE(U61:U62)*'Fixed data'!$C$3</f>
        <v>-0.41413445193026704</v>
      </c>
      <c r="V63" s="34">
        <f>AVERAGE(V61:V62)*'Fixed data'!$C$3</f>
        <v>-0.40148337694514347</v>
      </c>
      <c r="W63" s="34">
        <f>AVERAGE(W61:W62)*'Fixed data'!$C$3</f>
        <v>-0.38883230196001983</v>
      </c>
      <c r="X63" s="34">
        <f>AVERAGE(X61:X62)*'Fixed data'!$C$3</f>
        <v>-0.37618122697489637</v>
      </c>
      <c r="Y63" s="34">
        <f>AVERAGE(Y61:Y62)*'Fixed data'!$C$3</f>
        <v>-0.36353015198977273</v>
      </c>
      <c r="Z63" s="34">
        <f>AVERAGE(Z61:Z62)*'Fixed data'!$C$3</f>
        <v>-0.35087907700464926</v>
      </c>
      <c r="AA63" s="34">
        <f>AVERAGE(AA61:AA62)*'Fixed data'!$C$3</f>
        <v>-0.33822800201952563</v>
      </c>
      <c r="AB63" s="34">
        <f>AVERAGE(AB61:AB62)*'Fixed data'!$C$3</f>
        <v>-0.32557692703440216</v>
      </c>
      <c r="AC63" s="34">
        <f>AVERAGE(AC61:AC62)*'Fixed data'!$C$3</f>
        <v>-0.31292585204927853</v>
      </c>
      <c r="AD63" s="34">
        <f>AVERAGE(AD61:AD62)*'Fixed data'!$C$3</f>
        <v>-0.30027477706415506</v>
      </c>
      <c r="AE63" s="34">
        <f>AVERAGE(AE61:AE62)*'Fixed data'!$C$3</f>
        <v>-0.28762370207903143</v>
      </c>
      <c r="AF63" s="34">
        <f>AVERAGE(AF61:AF62)*'Fixed data'!$C$3</f>
        <v>-0.27497262709390796</v>
      </c>
      <c r="AG63" s="34">
        <f>AVERAGE(AG61:AG62)*'Fixed data'!$C$3</f>
        <v>-0.26232155210878433</v>
      </c>
      <c r="AH63" s="34">
        <f>AVERAGE(AH61:AH62)*'Fixed data'!$C$3</f>
        <v>-0.24967047712366086</v>
      </c>
      <c r="AI63" s="34">
        <f>AVERAGE(AI61:AI62)*'Fixed data'!$C$3</f>
        <v>-0.23701940213853726</v>
      </c>
      <c r="AJ63" s="34">
        <f>AVERAGE(AJ61:AJ62)*'Fixed data'!$C$3</f>
        <v>-0.22436832715341376</v>
      </c>
      <c r="AK63" s="34">
        <f>AVERAGE(AK61:AK62)*'Fixed data'!$C$3</f>
        <v>-0.21171725216829015</v>
      </c>
      <c r="AL63" s="34">
        <f>AVERAGE(AL61:AL62)*'Fixed data'!$C$3</f>
        <v>-0.19906617718316666</v>
      </c>
      <c r="AM63" s="34">
        <f>AVERAGE(AM61:AM62)*'Fixed data'!$C$3</f>
        <v>-0.18641510219804308</v>
      </c>
      <c r="AN63" s="34">
        <f>AVERAGE(AN61:AN62)*'Fixed data'!$C$3</f>
        <v>-0.17376402721291953</v>
      </c>
      <c r="AO63" s="34">
        <f>AVERAGE(AO61:AO62)*'Fixed data'!$C$3</f>
        <v>-0.16111295222779598</v>
      </c>
      <c r="AP63" s="34">
        <f>AVERAGE(AP61:AP62)*'Fixed data'!$C$3</f>
        <v>-0.14846187724267243</v>
      </c>
      <c r="AQ63" s="34">
        <f>AVERAGE(AQ61:AQ62)*'Fixed data'!$C$3</f>
        <v>-0.13581080225754888</v>
      </c>
      <c r="AR63" s="34">
        <f>AVERAGE(AR61:AR62)*'Fixed data'!$C$3</f>
        <v>-0.12315972727242533</v>
      </c>
      <c r="AS63" s="34">
        <f>AVERAGE(AS61:AS62)*'Fixed data'!$C$3</f>
        <v>-0.11050865228730178</v>
      </c>
      <c r="AT63" s="34">
        <f>AVERAGE(AT61:AT62)*'Fixed data'!$C$3</f>
        <v>-9.7857577302178228E-2</v>
      </c>
      <c r="AU63" s="34">
        <f>AVERAGE(AU61:AU62)*'Fixed data'!$C$3</f>
        <v>-8.520650231705465E-2</v>
      </c>
      <c r="AV63" s="34">
        <f>AVERAGE(AV61:AV62)*'Fixed data'!$C$3</f>
        <v>-7.2555427331931099E-2</v>
      </c>
      <c r="AW63" s="34">
        <f>AVERAGE(AW61:AW62)*'Fixed data'!$C$3</f>
        <v>-5.9904352346807528E-2</v>
      </c>
      <c r="AX63" s="34">
        <f>AVERAGE(AX61:AX62)*'Fixed data'!$C$3</f>
        <v>-4.7253277361683971E-2</v>
      </c>
      <c r="AY63" s="34">
        <f>AVERAGE(AY61:AY62)*'Fixed data'!$C$3</f>
        <v>-3.4925841330061907E-2</v>
      </c>
      <c r="AZ63" s="34">
        <f>AVERAGE(AZ61:AZ62)*'Fixed data'!$C$3</f>
        <v>-2.3762087510165255E-2</v>
      </c>
      <c r="BA63" s="34">
        <f>AVERAGE(BA61:BA62)*'Fixed data'!$C$3</f>
        <v>-1.4654820160858372E-2</v>
      </c>
      <c r="BB63" s="34">
        <f>AVERAGE(BB61:BB62)*'Fixed data'!$C$3</f>
        <v>-8.1536136303089254E-3</v>
      </c>
      <c r="BC63" s="34">
        <f>AVERAGE(BC61:BC62)*'Fixed data'!$C$3</f>
        <v>-4.0412914185476044E-3</v>
      </c>
      <c r="BD63" s="34">
        <f>AVERAGE(BD61:BD62)*'Fixed data'!$C$3</f>
        <v>-1.558528055245933E-3</v>
      </c>
    </row>
    <row r="64" spans="1:56" ht="15.75" thickBot="1" x14ac:dyDescent="0.35">
      <c r="A64" s="114"/>
      <c r="B64" s="12" t="s">
        <v>94</v>
      </c>
      <c r="C64" s="12" t="s">
        <v>45</v>
      </c>
      <c r="D64" s="12" t="s">
        <v>40</v>
      </c>
      <c r="E64" s="53">
        <f t="shared" ref="E64:BD64" si="9">E29+E60+E63</f>
        <v>-0.16532724056354259</v>
      </c>
      <c r="F64" s="53">
        <f t="shared" si="9"/>
        <v>-0.47133151155709763</v>
      </c>
      <c r="G64" s="53">
        <f t="shared" si="9"/>
        <v>-0.77251207503923836</v>
      </c>
      <c r="H64" s="53">
        <f t="shared" si="9"/>
        <v>-1.0172826251649216</v>
      </c>
      <c r="I64" s="53">
        <f t="shared" si="9"/>
        <v>-0.99433317420062073</v>
      </c>
      <c r="J64" s="53">
        <f t="shared" si="9"/>
        <v>-0.92861950661190396</v>
      </c>
      <c r="K64" s="53">
        <f t="shared" si="9"/>
        <v>-0.99095620123923567</v>
      </c>
      <c r="L64" s="53">
        <f t="shared" si="9"/>
        <v>-0.90956056237393068</v>
      </c>
      <c r="M64" s="53">
        <f t="shared" si="9"/>
        <v>-0.77727007013679539</v>
      </c>
      <c r="N64" s="53">
        <f t="shared" si="9"/>
        <v>-0.76461899515167175</v>
      </c>
      <c r="O64" s="53">
        <f t="shared" si="9"/>
        <v>-0.75196792016654812</v>
      </c>
      <c r="P64" s="53">
        <f t="shared" si="9"/>
        <v>-0.73931684518142449</v>
      </c>
      <c r="Q64" s="53">
        <f t="shared" si="9"/>
        <v>-0.72666577019630085</v>
      </c>
      <c r="R64" s="53">
        <f t="shared" si="9"/>
        <v>-0.71401469521117733</v>
      </c>
      <c r="S64" s="53">
        <f t="shared" si="9"/>
        <v>-0.70136362022605381</v>
      </c>
      <c r="T64" s="53">
        <f t="shared" si="9"/>
        <v>-0.68871254524093017</v>
      </c>
      <c r="U64" s="53">
        <f t="shared" si="9"/>
        <v>-0.67606147025580654</v>
      </c>
      <c r="V64" s="53">
        <f t="shared" si="9"/>
        <v>-0.66341039527068291</v>
      </c>
      <c r="W64" s="53">
        <f t="shared" si="9"/>
        <v>-0.65075932028555927</v>
      </c>
      <c r="X64" s="53">
        <f t="shared" si="9"/>
        <v>-0.63810824530043586</v>
      </c>
      <c r="Y64" s="53">
        <f t="shared" si="9"/>
        <v>-0.62545717031531223</v>
      </c>
      <c r="Z64" s="53">
        <f t="shared" si="9"/>
        <v>-0.61280609533018882</v>
      </c>
      <c r="AA64" s="53">
        <f t="shared" si="9"/>
        <v>-0.60015502034506518</v>
      </c>
      <c r="AB64" s="53">
        <f t="shared" si="9"/>
        <v>-0.58750394535994166</v>
      </c>
      <c r="AC64" s="53">
        <f t="shared" si="9"/>
        <v>-0.57485287037481803</v>
      </c>
      <c r="AD64" s="53">
        <f t="shared" si="9"/>
        <v>-0.5622017953896945</v>
      </c>
      <c r="AE64" s="53">
        <f t="shared" si="9"/>
        <v>-0.54955072040457087</v>
      </c>
      <c r="AF64" s="53">
        <f t="shared" si="9"/>
        <v>-0.53689964541944746</v>
      </c>
      <c r="AG64" s="53">
        <f t="shared" si="9"/>
        <v>-0.52424857043432382</v>
      </c>
      <c r="AH64" s="53">
        <f t="shared" si="9"/>
        <v>-0.51159749544920041</v>
      </c>
      <c r="AI64" s="53">
        <f t="shared" si="9"/>
        <v>-0.49894642046407678</v>
      </c>
      <c r="AJ64" s="53">
        <f t="shared" si="9"/>
        <v>-0.48629534547895326</v>
      </c>
      <c r="AK64" s="53">
        <f t="shared" si="9"/>
        <v>-0.47364427049382962</v>
      </c>
      <c r="AL64" s="53">
        <f t="shared" si="9"/>
        <v>-0.46099319550870616</v>
      </c>
      <c r="AM64" s="53">
        <f t="shared" si="9"/>
        <v>-0.44834212052358258</v>
      </c>
      <c r="AN64" s="53">
        <f t="shared" si="9"/>
        <v>-0.43569104553845905</v>
      </c>
      <c r="AO64" s="53">
        <f t="shared" si="9"/>
        <v>-0.42303997055333548</v>
      </c>
      <c r="AP64" s="53">
        <f t="shared" si="9"/>
        <v>-0.4103888955682119</v>
      </c>
      <c r="AQ64" s="53">
        <f t="shared" si="9"/>
        <v>-0.39773782058308838</v>
      </c>
      <c r="AR64" s="53">
        <f t="shared" si="9"/>
        <v>-0.38508674559796485</v>
      </c>
      <c r="AS64" s="53">
        <f t="shared" si="9"/>
        <v>-0.37243567061284127</v>
      </c>
      <c r="AT64" s="53">
        <f t="shared" si="9"/>
        <v>-0.3597845956277177</v>
      </c>
      <c r="AU64" s="53">
        <f t="shared" si="9"/>
        <v>-0.34713352064259417</v>
      </c>
      <c r="AV64" s="53">
        <f t="shared" si="9"/>
        <v>-0.3344824456574706</v>
      </c>
      <c r="AW64" s="53">
        <f t="shared" si="9"/>
        <v>-0.32183137067234702</v>
      </c>
      <c r="AX64" s="53">
        <f t="shared" si="9"/>
        <v>-0.30918029568722349</v>
      </c>
      <c r="AY64" s="53">
        <f t="shared" si="9"/>
        <v>-0.283451660752848</v>
      </c>
      <c r="AZ64" s="53">
        <f t="shared" si="9"/>
        <v>-0.23750350700649497</v>
      </c>
      <c r="BA64" s="53">
        <f t="shared" si="9"/>
        <v>-0.17802592030456524</v>
      </c>
      <c r="BB64" s="53">
        <f t="shared" si="9"/>
        <v>-0.11398361206007807</v>
      </c>
      <c r="BC64" s="53">
        <f t="shared" si="9"/>
        <v>-6.8493786229412837E-2</v>
      </c>
      <c r="BD64" s="53">
        <f t="shared" si="9"/>
        <v>-3.9911969612979936E-2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-0.16532724056354259</v>
      </c>
      <c r="F77" s="54">
        <f>IF('Fixed data'!$G$19=FALSE,F64+F76,F64)</f>
        <v>-0.47133151155709763</v>
      </c>
      <c r="G77" s="54">
        <f>IF('Fixed data'!$G$19=FALSE,G64+G76,G64)</f>
        <v>-0.77251207503923836</v>
      </c>
      <c r="H77" s="54">
        <f>IF('Fixed data'!$G$19=FALSE,H64+H76,H64)</f>
        <v>-1.0172826251649216</v>
      </c>
      <c r="I77" s="54">
        <f>IF('Fixed data'!$G$19=FALSE,I64+I76,I64)</f>
        <v>-0.99433317420062073</v>
      </c>
      <c r="J77" s="54">
        <f>IF('Fixed data'!$G$19=FALSE,J64+J76,J64)</f>
        <v>-0.92861950661190396</v>
      </c>
      <c r="K77" s="54">
        <f>IF('Fixed data'!$G$19=FALSE,K64+K76,K64)</f>
        <v>-0.99095620123923567</v>
      </c>
      <c r="L77" s="54">
        <f>IF('Fixed data'!$G$19=FALSE,L64+L76,L64)</f>
        <v>-0.90956056237393068</v>
      </c>
      <c r="M77" s="54">
        <f>IF('Fixed data'!$G$19=FALSE,M64+M76,M64)</f>
        <v>-0.77727007013679539</v>
      </c>
      <c r="N77" s="54">
        <f>IF('Fixed data'!$G$19=FALSE,N64+N76,N64)</f>
        <v>-0.76461899515167175</v>
      </c>
      <c r="O77" s="54">
        <f>IF('Fixed data'!$G$19=FALSE,O64+O76,O64)</f>
        <v>-0.75196792016654812</v>
      </c>
      <c r="P77" s="54">
        <f>IF('Fixed data'!$G$19=FALSE,P64+P76,P64)</f>
        <v>-0.73931684518142449</v>
      </c>
      <c r="Q77" s="54">
        <f>IF('Fixed data'!$G$19=FALSE,Q64+Q76,Q64)</f>
        <v>-0.72666577019630085</v>
      </c>
      <c r="R77" s="54">
        <f>IF('Fixed data'!$G$19=FALSE,R64+R76,R64)</f>
        <v>-0.71401469521117733</v>
      </c>
      <c r="S77" s="54">
        <f>IF('Fixed data'!$G$19=FALSE,S64+S76,S64)</f>
        <v>-0.70136362022605381</v>
      </c>
      <c r="T77" s="54">
        <f>IF('Fixed data'!$G$19=FALSE,T64+T76,T64)</f>
        <v>-0.68871254524093017</v>
      </c>
      <c r="U77" s="54">
        <f>IF('Fixed data'!$G$19=FALSE,U64+U76,U64)</f>
        <v>-0.67606147025580654</v>
      </c>
      <c r="V77" s="54">
        <f>IF('Fixed data'!$G$19=FALSE,V64+V76,V64)</f>
        <v>-0.66341039527068291</v>
      </c>
      <c r="W77" s="54">
        <f>IF('Fixed data'!$G$19=FALSE,W64+W76,W64)</f>
        <v>-0.65075932028555927</v>
      </c>
      <c r="X77" s="54">
        <f>IF('Fixed data'!$G$19=FALSE,X64+X76,X64)</f>
        <v>-0.63810824530043586</v>
      </c>
      <c r="Y77" s="54">
        <f>IF('Fixed data'!$G$19=FALSE,Y64+Y76,Y64)</f>
        <v>-0.62545717031531223</v>
      </c>
      <c r="Z77" s="54">
        <f>IF('Fixed data'!$G$19=FALSE,Z64+Z76,Z64)</f>
        <v>-0.61280609533018882</v>
      </c>
      <c r="AA77" s="54">
        <f>IF('Fixed data'!$G$19=FALSE,AA64+AA76,AA64)</f>
        <v>-0.60015502034506518</v>
      </c>
      <c r="AB77" s="54">
        <f>IF('Fixed data'!$G$19=FALSE,AB64+AB76,AB64)</f>
        <v>-0.58750394535994166</v>
      </c>
      <c r="AC77" s="54">
        <f>IF('Fixed data'!$G$19=FALSE,AC64+AC76,AC64)</f>
        <v>-0.57485287037481803</v>
      </c>
      <c r="AD77" s="54">
        <f>IF('Fixed data'!$G$19=FALSE,AD64+AD76,AD64)</f>
        <v>-0.5622017953896945</v>
      </c>
      <c r="AE77" s="54">
        <f>IF('Fixed data'!$G$19=FALSE,AE64+AE76,AE64)</f>
        <v>-0.54955072040457087</v>
      </c>
      <c r="AF77" s="54">
        <f>IF('Fixed data'!$G$19=FALSE,AF64+AF76,AF64)</f>
        <v>-0.53689964541944746</v>
      </c>
      <c r="AG77" s="54">
        <f>IF('Fixed data'!$G$19=FALSE,AG64+AG76,AG64)</f>
        <v>-0.52424857043432382</v>
      </c>
      <c r="AH77" s="54">
        <f>IF('Fixed data'!$G$19=FALSE,AH64+AH76,AH64)</f>
        <v>-0.51159749544920041</v>
      </c>
      <c r="AI77" s="54">
        <f>IF('Fixed data'!$G$19=FALSE,AI64+AI76,AI64)</f>
        <v>-0.49894642046407678</v>
      </c>
      <c r="AJ77" s="54">
        <f>IF('Fixed data'!$G$19=FALSE,AJ64+AJ76,AJ64)</f>
        <v>-0.48629534547895326</v>
      </c>
      <c r="AK77" s="54">
        <f>IF('Fixed data'!$G$19=FALSE,AK64+AK76,AK64)</f>
        <v>-0.47364427049382962</v>
      </c>
      <c r="AL77" s="54">
        <f>IF('Fixed data'!$G$19=FALSE,AL64+AL76,AL64)</f>
        <v>-0.46099319550870616</v>
      </c>
      <c r="AM77" s="54">
        <f>IF('Fixed data'!$G$19=FALSE,AM64+AM76,AM64)</f>
        <v>-0.44834212052358258</v>
      </c>
      <c r="AN77" s="54">
        <f>IF('Fixed data'!$G$19=FALSE,AN64+AN76,AN64)</f>
        <v>-0.43569104553845905</v>
      </c>
      <c r="AO77" s="54">
        <f>IF('Fixed data'!$G$19=FALSE,AO64+AO76,AO64)</f>
        <v>-0.42303997055333548</v>
      </c>
      <c r="AP77" s="54">
        <f>IF('Fixed data'!$G$19=FALSE,AP64+AP76,AP64)</f>
        <v>-0.4103888955682119</v>
      </c>
      <c r="AQ77" s="54">
        <f>IF('Fixed data'!$G$19=FALSE,AQ64+AQ76,AQ64)</f>
        <v>-0.39773782058308838</v>
      </c>
      <c r="AR77" s="54">
        <f>IF('Fixed data'!$G$19=FALSE,AR64+AR76,AR64)</f>
        <v>-0.38508674559796485</v>
      </c>
      <c r="AS77" s="54">
        <f>IF('Fixed data'!$G$19=FALSE,AS64+AS76,AS64)</f>
        <v>-0.37243567061284127</v>
      </c>
      <c r="AT77" s="54">
        <f>IF('Fixed data'!$G$19=FALSE,AT64+AT76,AT64)</f>
        <v>-0.3597845956277177</v>
      </c>
      <c r="AU77" s="54">
        <f>IF('Fixed data'!$G$19=FALSE,AU64+AU76,AU64)</f>
        <v>-0.34713352064259417</v>
      </c>
      <c r="AV77" s="54">
        <f>IF('Fixed data'!$G$19=FALSE,AV64+AV76,AV64)</f>
        <v>-0.3344824456574706</v>
      </c>
      <c r="AW77" s="54">
        <f>IF('Fixed data'!$G$19=FALSE,AW64+AW76,AW64)</f>
        <v>-0.32183137067234702</v>
      </c>
      <c r="AX77" s="54">
        <f>IF('Fixed data'!$G$19=FALSE,AX64+AX76,AX64)</f>
        <v>-0.30918029568722349</v>
      </c>
      <c r="AY77" s="54">
        <f>IF('Fixed data'!$G$19=FALSE,AY64+AY76,AY64)</f>
        <v>-0.283451660752848</v>
      </c>
      <c r="AZ77" s="54">
        <f>IF('Fixed data'!$G$19=FALSE,AZ64+AZ76,AZ64)</f>
        <v>-0.23750350700649497</v>
      </c>
      <c r="BA77" s="54">
        <f>IF('Fixed data'!$G$19=FALSE,BA64+BA76,BA64)</f>
        <v>-0.17802592030456524</v>
      </c>
      <c r="BB77" s="54">
        <f>IF('Fixed data'!$G$19=FALSE,BB64+BB76,BB64)</f>
        <v>-0.11398361206007807</v>
      </c>
      <c r="BC77" s="54">
        <f>IF('Fixed data'!$G$19=FALSE,BC64+BC76,BC64)</f>
        <v>-6.8493786229412837E-2</v>
      </c>
      <c r="BD77" s="54">
        <f>IF('Fixed data'!$G$19=FALSE,BD64+BD76,BD64)</f>
        <v>-3.9911969612979936E-2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-0.15973646431260155</v>
      </c>
      <c r="F80" s="55">
        <f t="shared" ref="F80:BD80" si="11">F77*F78</f>
        <v>-0.43999300945842157</v>
      </c>
      <c r="G80" s="55">
        <f t="shared" si="11"/>
        <v>-0.69676163112210898</v>
      </c>
      <c r="H80" s="55">
        <f t="shared" si="11"/>
        <v>-0.88650303707277112</v>
      </c>
      <c r="I80" s="55">
        <f t="shared" si="11"/>
        <v>-0.83720185159418525</v>
      </c>
      <c r="J80" s="55">
        <f t="shared" si="11"/>
        <v>-0.7554325669455314</v>
      </c>
      <c r="K80" s="55">
        <f t="shared" si="11"/>
        <v>-0.77888261660761482</v>
      </c>
      <c r="L80" s="55">
        <f t="shared" si="11"/>
        <v>-0.69073080214531468</v>
      </c>
      <c r="M80" s="55">
        <f t="shared" si="11"/>
        <v>-0.57030712421536045</v>
      </c>
      <c r="N80" s="55">
        <f t="shared" si="11"/>
        <v>-0.54205279098288117</v>
      </c>
      <c r="O80" s="55">
        <f t="shared" si="11"/>
        <v>-0.51505720377997488</v>
      </c>
      <c r="P80" s="55">
        <f t="shared" si="11"/>
        <v>-0.4892675402848764</v>
      </c>
      <c r="Q80" s="55">
        <f t="shared" si="11"/>
        <v>-0.46463311126021095</v>
      </c>
      <c r="R80" s="55">
        <f t="shared" si="11"/>
        <v>-0.44110527669141414</v>
      </c>
      <c r="S80" s="55">
        <f t="shared" si="11"/>
        <v>-0.41863736515766203</v>
      </c>
      <c r="T80" s="55">
        <f t="shared" si="11"/>
        <v>-0.39718459631258246</v>
      </c>
      <c r="U80" s="55">
        <f t="shared" si="11"/>
        <v>-0.37670400635663248</v>
      </c>
      <c r="V80" s="55">
        <f t="shared" si="11"/>
        <v>-0.35715437638745062</v>
      </c>
      <c r="W80" s="55">
        <f t="shared" si="11"/>
        <v>-0.33849616351876621</v>
      </c>
      <c r="X80" s="55">
        <f t="shared" si="11"/>
        <v>-0.32069143466255495</v>
      </c>
      <c r="Y80" s="55">
        <f t="shared" si="11"/>
        <v>-0.30370380287308696</v>
      </c>
      <c r="Z80" s="55">
        <f t="shared" si="11"/>
        <v>-0.28749836615532226</v>
      </c>
      <c r="AA80" s="55">
        <f t="shared" si="11"/>
        <v>-0.27204164864377695</v>
      </c>
      <c r="AB80" s="55">
        <f t="shared" si="11"/>
        <v>-0.25730154406151479</v>
      </c>
      <c r="AC80" s="55">
        <f t="shared" si="11"/>
        <v>-0.24324726137231542</v>
      </c>
      <c r="AD80" s="55">
        <f t="shared" si="11"/>
        <v>-0.2298492725423493</v>
      </c>
      <c r="AE80" s="55">
        <f t="shared" si="11"/>
        <v>-0.21707926233083394</v>
      </c>
      <c r="AF80" s="55">
        <f t="shared" si="11"/>
        <v>-0.20491008003218469</v>
      </c>
      <c r="AG80" s="55">
        <f t="shared" si="11"/>
        <v>-0.19331569309509053</v>
      </c>
      <c r="AH80" s="55">
        <f t="shared" si="11"/>
        <v>-0.18227114254675975</v>
      </c>
      <c r="AI80" s="55">
        <f t="shared" si="11"/>
        <v>-0.19957215430976324</v>
      </c>
      <c r="AJ80" s="55">
        <f t="shared" si="11"/>
        <v>-0.1888464921779078</v>
      </c>
      <c r="AK80" s="55">
        <f t="shared" si="11"/>
        <v>-0.17857632159178691</v>
      </c>
      <c r="AL80" s="55">
        <f t="shared" si="11"/>
        <v>-0.16874420803202314</v>
      </c>
      <c r="AM80" s="55">
        <f t="shared" si="11"/>
        <v>-0.15933334617228828</v>
      </c>
      <c r="AN80" s="55">
        <f t="shared" si="11"/>
        <v>-0.15032753801761786</v>
      </c>
      <c r="AO80" s="55">
        <f t="shared" si="11"/>
        <v>-0.14171117178245313</v>
      </c>
      <c r="AP80" s="55">
        <f t="shared" si="11"/>
        <v>-0.13346920148386798</v>
      </c>
      <c r="AQ80" s="55">
        <f t="shared" si="11"/>
        <v>-0.12558712722623708</v>
      </c>
      <c r="AR80" s="55">
        <f t="shared" si="11"/>
        <v>-0.11805097615437878</v>
      </c>
      <c r="AS80" s="55">
        <f t="shared" si="11"/>
        <v>-0.11084728405295802</v>
      </c>
      <c r="AT80" s="55">
        <f t="shared" si="11"/>
        <v>-0.10396307757066144</v>
      </c>
      <c r="AU80" s="55">
        <f t="shared" si="11"/>
        <v>-9.7385857048359503E-2</v>
      </c>
      <c r="AV80" s="55">
        <f t="shared" si="11"/>
        <v>-9.1103579931151965E-2</v>
      </c>
      <c r="AW80" s="55">
        <f t="shared" si="11"/>
        <v>-8.5104644744852034E-2</v>
      </c>
      <c r="AX80" s="55">
        <f t="shared" si="11"/>
        <v>-7.9377875618100904E-2</v>
      </c>
      <c r="AY80" s="55">
        <f t="shared" si="11"/>
        <v>-7.0652810890053083E-2</v>
      </c>
      <c r="AZ80" s="55">
        <f t="shared" si="11"/>
        <v>-5.7475563916742321E-2</v>
      </c>
      <c r="BA80" s="55">
        <f t="shared" si="11"/>
        <v>-4.1827241991784579E-2</v>
      </c>
      <c r="BB80" s="55">
        <f t="shared" si="11"/>
        <v>-2.6000468890912589E-2</v>
      </c>
      <c r="BC80" s="55">
        <f t="shared" si="11"/>
        <v>-1.5168852000519444E-2</v>
      </c>
      <c r="BD80" s="55">
        <f t="shared" si="11"/>
        <v>-8.5815843501501083E-3</v>
      </c>
    </row>
    <row r="81" spans="1:56" x14ac:dyDescent="0.3">
      <c r="A81" s="74"/>
      <c r="B81" s="15" t="s">
        <v>18</v>
      </c>
      <c r="C81" s="15"/>
      <c r="D81" s="14" t="s">
        <v>40</v>
      </c>
      <c r="E81" s="56">
        <f>+E80</f>
        <v>-0.15973646431260155</v>
      </c>
      <c r="F81" s="56">
        <f t="shared" ref="F81:BD81" si="12">+E81+F80</f>
        <v>-0.59972947377102315</v>
      </c>
      <c r="G81" s="56">
        <f t="shared" si="12"/>
        <v>-1.296491104893132</v>
      </c>
      <c r="H81" s="56">
        <f t="shared" si="12"/>
        <v>-2.1829941419659029</v>
      </c>
      <c r="I81" s="56">
        <f t="shared" si="12"/>
        <v>-3.0201959935600882</v>
      </c>
      <c r="J81" s="56">
        <f t="shared" si="12"/>
        <v>-3.7756285605056195</v>
      </c>
      <c r="K81" s="56">
        <f t="shared" si="12"/>
        <v>-4.5545111771132341</v>
      </c>
      <c r="L81" s="56">
        <f t="shared" si="12"/>
        <v>-5.245241979258549</v>
      </c>
      <c r="M81" s="56">
        <f t="shared" si="12"/>
        <v>-5.8155491034739093</v>
      </c>
      <c r="N81" s="56">
        <f t="shared" si="12"/>
        <v>-6.3576018944567902</v>
      </c>
      <c r="O81" s="56">
        <f t="shared" si="12"/>
        <v>-6.872659098236765</v>
      </c>
      <c r="P81" s="56">
        <f t="shared" si="12"/>
        <v>-7.3619266385216413</v>
      </c>
      <c r="Q81" s="56">
        <f t="shared" si="12"/>
        <v>-7.8265597497818522</v>
      </c>
      <c r="R81" s="56">
        <f t="shared" si="12"/>
        <v>-8.2676650264732672</v>
      </c>
      <c r="S81" s="56">
        <f t="shared" si="12"/>
        <v>-8.6863023916309299</v>
      </c>
      <c r="T81" s="56">
        <f t="shared" si="12"/>
        <v>-9.0834869879435125</v>
      </c>
      <c r="U81" s="56">
        <f t="shared" si="12"/>
        <v>-9.4601909943001452</v>
      </c>
      <c r="V81" s="56">
        <f t="shared" si="12"/>
        <v>-9.8173453706875957</v>
      </c>
      <c r="W81" s="56">
        <f t="shared" si="12"/>
        <v>-10.155841534206361</v>
      </c>
      <c r="X81" s="56">
        <f t="shared" si="12"/>
        <v>-10.476532968868916</v>
      </c>
      <c r="Y81" s="56">
        <f t="shared" si="12"/>
        <v>-10.780236771742004</v>
      </c>
      <c r="Z81" s="56">
        <f t="shared" si="12"/>
        <v>-11.067735137897326</v>
      </c>
      <c r="AA81" s="56">
        <f t="shared" si="12"/>
        <v>-11.339776786541103</v>
      </c>
      <c r="AB81" s="56">
        <f t="shared" si="12"/>
        <v>-11.597078330602617</v>
      </c>
      <c r="AC81" s="56">
        <f t="shared" si="12"/>
        <v>-11.840325591974933</v>
      </c>
      <c r="AD81" s="56">
        <f t="shared" si="12"/>
        <v>-12.070174864517282</v>
      </c>
      <c r="AE81" s="56">
        <f t="shared" si="12"/>
        <v>-12.287254126848117</v>
      </c>
      <c r="AF81" s="56">
        <f t="shared" si="12"/>
        <v>-12.492164206880302</v>
      </c>
      <c r="AG81" s="56">
        <f t="shared" si="12"/>
        <v>-12.685479899975393</v>
      </c>
      <c r="AH81" s="56">
        <f t="shared" si="12"/>
        <v>-12.867751042522153</v>
      </c>
      <c r="AI81" s="56">
        <f t="shared" si="12"/>
        <v>-13.067323196831916</v>
      </c>
      <c r="AJ81" s="56">
        <f t="shared" si="12"/>
        <v>-13.256169689009823</v>
      </c>
      <c r="AK81" s="56">
        <f t="shared" si="12"/>
        <v>-13.434746010601611</v>
      </c>
      <c r="AL81" s="56">
        <f t="shared" si="12"/>
        <v>-13.603490218633635</v>
      </c>
      <c r="AM81" s="56">
        <f t="shared" si="12"/>
        <v>-13.762823564805922</v>
      </c>
      <c r="AN81" s="56">
        <f t="shared" si="12"/>
        <v>-13.913151102823539</v>
      </c>
      <c r="AO81" s="56">
        <f t="shared" si="12"/>
        <v>-14.054862274605993</v>
      </c>
      <c r="AP81" s="56">
        <f t="shared" si="12"/>
        <v>-14.188331476089861</v>
      </c>
      <c r="AQ81" s="56">
        <f t="shared" si="12"/>
        <v>-14.313918603316099</v>
      </c>
      <c r="AR81" s="56">
        <f t="shared" si="12"/>
        <v>-14.431969579470477</v>
      </c>
      <c r="AS81" s="56">
        <f t="shared" si="12"/>
        <v>-14.542816863523436</v>
      </c>
      <c r="AT81" s="56">
        <f t="shared" si="12"/>
        <v>-14.646779941094097</v>
      </c>
      <c r="AU81" s="56">
        <f t="shared" si="12"/>
        <v>-14.744165798142458</v>
      </c>
      <c r="AV81" s="56">
        <f t="shared" si="12"/>
        <v>-14.83526937807361</v>
      </c>
      <c r="AW81" s="56">
        <f t="shared" si="12"/>
        <v>-14.920374022818462</v>
      </c>
      <c r="AX81" s="56">
        <f t="shared" si="12"/>
        <v>-14.999751898436564</v>
      </c>
      <c r="AY81" s="56">
        <f t="shared" si="12"/>
        <v>-15.070404709326617</v>
      </c>
      <c r="AZ81" s="56">
        <f t="shared" si="12"/>
        <v>-15.12788027324336</v>
      </c>
      <c r="BA81" s="56">
        <f t="shared" si="12"/>
        <v>-15.169707515235144</v>
      </c>
      <c r="BB81" s="56">
        <f t="shared" si="12"/>
        <v>-15.195707984126058</v>
      </c>
      <c r="BC81" s="56">
        <f t="shared" si="12"/>
        <v>-15.210876836126577</v>
      </c>
      <c r="BD81" s="56">
        <f t="shared" si="12"/>
        <v>-15.219458420476727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2"/>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2"/>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2"/>
      <c r="B91" s="4" t="s">
        <v>332</v>
      </c>
      <c r="D91" s="4" t="s">
        <v>42</v>
      </c>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35"/>
      <c r="AY91" s="35"/>
      <c r="AZ91" s="35"/>
      <c r="BA91" s="35"/>
      <c r="BB91" s="35"/>
      <c r="BC91" s="35"/>
      <c r="BD91" s="35"/>
    </row>
    <row r="92" spans="1:56" ht="16.5" x14ac:dyDescent="0.3">
      <c r="A92" s="172"/>
      <c r="B92" s="4" t="s">
        <v>333</v>
      </c>
      <c r="D92" s="4" t="s">
        <v>42</v>
      </c>
      <c r="E92" s="43"/>
      <c r="F92" s="43"/>
      <c r="G92" s="43"/>
      <c r="H92" s="43"/>
      <c r="I92" s="43"/>
      <c r="J92" s="43"/>
      <c r="K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c r="AX92" s="35"/>
      <c r="AY92" s="35"/>
      <c r="AZ92" s="35"/>
      <c r="BA92" s="35"/>
      <c r="BB92" s="35"/>
      <c r="BC92" s="35"/>
      <c r="BD92" s="35"/>
    </row>
    <row r="93" spans="1:56" x14ac:dyDescent="0.3">
      <c r="A93" s="172"/>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B19">
      <formula1>$B$170:$B$214</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45" x14ac:dyDescent="0.25">
      <c r="A5" s="176" t="s">
        <v>11</v>
      </c>
      <c r="B5" s="132" t="s">
        <v>343</v>
      </c>
      <c r="C5" s="135" t="s">
        <v>346</v>
      </c>
    </row>
    <row r="6" spans="1:3" ht="45" x14ac:dyDescent="0.25">
      <c r="A6" s="177"/>
      <c r="B6" s="61" t="s">
        <v>344</v>
      </c>
      <c r="C6" s="136" t="s">
        <v>345</v>
      </c>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c r="C10" s="137"/>
    </row>
    <row r="11" spans="1:3" ht="30" x14ac:dyDescent="0.25">
      <c r="A11" s="181" t="s">
        <v>300</v>
      </c>
      <c r="B11" s="132" t="s">
        <v>343</v>
      </c>
      <c r="C11" s="135" t="s">
        <v>349</v>
      </c>
    </row>
    <row r="12" spans="1:3" ht="30" x14ac:dyDescent="0.25">
      <c r="A12" s="181"/>
      <c r="B12" s="133" t="s">
        <v>344</v>
      </c>
      <c r="C12" s="136" t="s">
        <v>349</v>
      </c>
    </row>
    <row r="13" spans="1:3" x14ac:dyDescent="0.25">
      <c r="A13" s="181"/>
      <c r="B13" s="133" t="s">
        <v>197</v>
      </c>
      <c r="C13" s="139"/>
    </row>
    <row r="14" spans="1:3" x14ac:dyDescent="0.25">
      <c r="A14" s="181"/>
      <c r="B14" s="133" t="s">
        <v>197</v>
      </c>
      <c r="C14" s="139"/>
    </row>
    <row r="15" spans="1:3" x14ac:dyDescent="0.25">
      <c r="A15" s="181"/>
      <c r="B15" s="133" t="s">
        <v>197</v>
      </c>
      <c r="C15" s="139"/>
    </row>
    <row r="16" spans="1:3" x14ac:dyDescent="0.25">
      <c r="A16" s="181"/>
      <c r="B16" s="133" t="s">
        <v>197</v>
      </c>
      <c r="C16" s="139"/>
    </row>
    <row r="17" spans="1:3" ht="15.75" thickBot="1" x14ac:dyDescent="0.3">
      <c r="A17" s="182"/>
      <c r="B17" s="134"/>
      <c r="C17" s="140"/>
    </row>
  </sheetData>
  <mergeCells count="2">
    <mergeCell ref="A5:A10"/>
    <mergeCell ref="A11:A17"/>
  </mergeCells>
  <dataValidations count="5">
    <dataValidation type="list" allowBlank="1" showInputMessage="1" showErrorMessage="1" sqref="B6">
      <formula1>$B$113:$B$159</formula1>
    </dataValidation>
    <dataValidation type="list" allowBlank="1" showInputMessage="1" showErrorMessage="1" sqref="B5">
      <formula1>$B$113:$B$157</formula1>
    </dataValidation>
    <dataValidation type="list" allowBlank="1" showInputMessage="1" showErrorMessage="1" sqref="B7:B10">
      <formula1>$B$105:$B$151</formula1>
    </dataValidation>
    <dataValidation type="list" allowBlank="1" showInputMessage="1" showErrorMessage="1" sqref="B12:B16">
      <formula1>$B$170:$B$216</formula1>
    </dataValidation>
    <dataValidation type="list" allowBlank="1" showInputMessage="1" showErrorMessage="1" sqref="B11">
      <formula1>$B$170:$B$214</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www.w3.org/XML/1998/namespace"/>
    <ds:schemaRef ds:uri="http://schemas.microsoft.com/sharepoint/v3/fields"/>
    <ds:schemaRef ds:uri="http://schemas.microsoft.com/office/2006/documentManagement/types"/>
    <ds:schemaRef ds:uri="http://purl.org/dc/dcmitype/"/>
    <ds:schemaRef ds:uri="http://purl.org/dc/elements/1.1/"/>
    <ds:schemaRef ds:uri="eecedeb9-13b3-4e62-b003-046c92e1668a"/>
    <ds:schemaRef ds:uri="http://purl.org/dc/terms/"/>
    <ds:schemaRef ds:uri="efb98dbe-6680-48eb-ac67-85b3a61e7855"/>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version control</vt:lpstr>
      <vt:lpstr>Guidance</vt:lpstr>
      <vt:lpstr>Option summary</vt:lpstr>
      <vt:lpstr>Fixed data</vt:lpstr>
      <vt:lpstr>Baseline scenario</vt:lpstr>
      <vt:lpstr>Workings baseline</vt:lpstr>
      <vt:lpstr>Option 1</vt:lpstr>
      <vt:lpstr>Workings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2013-06-26T14:27:33Z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