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 sheetId="38" r:id="rId6"/>
    <sheet name="Option 1" sheetId="34" r:id="rId7"/>
    <sheet name="Workings 1" sheetId="39" r:id="rId8"/>
    <sheet name="Option 2" sheetId="36" r:id="rId9"/>
    <sheet name="Workings 2" sheetId="40" r:id="rId10"/>
    <sheet name="Sheet1" sheetId="33" r:id="rId11"/>
  </sheets>
  <calcPr calcId="145621"/>
</workbook>
</file>

<file path=xl/calcChain.xml><?xml version="1.0" encoding="utf-8"?>
<calcChain xmlns="http://schemas.openxmlformats.org/spreadsheetml/2006/main">
  <c r="C28" i="29" l="1"/>
  <c r="E7" i="10" l="1"/>
  <c r="G27" i="34" l="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F27" i="34"/>
  <c r="G27" i="36"/>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F27" i="36"/>
  <c r="E18" i="34" l="1"/>
  <c r="O14" i="34"/>
  <c r="Y14" i="34" s="1"/>
  <c r="C1" i="36"/>
  <c r="C30" i="29" s="1"/>
  <c r="C1" i="34"/>
  <c r="C29" i="29" s="1"/>
  <c r="BD87" i="36"/>
  <c r="BC87" i="36"/>
  <c r="BB87" i="36"/>
  <c r="BB66" i="36" s="1"/>
  <c r="BB76" i="36" s="1"/>
  <c r="BA87" i="36"/>
  <c r="BA66" i="36" s="1"/>
  <c r="BA76" i="36" s="1"/>
  <c r="AZ87" i="36"/>
  <c r="AY87" i="36"/>
  <c r="AX87" i="36"/>
  <c r="AX66" i="36" s="1"/>
  <c r="AW87" i="36"/>
  <c r="AW66" i="36" s="1"/>
  <c r="AV87" i="36"/>
  <c r="AU87" i="36"/>
  <c r="AT87" i="36"/>
  <c r="AT66" i="36" s="1"/>
  <c r="AS87" i="36"/>
  <c r="AS66" i="36" s="1"/>
  <c r="AR87" i="36"/>
  <c r="AQ87" i="36"/>
  <c r="AP87" i="36"/>
  <c r="AP66" i="36" s="1"/>
  <c r="AO87" i="36"/>
  <c r="AO66" i="36" s="1"/>
  <c r="AN87" i="36"/>
  <c r="AM87" i="36"/>
  <c r="AL87" i="36"/>
  <c r="AL66" i="36" s="1"/>
  <c r="AK87" i="36"/>
  <c r="AK66" i="36" s="1"/>
  <c r="AJ87" i="36"/>
  <c r="AI87" i="36"/>
  <c r="AH87" i="36"/>
  <c r="AH66" i="36" s="1"/>
  <c r="AG87" i="36"/>
  <c r="AG66" i="36" s="1"/>
  <c r="AG76" i="36" s="1"/>
  <c r="AF87" i="36"/>
  <c r="AE87" i="36"/>
  <c r="AD87" i="36"/>
  <c r="AD66" i="36" s="1"/>
  <c r="AC87" i="36"/>
  <c r="AC66" i="36" s="1"/>
  <c r="AB87" i="36"/>
  <c r="AA87" i="36"/>
  <c r="Z87" i="36"/>
  <c r="Z66" i="36" s="1"/>
  <c r="Y87" i="36"/>
  <c r="Y66" i="36" s="1"/>
  <c r="X87" i="36"/>
  <c r="W87" i="36"/>
  <c r="V87" i="36"/>
  <c r="V66" i="36" s="1"/>
  <c r="U87" i="36"/>
  <c r="U66" i="36" s="1"/>
  <c r="U76" i="36" s="1"/>
  <c r="T87" i="36"/>
  <c r="S87" i="36"/>
  <c r="R87" i="36"/>
  <c r="R66" i="36" s="1"/>
  <c r="Q87" i="36"/>
  <c r="Q66" i="36" s="1"/>
  <c r="P87" i="36"/>
  <c r="O87" i="36"/>
  <c r="N87" i="36"/>
  <c r="N66" i="36" s="1"/>
  <c r="M87" i="36"/>
  <c r="M66" i="36" s="1"/>
  <c r="L87" i="36"/>
  <c r="K87" i="36"/>
  <c r="J87" i="36"/>
  <c r="J66" i="36" s="1"/>
  <c r="J76" i="36" s="1"/>
  <c r="I87" i="36"/>
  <c r="I66" i="36" s="1"/>
  <c r="H87" i="36"/>
  <c r="G87" i="36"/>
  <c r="F87" i="36"/>
  <c r="F66" i="36" s="1"/>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AR76" i="36"/>
  <c r="AP76" i="36"/>
  <c r="V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AZ66" i="36"/>
  <c r="AY66" i="36"/>
  <c r="AV66" i="36"/>
  <c r="AU66" i="36"/>
  <c r="AR66" i="36"/>
  <c r="AQ66" i="36"/>
  <c r="AN66" i="36"/>
  <c r="AM66" i="36"/>
  <c r="AJ66" i="36"/>
  <c r="AI66" i="36"/>
  <c r="AF66" i="36"/>
  <c r="AE66" i="36"/>
  <c r="AB66" i="36"/>
  <c r="AA66" i="36"/>
  <c r="X66" i="36"/>
  <c r="W66" i="36"/>
  <c r="T66" i="36"/>
  <c r="S66" i="36"/>
  <c r="P66" i="36"/>
  <c r="O66" i="36"/>
  <c r="L66" i="36"/>
  <c r="K66" i="36"/>
  <c r="H66" i="36"/>
  <c r="G66" i="36"/>
  <c r="BD65" i="36"/>
  <c r="BD76" i="36" s="1"/>
  <c r="BC65" i="36"/>
  <c r="BC76" i="36" s="1"/>
  <c r="BB65" i="36"/>
  <c r="BA65" i="36"/>
  <c r="AZ65" i="36"/>
  <c r="AZ76" i="36" s="1"/>
  <c r="AY65" i="36"/>
  <c r="AY76" i="36" s="1"/>
  <c r="AX65" i="36"/>
  <c r="AW65" i="36"/>
  <c r="AW76" i="36" s="1"/>
  <c r="AV65" i="36"/>
  <c r="AV76" i="36" s="1"/>
  <c r="AU65" i="36"/>
  <c r="AU76" i="36" s="1"/>
  <c r="AT65" i="36"/>
  <c r="AS65" i="36"/>
  <c r="AR65" i="36"/>
  <c r="AQ65" i="36"/>
  <c r="AQ76" i="36" s="1"/>
  <c r="AP65" i="36"/>
  <c r="AO65" i="36"/>
  <c r="AN65" i="36"/>
  <c r="AN76" i="36" s="1"/>
  <c r="AM65" i="36"/>
  <c r="AM76" i="36" s="1"/>
  <c r="AL65" i="36"/>
  <c r="AL76" i="36" s="1"/>
  <c r="AK65" i="36"/>
  <c r="AK76" i="36" s="1"/>
  <c r="AJ65" i="36"/>
  <c r="AJ76" i="36" s="1"/>
  <c r="AI65" i="36"/>
  <c r="AI76" i="36" s="1"/>
  <c r="AH65" i="36"/>
  <c r="AG65" i="36"/>
  <c r="AF65" i="36"/>
  <c r="AF76" i="36" s="1"/>
  <c r="AE65" i="36"/>
  <c r="AE76" i="36" s="1"/>
  <c r="AD65" i="36"/>
  <c r="AC65" i="36"/>
  <c r="AB65" i="36"/>
  <c r="AB76" i="36" s="1"/>
  <c r="AA65" i="36"/>
  <c r="AA76" i="36" s="1"/>
  <c r="Z65" i="36"/>
  <c r="Z76" i="36" s="1"/>
  <c r="Y65" i="36"/>
  <c r="X65" i="36"/>
  <c r="X76" i="36" s="1"/>
  <c r="W65" i="36"/>
  <c r="W76" i="36" s="1"/>
  <c r="V65" i="36"/>
  <c r="U65" i="36"/>
  <c r="T65" i="36"/>
  <c r="T76" i="36" s="1"/>
  <c r="S65" i="36"/>
  <c r="S76" i="36" s="1"/>
  <c r="R65" i="36"/>
  <c r="Q65" i="36"/>
  <c r="Q76" i="36" s="1"/>
  <c r="P65" i="36"/>
  <c r="P76" i="36" s="1"/>
  <c r="O65" i="36"/>
  <c r="O76" i="36" s="1"/>
  <c r="N65" i="36"/>
  <c r="M65" i="36"/>
  <c r="L65" i="36"/>
  <c r="L76" i="36" s="1"/>
  <c r="K65" i="36"/>
  <c r="K76" i="36" s="1"/>
  <c r="J65" i="36"/>
  <c r="I65" i="36"/>
  <c r="H65" i="36"/>
  <c r="H76" i="36" s="1"/>
  <c r="G65" i="36"/>
  <c r="G76" i="36" s="1"/>
  <c r="F65" i="36"/>
  <c r="F76" i="36" s="1"/>
  <c r="E65" i="36"/>
  <c r="E76" i="36" s="1"/>
  <c r="E60" i="36"/>
  <c r="BD25" i="36"/>
  <c r="BD26" i="36" s="1"/>
  <c r="BC25" i="36"/>
  <c r="BC26" i="36" s="1"/>
  <c r="BB25" i="36"/>
  <c r="BB26" i="36" s="1"/>
  <c r="BA25" i="36"/>
  <c r="BA26" i="36" s="1"/>
  <c r="AZ25" i="36"/>
  <c r="AZ26" i="36" s="1"/>
  <c r="AY25" i="36"/>
  <c r="AY26" i="36" s="1"/>
  <c r="AX25" i="36"/>
  <c r="AX26" i="36" s="1"/>
  <c r="AV25" i="36"/>
  <c r="AV26" i="36" s="1"/>
  <c r="AU25" i="36"/>
  <c r="AQ25" i="36"/>
  <c r="AN25" i="36"/>
  <c r="AN26" i="36" s="1"/>
  <c r="AJ25" i="36"/>
  <c r="AJ26" i="36" s="1"/>
  <c r="AI25" i="36"/>
  <c r="AF25" i="36"/>
  <c r="AF26" i="36" s="1"/>
  <c r="AE25" i="36"/>
  <c r="AB25" i="36"/>
  <c r="AB26" i="36" s="1"/>
  <c r="AA25" i="36"/>
  <c r="W25" i="36"/>
  <c r="T25" i="36"/>
  <c r="T26" i="36" s="1"/>
  <c r="P25" i="36"/>
  <c r="P26" i="36" s="1"/>
  <c r="O25" i="36"/>
  <c r="L25" i="36"/>
  <c r="L26" i="36" s="1"/>
  <c r="K25" i="36"/>
  <c r="H25" i="36"/>
  <c r="H26" i="36" s="1"/>
  <c r="G25" i="36"/>
  <c r="AV20" i="36"/>
  <c r="AU20" i="36"/>
  <c r="AT20" i="36"/>
  <c r="AT25" i="36" s="1"/>
  <c r="AS20" i="36"/>
  <c r="AS25" i="36" s="1"/>
  <c r="AQ20" i="36"/>
  <c r="AP20" i="36"/>
  <c r="AP25" i="36" s="1"/>
  <c r="AO20" i="36"/>
  <c r="AO25" i="36" s="1"/>
  <c r="AN20" i="36"/>
  <c r="AL20" i="36"/>
  <c r="AL25" i="36" s="1"/>
  <c r="AK20" i="36"/>
  <c r="AK25" i="36" s="1"/>
  <c r="AJ20" i="36"/>
  <c r="AI20" i="36"/>
  <c r="AG20" i="36"/>
  <c r="AG25" i="36" s="1"/>
  <c r="AF20" i="36"/>
  <c r="AE20" i="36"/>
  <c r="AD20" i="36"/>
  <c r="AD25" i="36" s="1"/>
  <c r="AB20" i="36"/>
  <c r="AA20" i="36"/>
  <c r="Z20" i="36"/>
  <c r="Z25" i="36" s="1"/>
  <c r="Y20" i="36"/>
  <c r="Y25" i="36" s="1"/>
  <c r="W20" i="36"/>
  <c r="V20" i="36"/>
  <c r="V25" i="36" s="1"/>
  <c r="U20" i="36"/>
  <c r="U25" i="36" s="1"/>
  <c r="T20" i="36"/>
  <c r="R20" i="36"/>
  <c r="R25" i="36" s="1"/>
  <c r="Q20" i="36"/>
  <c r="Q25" i="36" s="1"/>
  <c r="P20" i="36"/>
  <c r="O20" i="36"/>
  <c r="M20" i="36"/>
  <c r="M25" i="36" s="1"/>
  <c r="L20" i="36"/>
  <c r="K20" i="36"/>
  <c r="J20" i="36"/>
  <c r="J25" i="36" s="1"/>
  <c r="I20" i="36"/>
  <c r="I25" i="36" s="1"/>
  <c r="H20" i="36"/>
  <c r="G20" i="36"/>
  <c r="F20" i="36"/>
  <c r="F25" i="36" s="1"/>
  <c r="E20" i="36"/>
  <c r="E19" i="36"/>
  <c r="AW18" i="36"/>
  <c r="AV18" i="36"/>
  <c r="AU18" i="36"/>
  <c r="AU26" i="36" s="1"/>
  <c r="AT18" i="36"/>
  <c r="AS18" i="36"/>
  <c r="AR18" i="36"/>
  <c r="AQ18" i="36"/>
  <c r="AQ26" i="36" s="1"/>
  <c r="AP18" i="36"/>
  <c r="AO18" i="36"/>
  <c r="AN18" i="36"/>
  <c r="AM18" i="36"/>
  <c r="AL18" i="36"/>
  <c r="AK18" i="36"/>
  <c r="AJ18" i="36"/>
  <c r="AI18" i="36"/>
  <c r="AI26" i="36" s="1"/>
  <c r="AH18" i="36"/>
  <c r="AG18" i="36"/>
  <c r="AF18" i="36"/>
  <c r="AE18" i="36"/>
  <c r="AE26" i="36" s="1"/>
  <c r="AD18" i="36"/>
  <c r="AC18" i="36"/>
  <c r="AB18" i="36"/>
  <c r="AA18" i="36"/>
  <c r="AA26" i="36" s="1"/>
  <c r="Z18" i="36"/>
  <c r="Y18" i="36"/>
  <c r="X18" i="36"/>
  <c r="W18" i="36"/>
  <c r="W26" i="36" s="1"/>
  <c r="V18" i="36"/>
  <c r="U18" i="36"/>
  <c r="T18" i="36"/>
  <c r="S18" i="36"/>
  <c r="R18" i="36"/>
  <c r="Q18" i="36"/>
  <c r="P18" i="36"/>
  <c r="O18" i="36"/>
  <c r="O26" i="36" s="1"/>
  <c r="N18" i="36"/>
  <c r="M18" i="36"/>
  <c r="L18" i="36"/>
  <c r="K18" i="36"/>
  <c r="K26" i="36" s="1"/>
  <c r="J18" i="36"/>
  <c r="I18" i="36"/>
  <c r="H18" i="36"/>
  <c r="G18" i="36"/>
  <c r="G26" i="36" s="1"/>
  <c r="F18" i="36"/>
  <c r="E18" i="36"/>
  <c r="C9" i="36" s="1"/>
  <c r="BD87" i="34"/>
  <c r="BC87" i="34"/>
  <c r="BB87" i="34"/>
  <c r="BB66" i="34" s="1"/>
  <c r="BB76" i="34" s="1"/>
  <c r="BA87" i="34"/>
  <c r="BA66" i="34" s="1"/>
  <c r="BA76" i="34" s="1"/>
  <c r="AZ87" i="34"/>
  <c r="AY87" i="34"/>
  <c r="AX87" i="34"/>
  <c r="AX66" i="34" s="1"/>
  <c r="AW87" i="34"/>
  <c r="AW66" i="34" s="1"/>
  <c r="AV87" i="34"/>
  <c r="AU87" i="34"/>
  <c r="AT87" i="34"/>
  <c r="AT66" i="34" s="1"/>
  <c r="AS87" i="34"/>
  <c r="AS66" i="34" s="1"/>
  <c r="AR87" i="34"/>
  <c r="AQ87" i="34"/>
  <c r="AP87" i="34"/>
  <c r="AP66" i="34" s="1"/>
  <c r="AO87" i="34"/>
  <c r="AO66" i="34" s="1"/>
  <c r="AN87" i="34"/>
  <c r="AM87" i="34"/>
  <c r="AL87" i="34"/>
  <c r="AL66" i="34" s="1"/>
  <c r="AK87" i="34"/>
  <c r="AK66" i="34" s="1"/>
  <c r="AJ87" i="34"/>
  <c r="AI87" i="34"/>
  <c r="AH87" i="34"/>
  <c r="AH66" i="34" s="1"/>
  <c r="AG87" i="34"/>
  <c r="AG66" i="34" s="1"/>
  <c r="AF87" i="34"/>
  <c r="AE87" i="34"/>
  <c r="AD87" i="34"/>
  <c r="AD66" i="34" s="1"/>
  <c r="AC87" i="34"/>
  <c r="AC66" i="34" s="1"/>
  <c r="AB87" i="34"/>
  <c r="AA87" i="34"/>
  <c r="Z87" i="34"/>
  <c r="Z66" i="34" s="1"/>
  <c r="Y87" i="34"/>
  <c r="Y66" i="34" s="1"/>
  <c r="X87" i="34"/>
  <c r="W87" i="34"/>
  <c r="V87" i="34"/>
  <c r="V66" i="34" s="1"/>
  <c r="U87" i="34"/>
  <c r="U66" i="34" s="1"/>
  <c r="T87" i="34"/>
  <c r="S87" i="34"/>
  <c r="R87" i="34"/>
  <c r="R66" i="34" s="1"/>
  <c r="Q87" i="34"/>
  <c r="Q66" i="34" s="1"/>
  <c r="P87" i="34"/>
  <c r="O87" i="34"/>
  <c r="N87" i="34"/>
  <c r="N66" i="34" s="1"/>
  <c r="M87" i="34"/>
  <c r="M66" i="34" s="1"/>
  <c r="L87" i="34"/>
  <c r="K87" i="34"/>
  <c r="J87" i="34"/>
  <c r="J66" i="34" s="1"/>
  <c r="I87" i="34"/>
  <c r="I66" i="34" s="1"/>
  <c r="H87" i="34"/>
  <c r="G87" i="34"/>
  <c r="F87" i="34"/>
  <c r="F66" i="34" s="1"/>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V76" i="34"/>
  <c r="U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AZ66" i="34"/>
  <c r="AY66" i="34"/>
  <c r="AV66" i="34"/>
  <c r="AU66" i="34"/>
  <c r="AR66" i="34"/>
  <c r="AQ66" i="34"/>
  <c r="AN66" i="34"/>
  <c r="AM66" i="34"/>
  <c r="AJ66" i="34"/>
  <c r="AI66" i="34"/>
  <c r="AF66" i="34"/>
  <c r="AE66" i="34"/>
  <c r="AB66" i="34"/>
  <c r="AA66" i="34"/>
  <c r="X66" i="34"/>
  <c r="W66" i="34"/>
  <c r="T66" i="34"/>
  <c r="S66" i="34"/>
  <c r="P66" i="34"/>
  <c r="O66" i="34"/>
  <c r="L66" i="34"/>
  <c r="K66" i="34"/>
  <c r="H66" i="34"/>
  <c r="G66" i="34"/>
  <c r="BD65" i="34"/>
  <c r="BD76" i="34" s="1"/>
  <c r="BC65" i="34"/>
  <c r="BC76" i="34" s="1"/>
  <c r="BB65" i="34"/>
  <c r="BA65" i="34"/>
  <c r="AZ65" i="34"/>
  <c r="AZ76" i="34" s="1"/>
  <c r="AY65" i="34"/>
  <c r="AY76" i="34" s="1"/>
  <c r="AX65" i="34"/>
  <c r="AW65" i="34"/>
  <c r="AV65" i="34"/>
  <c r="AV76" i="34" s="1"/>
  <c r="AU65" i="34"/>
  <c r="AU76" i="34" s="1"/>
  <c r="AT65" i="34"/>
  <c r="AS65" i="34"/>
  <c r="AR65" i="34"/>
  <c r="AR76" i="34" s="1"/>
  <c r="AQ65" i="34"/>
  <c r="AQ76" i="34" s="1"/>
  <c r="AP65" i="34"/>
  <c r="AO65" i="34"/>
  <c r="AN65" i="34"/>
  <c r="AN76" i="34" s="1"/>
  <c r="AM65" i="34"/>
  <c r="AM76" i="34" s="1"/>
  <c r="AL65" i="34"/>
  <c r="AK65" i="34"/>
  <c r="AJ65" i="34"/>
  <c r="AJ76" i="34" s="1"/>
  <c r="AI65" i="34"/>
  <c r="AI76" i="34" s="1"/>
  <c r="AH65" i="34"/>
  <c r="AG65" i="34"/>
  <c r="AF65" i="34"/>
  <c r="AF76" i="34" s="1"/>
  <c r="AE65" i="34"/>
  <c r="AE76" i="34" s="1"/>
  <c r="AD65" i="34"/>
  <c r="AC65" i="34"/>
  <c r="AB65" i="34"/>
  <c r="AB76" i="34" s="1"/>
  <c r="AA65" i="34"/>
  <c r="AA76" i="34" s="1"/>
  <c r="Z65" i="34"/>
  <c r="Y65" i="34"/>
  <c r="X65" i="34"/>
  <c r="X76" i="34" s="1"/>
  <c r="W65" i="34"/>
  <c r="W76" i="34" s="1"/>
  <c r="V65" i="34"/>
  <c r="U65" i="34"/>
  <c r="T65" i="34"/>
  <c r="T76" i="34" s="1"/>
  <c r="S65" i="34"/>
  <c r="S76" i="34" s="1"/>
  <c r="R65" i="34"/>
  <c r="Q65" i="34"/>
  <c r="P65" i="34"/>
  <c r="P76" i="34" s="1"/>
  <c r="O65" i="34"/>
  <c r="O76" i="34" s="1"/>
  <c r="N65" i="34"/>
  <c r="M65" i="34"/>
  <c r="L65" i="34"/>
  <c r="L76" i="34" s="1"/>
  <c r="K65" i="34"/>
  <c r="K76" i="34" s="1"/>
  <c r="J65" i="34"/>
  <c r="I65" i="34"/>
  <c r="H65" i="34"/>
  <c r="H76" i="34" s="1"/>
  <c r="G65" i="34"/>
  <c r="G76" i="34" s="1"/>
  <c r="F65" i="34"/>
  <c r="E65" i="34"/>
  <c r="E60" i="34"/>
  <c r="AU26" i="34"/>
  <c r="AE26" i="34"/>
  <c r="AE28" i="34" s="1"/>
  <c r="BD25" i="34"/>
  <c r="BD26" i="34" s="1"/>
  <c r="BC25" i="34"/>
  <c r="BC26" i="34" s="1"/>
  <c r="BB25" i="34"/>
  <c r="BB26" i="34" s="1"/>
  <c r="BA25" i="34"/>
  <c r="BA26" i="34" s="1"/>
  <c r="AZ25" i="34"/>
  <c r="AZ26" i="34" s="1"/>
  <c r="AY25" i="34"/>
  <c r="AY26" i="34" s="1"/>
  <c r="AX25" i="34"/>
  <c r="AX26" i="34" s="1"/>
  <c r="AU25" i="34"/>
  <c r="AQ25" i="34"/>
  <c r="AQ26" i="34" s="1"/>
  <c r="AI25" i="34"/>
  <c r="AE25" i="34"/>
  <c r="AA25" i="34"/>
  <c r="AA26" i="34" s="1"/>
  <c r="W25" i="34"/>
  <c r="W26" i="34" s="1"/>
  <c r="O25" i="34"/>
  <c r="K25" i="34"/>
  <c r="K26" i="34" s="1"/>
  <c r="G25" i="34"/>
  <c r="G26" i="34" s="1"/>
  <c r="AV20" i="34"/>
  <c r="AV25" i="34" s="1"/>
  <c r="AV26" i="34" s="1"/>
  <c r="AU20" i="34"/>
  <c r="AT20" i="34"/>
  <c r="AT25" i="34" s="1"/>
  <c r="AS20" i="34"/>
  <c r="AS25" i="34" s="1"/>
  <c r="AQ20" i="34"/>
  <c r="AP20" i="34"/>
  <c r="AP25" i="34" s="1"/>
  <c r="AO20" i="34"/>
  <c r="AO25" i="34" s="1"/>
  <c r="AN20" i="34"/>
  <c r="AN25" i="34" s="1"/>
  <c r="AN26" i="34" s="1"/>
  <c r="AL20" i="34"/>
  <c r="AL25" i="34" s="1"/>
  <c r="AK20" i="34"/>
  <c r="AK25" i="34" s="1"/>
  <c r="AJ20" i="34"/>
  <c r="AJ25" i="34" s="1"/>
  <c r="AJ26" i="34" s="1"/>
  <c r="AI20" i="34"/>
  <c r="AG20" i="34"/>
  <c r="AG25" i="34" s="1"/>
  <c r="AF20" i="34"/>
  <c r="AF25" i="34" s="1"/>
  <c r="AF26" i="34" s="1"/>
  <c r="AE20" i="34"/>
  <c r="AD20" i="34"/>
  <c r="AD25" i="34" s="1"/>
  <c r="AB20" i="34"/>
  <c r="AB25" i="34" s="1"/>
  <c r="AB26" i="34" s="1"/>
  <c r="AA20" i="34"/>
  <c r="Z20" i="34"/>
  <c r="Z25" i="34" s="1"/>
  <c r="Y20" i="34"/>
  <c r="Y25" i="34" s="1"/>
  <c r="W20" i="34"/>
  <c r="V20" i="34"/>
  <c r="V25" i="34" s="1"/>
  <c r="U20" i="34"/>
  <c r="U25" i="34" s="1"/>
  <c r="T20" i="34"/>
  <c r="T25" i="34" s="1"/>
  <c r="T26" i="34" s="1"/>
  <c r="R20" i="34"/>
  <c r="R25" i="34" s="1"/>
  <c r="Q20" i="34"/>
  <c r="Q25" i="34" s="1"/>
  <c r="P20" i="34"/>
  <c r="P25" i="34" s="1"/>
  <c r="P26" i="34" s="1"/>
  <c r="O20" i="34"/>
  <c r="M20" i="34"/>
  <c r="M25" i="34" s="1"/>
  <c r="L20" i="34"/>
  <c r="L25" i="34" s="1"/>
  <c r="L26" i="34" s="1"/>
  <c r="K20" i="34"/>
  <c r="J20" i="34"/>
  <c r="J25" i="34" s="1"/>
  <c r="I20" i="34"/>
  <c r="I25" i="34" s="1"/>
  <c r="H20" i="34"/>
  <c r="H25" i="34" s="1"/>
  <c r="H26" i="34" s="1"/>
  <c r="G20" i="34"/>
  <c r="F20" i="34"/>
  <c r="F25" i="34" s="1"/>
  <c r="E20" i="34"/>
  <c r="E19" i="34"/>
  <c r="E25" i="34" s="1"/>
  <c r="AW18" i="34"/>
  <c r="AV18" i="34"/>
  <c r="AU18" i="34"/>
  <c r="AT18" i="34"/>
  <c r="AR18" i="34"/>
  <c r="AQ18" i="34"/>
  <c r="AP18" i="34"/>
  <c r="AO18" i="34"/>
  <c r="AO26" i="34" s="1"/>
  <c r="AN18" i="34"/>
  <c r="AM18" i="34"/>
  <c r="AL18" i="34"/>
  <c r="AK18" i="34"/>
  <c r="AK26" i="34" s="1"/>
  <c r="AJ18" i="34"/>
  <c r="AH18" i="34"/>
  <c r="AG18" i="34"/>
  <c r="AG26" i="34" s="1"/>
  <c r="AF18" i="34"/>
  <c r="AE18" i="34"/>
  <c r="AD18" i="34"/>
  <c r="AC18" i="34"/>
  <c r="AB18" i="34"/>
  <c r="AA18" i="34"/>
  <c r="Z18" i="34"/>
  <c r="X18" i="34"/>
  <c r="W18" i="34"/>
  <c r="V18" i="34"/>
  <c r="U18" i="34"/>
  <c r="U26" i="34" s="1"/>
  <c r="T18" i="34"/>
  <c r="S18" i="34"/>
  <c r="R18" i="34"/>
  <c r="Q18" i="34"/>
  <c r="Q26" i="34" s="1"/>
  <c r="P18" i="34"/>
  <c r="O18" i="34"/>
  <c r="O26" i="34" s="1"/>
  <c r="N18" i="34"/>
  <c r="M18" i="34"/>
  <c r="M26" i="34" s="1"/>
  <c r="L18" i="34"/>
  <c r="K18" i="34"/>
  <c r="J18" i="34"/>
  <c r="I18" i="34"/>
  <c r="H18" i="34"/>
  <c r="G18" i="34"/>
  <c r="F18" i="34"/>
  <c r="N8" i="10"/>
  <c r="N20" i="34" s="1"/>
  <c r="N25" i="34" s="1"/>
  <c r="S8" i="10" l="1"/>
  <c r="S20" i="36" s="1"/>
  <c r="S25" i="36" s="1"/>
  <c r="S26" i="36" s="1"/>
  <c r="S28" i="36" s="1"/>
  <c r="N20" i="36"/>
  <c r="N25" i="36" s="1"/>
  <c r="N26" i="36" s="1"/>
  <c r="I26" i="34"/>
  <c r="I28" i="34" s="1"/>
  <c r="I29" i="34" s="1"/>
  <c r="Y18" i="34"/>
  <c r="Y26" i="34" s="1"/>
  <c r="AI14" i="34"/>
  <c r="E26" i="34"/>
  <c r="E28" i="34" s="1"/>
  <c r="C9" i="34"/>
  <c r="K28" i="36"/>
  <c r="K29" i="36"/>
  <c r="AA28" i="36"/>
  <c r="AA29" i="36" s="1"/>
  <c r="G28" i="36"/>
  <c r="O28" i="36"/>
  <c r="W28" i="36"/>
  <c r="W29" i="36" s="1"/>
  <c r="AE28" i="36"/>
  <c r="AI28" i="36"/>
  <c r="AQ28" i="36"/>
  <c r="AQ29" i="36" s="1"/>
  <c r="AU28" i="36"/>
  <c r="L28" i="36"/>
  <c r="T28" i="36"/>
  <c r="T29" i="36" s="1"/>
  <c r="AB28" i="36"/>
  <c r="AJ28" i="36"/>
  <c r="H28" i="36"/>
  <c r="P28" i="36"/>
  <c r="P29" i="36" s="1"/>
  <c r="AF28" i="36"/>
  <c r="AF29" i="36" s="1"/>
  <c r="AN28" i="36"/>
  <c r="AV28" i="36"/>
  <c r="I26" i="36"/>
  <c r="M26" i="36"/>
  <c r="Q26" i="36"/>
  <c r="U26" i="36"/>
  <c r="Y26" i="36"/>
  <c r="AG26" i="36"/>
  <c r="AK26" i="36"/>
  <c r="AO26" i="36"/>
  <c r="AS26" i="36"/>
  <c r="F26" i="36"/>
  <c r="J26" i="36"/>
  <c r="R26" i="36"/>
  <c r="V26" i="36"/>
  <c r="Z26" i="36"/>
  <c r="AD26" i="36"/>
  <c r="AL26" i="36"/>
  <c r="AP26" i="36"/>
  <c r="AT26" i="36"/>
  <c r="E25" i="36"/>
  <c r="E26" i="36" s="1"/>
  <c r="I76" i="36"/>
  <c r="M76" i="36"/>
  <c r="Y76" i="36"/>
  <c r="AC76" i="36"/>
  <c r="AO76" i="36"/>
  <c r="AS76" i="36"/>
  <c r="N76" i="36"/>
  <c r="R76" i="36"/>
  <c r="AD76" i="36"/>
  <c r="AH76" i="36"/>
  <c r="AT76" i="36"/>
  <c r="AX76" i="36"/>
  <c r="G28" i="34"/>
  <c r="G29" i="34" s="1"/>
  <c r="W28" i="34"/>
  <c r="BB56" i="34"/>
  <c r="AX56" i="34"/>
  <c r="AT56" i="34"/>
  <c r="AP56" i="34"/>
  <c r="AL56" i="34"/>
  <c r="AH56" i="34"/>
  <c r="BA56" i="34"/>
  <c r="AW56" i="34"/>
  <c r="AS56" i="34"/>
  <c r="AO56" i="34"/>
  <c r="AK56" i="34"/>
  <c r="AG56" i="34"/>
  <c r="AY56" i="34"/>
  <c r="AQ56" i="34"/>
  <c r="AI56" i="34"/>
  <c r="BD56" i="34"/>
  <c r="AV56" i="34"/>
  <c r="AN56" i="34"/>
  <c r="AF56" i="34"/>
  <c r="AU56" i="34"/>
  <c r="BC56" i="34"/>
  <c r="AJ56" i="34"/>
  <c r="AR56" i="34"/>
  <c r="AM56" i="34"/>
  <c r="AZ56" i="34"/>
  <c r="K28" i="34"/>
  <c r="AA28" i="34"/>
  <c r="AA29" i="34" s="1"/>
  <c r="AQ28" i="34"/>
  <c r="M28" i="34"/>
  <c r="M29" i="34" s="1"/>
  <c r="U28" i="34"/>
  <c r="AO28" i="34"/>
  <c r="J26" i="34"/>
  <c r="R26" i="34"/>
  <c r="Z26" i="34"/>
  <c r="AP26" i="34"/>
  <c r="L28" i="34"/>
  <c r="L29" i="34" s="1"/>
  <c r="T28" i="34"/>
  <c r="AB28" i="34"/>
  <c r="AF28" i="34"/>
  <c r="AN29" i="34"/>
  <c r="AN28" i="34"/>
  <c r="AV28" i="34"/>
  <c r="AV29" i="34" s="1"/>
  <c r="AE29" i="34"/>
  <c r="Q28" i="34"/>
  <c r="Y28" i="34"/>
  <c r="Y29" i="34" s="1"/>
  <c r="AG28" i="34"/>
  <c r="AK29" i="34"/>
  <c r="AK28" i="34"/>
  <c r="O28" i="34"/>
  <c r="O29" i="34" s="1"/>
  <c r="AU28" i="34"/>
  <c r="AU29" i="34" s="1"/>
  <c r="F26" i="34"/>
  <c r="N26" i="34"/>
  <c r="V26" i="34"/>
  <c r="AD26" i="34"/>
  <c r="AL26" i="34"/>
  <c r="AT26" i="34"/>
  <c r="H28" i="34"/>
  <c r="H29" i="34" s="1"/>
  <c r="P28" i="34"/>
  <c r="P29" i="34" s="1"/>
  <c r="AJ28" i="34"/>
  <c r="AJ29" i="34"/>
  <c r="E76" i="34"/>
  <c r="AK76" i="34"/>
  <c r="F76" i="34"/>
  <c r="AL76" i="34"/>
  <c r="I76" i="34"/>
  <c r="M76" i="34"/>
  <c r="Q76" i="34"/>
  <c r="Y76" i="34"/>
  <c r="AC76" i="34"/>
  <c r="AG76" i="34"/>
  <c r="AO76" i="34"/>
  <c r="AS76" i="34"/>
  <c r="AW76" i="34"/>
  <c r="J76" i="34"/>
  <c r="N76" i="34"/>
  <c r="R76" i="34"/>
  <c r="Z76" i="34"/>
  <c r="AD76" i="34"/>
  <c r="AH76" i="34"/>
  <c r="AP76" i="34"/>
  <c r="AT76" i="34"/>
  <c r="AX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G19" i="10"/>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D34" i="20"/>
  <c r="X8" i="10" l="1"/>
  <c r="AC8" i="10" s="1"/>
  <c r="S20" i="34"/>
  <c r="S25" i="34" s="1"/>
  <c r="S26" i="34" s="1"/>
  <c r="S28" i="34" s="1"/>
  <c r="BD44" i="34" s="1"/>
  <c r="AS14" i="34"/>
  <c r="AS18" i="34" s="1"/>
  <c r="AS26" i="34" s="1"/>
  <c r="AS28" i="34" s="1"/>
  <c r="AS29" i="34" s="1"/>
  <c r="AI18" i="34"/>
  <c r="AI26" i="34" s="1"/>
  <c r="E28" i="36"/>
  <c r="V28" i="36"/>
  <c r="AG28" i="36"/>
  <c r="AY32" i="36"/>
  <c r="AU32" i="36"/>
  <c r="AQ32" i="36"/>
  <c r="AM32" i="36"/>
  <c r="AI32" i="36"/>
  <c r="AE32" i="36"/>
  <c r="AA32" i="36"/>
  <c r="W32" i="36"/>
  <c r="S32" i="36"/>
  <c r="O32" i="36"/>
  <c r="K32" i="36"/>
  <c r="AZ32" i="36"/>
  <c r="AT32" i="36"/>
  <c r="AO32" i="36"/>
  <c r="AJ32" i="36"/>
  <c r="AD32" i="36"/>
  <c r="Y32" i="36"/>
  <c r="T32" i="36"/>
  <c r="N32" i="36"/>
  <c r="I32" i="36"/>
  <c r="AX32" i="36"/>
  <c r="AS32" i="36"/>
  <c r="AN32" i="36"/>
  <c r="AH32" i="36"/>
  <c r="AC32" i="36"/>
  <c r="X32" i="36"/>
  <c r="R32" i="36"/>
  <c r="M32" i="36"/>
  <c r="H32" i="36"/>
  <c r="AR32" i="36"/>
  <c r="AG32" i="36"/>
  <c r="V32" i="36"/>
  <c r="L32" i="36"/>
  <c r="AL32" i="36"/>
  <c r="Q32" i="36"/>
  <c r="AK32" i="36"/>
  <c r="P32" i="36"/>
  <c r="AP32" i="36"/>
  <c r="AF32" i="36"/>
  <c r="U32" i="36"/>
  <c r="J32" i="36"/>
  <c r="AW32" i="36"/>
  <c r="AB32" i="36"/>
  <c r="AV32" i="36"/>
  <c r="Z32" i="36"/>
  <c r="BD44" i="36"/>
  <c r="AZ44" i="36"/>
  <c r="AV44" i="36"/>
  <c r="AR44" i="36"/>
  <c r="AN44" i="36"/>
  <c r="AJ44" i="36"/>
  <c r="AF44" i="36"/>
  <c r="AB44" i="36"/>
  <c r="X44" i="36"/>
  <c r="T44" i="36"/>
  <c r="BC44" i="36"/>
  <c r="AY44" i="36"/>
  <c r="AU44" i="36"/>
  <c r="AQ44" i="36"/>
  <c r="AM44" i="36"/>
  <c r="AI44" i="36"/>
  <c r="AE44" i="36"/>
  <c r="AA44" i="36"/>
  <c r="W44" i="36"/>
  <c r="BA44" i="36"/>
  <c r="AS44" i="36"/>
  <c r="AK44" i="36"/>
  <c r="AC44" i="36"/>
  <c r="U44" i="36"/>
  <c r="AX44" i="36"/>
  <c r="AP44" i="36"/>
  <c r="AH44" i="36"/>
  <c r="Z44" i="36"/>
  <c r="BB44" i="36"/>
  <c r="AL44" i="36"/>
  <c r="V44" i="36"/>
  <c r="AW44" i="36"/>
  <c r="AG44" i="36"/>
  <c r="AD44" i="36"/>
  <c r="AT44" i="36"/>
  <c r="AO44" i="36"/>
  <c r="Y44" i="36"/>
  <c r="R28" i="36"/>
  <c r="R29" i="36"/>
  <c r="AS28" i="36"/>
  <c r="M28" i="36"/>
  <c r="AI29" i="36"/>
  <c r="G29" i="36"/>
  <c r="AT28" i="36"/>
  <c r="AT29" i="36" s="1"/>
  <c r="AD28" i="36"/>
  <c r="AD29" i="36"/>
  <c r="N28" i="36"/>
  <c r="N29" i="36" s="1"/>
  <c r="AO28" i="36"/>
  <c r="Y28" i="36"/>
  <c r="I28" i="36"/>
  <c r="AY33" i="36"/>
  <c r="AU33" i="36"/>
  <c r="AQ33" i="36"/>
  <c r="AM33" i="36"/>
  <c r="AI33" i="36"/>
  <c r="AE33" i="36"/>
  <c r="AA33" i="36"/>
  <c r="W33" i="36"/>
  <c r="S33" i="36"/>
  <c r="O33" i="36"/>
  <c r="K33" i="36"/>
  <c r="AX33" i="36"/>
  <c r="AS33" i="36"/>
  <c r="AN33" i="36"/>
  <c r="AH33" i="36"/>
  <c r="AC33" i="36"/>
  <c r="X33" i="36"/>
  <c r="R33" i="36"/>
  <c r="M33" i="36"/>
  <c r="AW33" i="36"/>
  <c r="AR33" i="36"/>
  <c r="AL33" i="36"/>
  <c r="AG33" i="36"/>
  <c r="AB33" i="36"/>
  <c r="V33" i="36"/>
  <c r="Q33" i="36"/>
  <c r="L33" i="36"/>
  <c r="BA33" i="36"/>
  <c r="AP33" i="36"/>
  <c r="AF33" i="36"/>
  <c r="U33" i="36"/>
  <c r="J33" i="36"/>
  <c r="AV33" i="36"/>
  <c r="P33" i="36"/>
  <c r="AJ33" i="36"/>
  <c r="N33" i="36"/>
  <c r="AZ33" i="36"/>
  <c r="AO33" i="36"/>
  <c r="AD33" i="36"/>
  <c r="T33" i="36"/>
  <c r="I33" i="36"/>
  <c r="AK33" i="36"/>
  <c r="Z33" i="36"/>
  <c r="AT33" i="36"/>
  <c r="Y33" i="36"/>
  <c r="BD53" i="36"/>
  <c r="AZ53" i="36"/>
  <c r="AV53" i="36"/>
  <c r="AR53" i="36"/>
  <c r="AN53" i="36"/>
  <c r="AJ53" i="36"/>
  <c r="AF53" i="36"/>
  <c r="BB53" i="36"/>
  <c r="AW53" i="36"/>
  <c r="AQ53" i="36"/>
  <c r="AL53" i="36"/>
  <c r="AG53" i="36"/>
  <c r="BA53" i="36"/>
  <c r="AU53" i="36"/>
  <c r="AP53" i="36"/>
  <c r="AK53" i="36"/>
  <c r="AE53" i="36"/>
  <c r="AX53" i="36"/>
  <c r="AM53" i="36"/>
  <c r="AC53" i="36"/>
  <c r="AT53" i="36"/>
  <c r="AI53" i="36"/>
  <c r="AO53" i="36"/>
  <c r="AY53" i="36"/>
  <c r="BC53" i="36"/>
  <c r="AH53" i="36"/>
  <c r="AD53" i="36"/>
  <c r="AS53" i="36"/>
  <c r="BC37" i="36"/>
  <c r="AY37" i="36"/>
  <c r="AU37" i="36"/>
  <c r="AQ37" i="36"/>
  <c r="AM37" i="36"/>
  <c r="AI37" i="36"/>
  <c r="AE37" i="36"/>
  <c r="AA37" i="36"/>
  <c r="W37" i="36"/>
  <c r="S37" i="36"/>
  <c r="O37" i="36"/>
  <c r="AZ37" i="36"/>
  <c r="AT37" i="36"/>
  <c r="AO37" i="36"/>
  <c r="AJ37" i="36"/>
  <c r="AD37" i="36"/>
  <c r="Y37" i="36"/>
  <c r="T37" i="36"/>
  <c r="N37" i="36"/>
  <c r="BD37" i="36"/>
  <c r="AW37" i="36"/>
  <c r="AP37" i="36"/>
  <c r="AH37" i="36"/>
  <c r="AB37" i="36"/>
  <c r="U37" i="36"/>
  <c r="M37" i="36"/>
  <c r="BB37" i="36"/>
  <c r="AV37" i="36"/>
  <c r="AN37" i="36"/>
  <c r="AG37" i="36"/>
  <c r="Z37" i="36"/>
  <c r="R37" i="36"/>
  <c r="BA37" i="36"/>
  <c r="AL37" i="36"/>
  <c r="X37" i="36"/>
  <c r="Q37" i="36"/>
  <c r="AR37" i="36"/>
  <c r="P37" i="36"/>
  <c r="AX37" i="36"/>
  <c r="AK37" i="36"/>
  <c r="V37" i="36"/>
  <c r="AS37" i="36"/>
  <c r="AF37" i="36"/>
  <c r="AC37" i="36"/>
  <c r="BB56" i="36"/>
  <c r="AX56" i="36"/>
  <c r="AT56" i="36"/>
  <c r="AP56" i="36"/>
  <c r="AL56" i="36"/>
  <c r="AH56" i="36"/>
  <c r="BD56" i="36"/>
  <c r="AY56" i="36"/>
  <c r="AS56" i="36"/>
  <c r="AN56" i="36"/>
  <c r="AI56" i="36"/>
  <c r="BC56" i="36"/>
  <c r="AW56" i="36"/>
  <c r="AR56" i="36"/>
  <c r="AM56" i="36"/>
  <c r="AG56" i="36"/>
  <c r="AU56" i="36"/>
  <c r="AJ56" i="36"/>
  <c r="BA56" i="36"/>
  <c r="AQ56" i="36"/>
  <c r="AF56" i="36"/>
  <c r="AV56" i="36"/>
  <c r="AK56" i="36"/>
  <c r="AO56" i="36"/>
  <c r="AZ56" i="36"/>
  <c r="BB40" i="36"/>
  <c r="AX40" i="36"/>
  <c r="AT40" i="36"/>
  <c r="AP40" i="36"/>
  <c r="AL40" i="36"/>
  <c r="BA40" i="36"/>
  <c r="AW40" i="36"/>
  <c r="AS40" i="36"/>
  <c r="AO40" i="36"/>
  <c r="AK40" i="36"/>
  <c r="AG40" i="36"/>
  <c r="AC40" i="36"/>
  <c r="Y40" i="36"/>
  <c r="U40" i="36"/>
  <c r="Q40" i="36"/>
  <c r="BC40" i="36"/>
  <c r="AU40" i="36"/>
  <c r="AM40" i="36"/>
  <c r="AF40" i="36"/>
  <c r="AA40" i="36"/>
  <c r="V40" i="36"/>
  <c r="P40" i="36"/>
  <c r="AZ40" i="36"/>
  <c r="AR40" i="36"/>
  <c r="AJ40" i="36"/>
  <c r="AE40" i="36"/>
  <c r="Z40" i="36"/>
  <c r="AV40" i="36"/>
  <c r="AH40" i="36"/>
  <c r="W40" i="36"/>
  <c r="AQ40" i="36"/>
  <c r="AD40" i="36"/>
  <c r="T40" i="36"/>
  <c r="BD40" i="36"/>
  <c r="AB40" i="36"/>
  <c r="S40" i="36"/>
  <c r="AI40" i="36"/>
  <c r="AY40" i="36"/>
  <c r="X40" i="36"/>
  <c r="AN40" i="36"/>
  <c r="R40" i="36"/>
  <c r="AL28" i="36"/>
  <c r="AL29" i="36" s="1"/>
  <c r="F28" i="36"/>
  <c r="F29" i="36"/>
  <c r="Q28" i="36"/>
  <c r="BB57" i="36"/>
  <c r="AX57" i="36"/>
  <c r="AT57" i="36"/>
  <c r="AP57" i="36"/>
  <c r="AL57" i="36"/>
  <c r="AH57" i="36"/>
  <c r="BA57" i="36"/>
  <c r="AV57" i="36"/>
  <c r="AQ57" i="36"/>
  <c r="AK57" i="36"/>
  <c r="AZ57" i="36"/>
  <c r="AU57" i="36"/>
  <c r="AO57" i="36"/>
  <c r="AJ57" i="36"/>
  <c r="BC57" i="36"/>
  <c r="AR57" i="36"/>
  <c r="AG57" i="36"/>
  <c r="AY57" i="36"/>
  <c r="AN57" i="36"/>
  <c r="AS57" i="36"/>
  <c r="BD57" i="36"/>
  <c r="AM57" i="36"/>
  <c r="AI57" i="36"/>
  <c r="AW57" i="36"/>
  <c r="BB41" i="36"/>
  <c r="AX41" i="36"/>
  <c r="AT41" i="36"/>
  <c r="AP41" i="36"/>
  <c r="AL41" i="36"/>
  <c r="AH41" i="36"/>
  <c r="AD41" i="36"/>
  <c r="Z41" i="36"/>
  <c r="V41" i="36"/>
  <c r="R41" i="36"/>
  <c r="BA41" i="36"/>
  <c r="AW41" i="36"/>
  <c r="AS41" i="36"/>
  <c r="AO41" i="36"/>
  <c r="AK41" i="36"/>
  <c r="AG41" i="36"/>
  <c r="AC41" i="36"/>
  <c r="Y41" i="36"/>
  <c r="U41" i="36"/>
  <c r="Q41" i="36"/>
  <c r="BC41" i="36"/>
  <c r="AU41" i="36"/>
  <c r="AM41" i="36"/>
  <c r="AE41" i="36"/>
  <c r="W41" i="36"/>
  <c r="AZ41" i="36"/>
  <c r="AR41" i="36"/>
  <c r="AJ41" i="36"/>
  <c r="AB41" i="36"/>
  <c r="T41" i="36"/>
  <c r="BD41" i="36"/>
  <c r="AN41" i="36"/>
  <c r="X41" i="36"/>
  <c r="AY41" i="36"/>
  <c r="AI41" i="36"/>
  <c r="S41" i="36"/>
  <c r="AV41" i="36"/>
  <c r="AF41" i="36"/>
  <c r="AQ41" i="36"/>
  <c r="AA41" i="36"/>
  <c r="BD45" i="36"/>
  <c r="AZ45" i="36"/>
  <c r="AV45" i="36"/>
  <c r="AR45" i="36"/>
  <c r="AN45" i="36"/>
  <c r="AJ45" i="36"/>
  <c r="AF45" i="36"/>
  <c r="AB45" i="36"/>
  <c r="X45" i="36"/>
  <c r="BC45" i="36"/>
  <c r="AY45" i="36"/>
  <c r="AU45" i="36"/>
  <c r="AQ45" i="36"/>
  <c r="AM45" i="36"/>
  <c r="AI45" i="36"/>
  <c r="AE45" i="36"/>
  <c r="AA45" i="36"/>
  <c r="W45" i="36"/>
  <c r="AW45" i="36"/>
  <c r="AO45" i="36"/>
  <c r="AG45" i="36"/>
  <c r="Y45" i="36"/>
  <c r="BB45" i="36"/>
  <c r="AT45" i="36"/>
  <c r="AL45" i="36"/>
  <c r="AD45" i="36"/>
  <c r="V45" i="36"/>
  <c r="AX45" i="36"/>
  <c r="AH45" i="36"/>
  <c r="AS45" i="36"/>
  <c r="AC45" i="36"/>
  <c r="Z45" i="36"/>
  <c r="BA45" i="36"/>
  <c r="U45" i="36"/>
  <c r="AP45" i="36"/>
  <c r="AK45" i="36"/>
  <c r="BB48" i="36"/>
  <c r="BC48" i="36"/>
  <c r="AX48" i="36"/>
  <c r="AT48" i="36"/>
  <c r="AP48" i="36"/>
  <c r="AL48" i="36"/>
  <c r="AH48" i="36"/>
  <c r="AD48" i="36"/>
  <c r="Z48" i="36"/>
  <c r="BA48" i="36"/>
  <c r="AW48" i="36"/>
  <c r="AS48" i="36"/>
  <c r="AO48" i="36"/>
  <c r="AK48" i="36"/>
  <c r="AG48" i="36"/>
  <c r="AC48" i="36"/>
  <c r="Y48" i="36"/>
  <c r="AY48" i="36"/>
  <c r="AQ48" i="36"/>
  <c r="AI48" i="36"/>
  <c r="AA48" i="36"/>
  <c r="AV48" i="36"/>
  <c r="AN48" i="36"/>
  <c r="AF48" i="36"/>
  <c r="X48" i="36"/>
  <c r="AR48" i="36"/>
  <c r="AB48" i="36"/>
  <c r="BD48" i="36"/>
  <c r="AM48" i="36"/>
  <c r="AZ48" i="36"/>
  <c r="AU48" i="36"/>
  <c r="AJ48" i="36"/>
  <c r="AE48" i="36"/>
  <c r="AV29" i="36"/>
  <c r="AJ29" i="36"/>
  <c r="AU29" i="36"/>
  <c r="S29" i="36"/>
  <c r="AP28" i="36"/>
  <c r="Z28" i="36"/>
  <c r="Z29" i="36"/>
  <c r="J28" i="36"/>
  <c r="AK28" i="36"/>
  <c r="U28" i="36"/>
  <c r="U29" i="36" s="1"/>
  <c r="AN29" i="36"/>
  <c r="H29" i="36"/>
  <c r="AB29" i="36"/>
  <c r="L29" i="36"/>
  <c r="AE29" i="36"/>
  <c r="O29" i="36"/>
  <c r="BD52" i="36"/>
  <c r="AZ52" i="36"/>
  <c r="AV52" i="36"/>
  <c r="AR52" i="36"/>
  <c r="AN52" i="36"/>
  <c r="AJ52" i="36"/>
  <c r="AF52" i="36"/>
  <c r="AB52" i="36"/>
  <c r="BC52" i="36"/>
  <c r="AX52" i="36"/>
  <c r="AS52" i="36"/>
  <c r="AM52" i="36"/>
  <c r="AH52" i="36"/>
  <c r="AC52" i="36"/>
  <c r="BB52" i="36"/>
  <c r="AW52" i="36"/>
  <c r="AQ52" i="36"/>
  <c r="AL52" i="36"/>
  <c r="AG52" i="36"/>
  <c r="AT52" i="36"/>
  <c r="AI52" i="36"/>
  <c r="BA52" i="36"/>
  <c r="AP52" i="36"/>
  <c r="AE52" i="36"/>
  <c r="AU52" i="36"/>
  <c r="AK52" i="36"/>
  <c r="AO52" i="36"/>
  <c r="AD52" i="36"/>
  <c r="AY52" i="36"/>
  <c r="BC36" i="36"/>
  <c r="AY36" i="36"/>
  <c r="AU36" i="36"/>
  <c r="AQ36" i="36"/>
  <c r="AM36" i="36"/>
  <c r="AI36" i="36"/>
  <c r="AE36" i="36"/>
  <c r="AA36" i="36"/>
  <c r="W36" i="36"/>
  <c r="S36" i="36"/>
  <c r="O36" i="36"/>
  <c r="BA36" i="36"/>
  <c r="AV36" i="36"/>
  <c r="AP36" i="36"/>
  <c r="AK36" i="36"/>
  <c r="AF36" i="36"/>
  <c r="Z36" i="36"/>
  <c r="U36" i="36"/>
  <c r="P36" i="36"/>
  <c r="AX36" i="36"/>
  <c r="AR36" i="36"/>
  <c r="AJ36" i="36"/>
  <c r="AC36" i="36"/>
  <c r="V36" i="36"/>
  <c r="N36" i="36"/>
  <c r="BD36" i="36"/>
  <c r="AW36" i="36"/>
  <c r="AO36" i="36"/>
  <c r="AH36" i="36"/>
  <c r="AB36" i="36"/>
  <c r="T36" i="36"/>
  <c r="M36" i="36"/>
  <c r="BB36" i="36"/>
  <c r="AN36" i="36"/>
  <c r="Y36" i="36"/>
  <c r="L36" i="36"/>
  <c r="AG36" i="36"/>
  <c r="AD36" i="36"/>
  <c r="AZ36" i="36"/>
  <c r="AL36" i="36"/>
  <c r="X36" i="36"/>
  <c r="AT36" i="36"/>
  <c r="R36" i="36"/>
  <c r="AS36" i="36"/>
  <c r="Q36" i="36"/>
  <c r="N28" i="34"/>
  <c r="BD53" i="34"/>
  <c r="AZ53" i="34"/>
  <c r="AV53" i="34"/>
  <c r="AR53" i="34"/>
  <c r="AN53" i="34"/>
  <c r="AJ53" i="34"/>
  <c r="AF53" i="34"/>
  <c r="BC53" i="34"/>
  <c r="AY53" i="34"/>
  <c r="AU53" i="34"/>
  <c r="AQ53" i="34"/>
  <c r="AM53" i="34"/>
  <c r="AI53" i="34"/>
  <c r="AE53" i="34"/>
  <c r="AW53" i="34"/>
  <c r="AO53" i="34"/>
  <c r="AG53" i="34"/>
  <c r="BB53" i="34"/>
  <c r="AT53" i="34"/>
  <c r="AL53" i="34"/>
  <c r="AD53" i="34"/>
  <c r="AS53" i="34"/>
  <c r="AC53" i="34"/>
  <c r="BA53" i="34"/>
  <c r="AX53" i="34"/>
  <c r="AP53" i="34"/>
  <c r="AK53" i="34"/>
  <c r="AH53" i="34"/>
  <c r="R28" i="34"/>
  <c r="R29" i="34" s="1"/>
  <c r="AL28" i="34"/>
  <c r="AL29" i="34"/>
  <c r="F28" i="34"/>
  <c r="F29" i="34" s="1"/>
  <c r="BC58" i="34"/>
  <c r="AY58" i="34"/>
  <c r="AU58" i="34"/>
  <c r="AQ58" i="34"/>
  <c r="AM58" i="34"/>
  <c r="AI58" i="34"/>
  <c r="BB58" i="34"/>
  <c r="AX58" i="34"/>
  <c r="AT58" i="34"/>
  <c r="AP58" i="34"/>
  <c r="AL58" i="34"/>
  <c r="AH58" i="34"/>
  <c r="BD58" i="34"/>
  <c r="AV58" i="34"/>
  <c r="AN58" i="34"/>
  <c r="BA58" i="34"/>
  <c r="AS58" i="34"/>
  <c r="AK58" i="34"/>
  <c r="AO58" i="34"/>
  <c r="AZ58" i="34"/>
  <c r="AJ58" i="34"/>
  <c r="AR58" i="34"/>
  <c r="AW58" i="34"/>
  <c r="BC42" i="34"/>
  <c r="AY42" i="34"/>
  <c r="AU42" i="34"/>
  <c r="AQ42" i="34"/>
  <c r="AM42" i="34"/>
  <c r="AI42" i="34"/>
  <c r="AE42" i="34"/>
  <c r="AA42" i="34"/>
  <c r="W42" i="34"/>
  <c r="S42" i="34"/>
  <c r="BB42" i="34"/>
  <c r="AX42" i="34"/>
  <c r="AZ42" i="34"/>
  <c r="AS42" i="34"/>
  <c r="AN42" i="34"/>
  <c r="AH42" i="34"/>
  <c r="AC42" i="34"/>
  <c r="X42" i="34"/>
  <c r="R42" i="34"/>
  <c r="AW42" i="34"/>
  <c r="AR42" i="34"/>
  <c r="AL42" i="34"/>
  <c r="AG42" i="34"/>
  <c r="AB42" i="34"/>
  <c r="V42" i="34"/>
  <c r="BD42" i="34"/>
  <c r="AP42" i="34"/>
  <c r="AF42" i="34"/>
  <c r="U42" i="34"/>
  <c r="AV42" i="34"/>
  <c r="Z42" i="34"/>
  <c r="AT42" i="34"/>
  <c r="Y42" i="34"/>
  <c r="BA42" i="34"/>
  <c r="AO42" i="34"/>
  <c r="AD42" i="34"/>
  <c r="T42" i="34"/>
  <c r="AK42" i="34"/>
  <c r="AJ42" i="34"/>
  <c r="BA57" i="34"/>
  <c r="BC57" i="34"/>
  <c r="AX57" i="34"/>
  <c r="AT57" i="34"/>
  <c r="AP57" i="34"/>
  <c r="AL57" i="34"/>
  <c r="AH57" i="34"/>
  <c r="BB57" i="34"/>
  <c r="AW57" i="34"/>
  <c r="AS57" i="34"/>
  <c r="AO57" i="34"/>
  <c r="AK57" i="34"/>
  <c r="AG57" i="34"/>
  <c r="AY57" i="34"/>
  <c r="AQ57" i="34"/>
  <c r="AI57" i="34"/>
  <c r="AV57" i="34"/>
  <c r="AN57" i="34"/>
  <c r="BD57" i="34"/>
  <c r="AM57" i="34"/>
  <c r="AR57" i="34"/>
  <c r="AZ57" i="34"/>
  <c r="AJ57" i="34"/>
  <c r="AU57" i="34"/>
  <c r="BD45" i="34"/>
  <c r="AZ45" i="34"/>
  <c r="AV45" i="34"/>
  <c r="AR45" i="34"/>
  <c r="AN45" i="34"/>
  <c r="AJ45" i="34"/>
  <c r="AF45" i="34"/>
  <c r="AB45" i="34"/>
  <c r="X45" i="34"/>
  <c r="BC45" i="34"/>
  <c r="AY45" i="34"/>
  <c r="AU45" i="34"/>
  <c r="AQ45" i="34"/>
  <c r="AM45" i="34"/>
  <c r="AI45" i="34"/>
  <c r="AE45" i="34"/>
  <c r="AA45" i="34"/>
  <c r="W45" i="34"/>
  <c r="BA45" i="34"/>
  <c r="AS45" i="34"/>
  <c r="AK45" i="34"/>
  <c r="AC45" i="34"/>
  <c r="U45" i="34"/>
  <c r="AX45" i="34"/>
  <c r="AP45" i="34"/>
  <c r="AH45" i="34"/>
  <c r="Z45" i="34"/>
  <c r="AO45" i="34"/>
  <c r="Y45" i="34"/>
  <c r="AW45" i="34"/>
  <c r="AT45" i="34"/>
  <c r="BB45" i="34"/>
  <c r="AL45" i="34"/>
  <c r="V45" i="34"/>
  <c r="AG45" i="34"/>
  <c r="AD45" i="34"/>
  <c r="AP28" i="34"/>
  <c r="J28" i="34"/>
  <c r="J29" i="34" s="1"/>
  <c r="BA46" i="34"/>
  <c r="AW46" i="34"/>
  <c r="AS46" i="34"/>
  <c r="AO46" i="34"/>
  <c r="AK46" i="34"/>
  <c r="AG46" i="34"/>
  <c r="AC46" i="34"/>
  <c r="Y46" i="34"/>
  <c r="BD46" i="34"/>
  <c r="AZ46" i="34"/>
  <c r="AV46" i="34"/>
  <c r="AR46" i="34"/>
  <c r="AN46" i="34"/>
  <c r="AJ46" i="34"/>
  <c r="AF46" i="34"/>
  <c r="AB46" i="34"/>
  <c r="X46" i="34"/>
  <c r="AX46" i="34"/>
  <c r="AP46" i="34"/>
  <c r="AH46" i="34"/>
  <c r="Z46" i="34"/>
  <c r="BC46" i="34"/>
  <c r="AU46" i="34"/>
  <c r="AM46" i="34"/>
  <c r="AE46" i="34"/>
  <c r="W46" i="34"/>
  <c r="BB46" i="34"/>
  <c r="AL46" i="34"/>
  <c r="V46" i="34"/>
  <c r="AT46" i="34"/>
  <c r="AY46" i="34"/>
  <c r="AI46" i="34"/>
  <c r="AD46" i="34"/>
  <c r="AQ46" i="34"/>
  <c r="AA46" i="34"/>
  <c r="E62" i="34"/>
  <c r="AW30" i="34"/>
  <c r="AS30" i="34"/>
  <c r="AO30" i="34"/>
  <c r="AK30" i="34"/>
  <c r="AG30" i="34"/>
  <c r="AC30" i="34"/>
  <c r="Y30" i="34"/>
  <c r="U30" i="34"/>
  <c r="Q30" i="34"/>
  <c r="M30" i="34"/>
  <c r="I30" i="34"/>
  <c r="AQ30" i="34"/>
  <c r="AE30" i="34"/>
  <c r="W30" i="34"/>
  <c r="O30" i="34"/>
  <c r="G30" i="34"/>
  <c r="AV30" i="34"/>
  <c r="AR30" i="34"/>
  <c r="AN30" i="34"/>
  <c r="AJ30" i="34"/>
  <c r="AF30" i="34"/>
  <c r="AB30" i="34"/>
  <c r="X30" i="34"/>
  <c r="T30" i="34"/>
  <c r="P30" i="34"/>
  <c r="L30" i="34"/>
  <c r="H30" i="34"/>
  <c r="AU30" i="34"/>
  <c r="AM30" i="34"/>
  <c r="AI30" i="34"/>
  <c r="AA30" i="34"/>
  <c r="S30" i="34"/>
  <c r="K30" i="34"/>
  <c r="AT30" i="34"/>
  <c r="AD30" i="34"/>
  <c r="N30" i="34"/>
  <c r="V30" i="34"/>
  <c r="AX30" i="34"/>
  <c r="R30" i="34"/>
  <c r="AP30" i="34"/>
  <c r="Z30" i="34"/>
  <c r="J30" i="34"/>
  <c r="AL30" i="34"/>
  <c r="F30" i="34"/>
  <c r="F60" i="34" s="1"/>
  <c r="AH30" i="34"/>
  <c r="BA36" i="34"/>
  <c r="AW36" i="34"/>
  <c r="AS36" i="34"/>
  <c r="AO36" i="34"/>
  <c r="AK36" i="34"/>
  <c r="AG36" i="34"/>
  <c r="AC36" i="34"/>
  <c r="Y36" i="34"/>
  <c r="U36" i="34"/>
  <c r="Q36" i="34"/>
  <c r="M36" i="34"/>
  <c r="BD36" i="34"/>
  <c r="AZ36" i="34"/>
  <c r="AV36" i="34"/>
  <c r="AR36" i="34"/>
  <c r="AN36" i="34"/>
  <c r="AJ36" i="34"/>
  <c r="AF36" i="34"/>
  <c r="AB36" i="34"/>
  <c r="X36" i="34"/>
  <c r="T36" i="34"/>
  <c r="AY36" i="34"/>
  <c r="AQ36" i="34"/>
  <c r="AI36" i="34"/>
  <c r="AA36" i="34"/>
  <c r="S36" i="34"/>
  <c r="N36" i="34"/>
  <c r="AU36" i="34"/>
  <c r="AE36" i="34"/>
  <c r="P36" i="34"/>
  <c r="BB36" i="34"/>
  <c r="AL36" i="34"/>
  <c r="V36" i="34"/>
  <c r="AX36" i="34"/>
  <c r="AP36" i="34"/>
  <c r="AH36" i="34"/>
  <c r="Z36" i="34"/>
  <c r="R36" i="34"/>
  <c r="L36" i="34"/>
  <c r="BC36" i="34"/>
  <c r="AM36" i="34"/>
  <c r="W36" i="34"/>
  <c r="AT36" i="34"/>
  <c r="AD36" i="34"/>
  <c r="O36" i="34"/>
  <c r="BB48" i="34"/>
  <c r="AX48" i="34"/>
  <c r="AT48" i="34"/>
  <c r="AP48" i="34"/>
  <c r="AL48" i="34"/>
  <c r="AH48" i="34"/>
  <c r="AD48" i="34"/>
  <c r="Z48" i="34"/>
  <c r="BA48" i="34"/>
  <c r="AW48" i="34"/>
  <c r="AS48" i="34"/>
  <c r="AO48" i="34"/>
  <c r="AK48" i="34"/>
  <c r="AG48" i="34"/>
  <c r="AC48" i="34"/>
  <c r="Y48" i="34"/>
  <c r="BC48" i="34"/>
  <c r="AU48" i="34"/>
  <c r="AM48" i="34"/>
  <c r="AE48" i="34"/>
  <c r="AZ48" i="34"/>
  <c r="AR48" i="34"/>
  <c r="AJ48" i="34"/>
  <c r="AB48" i="34"/>
  <c r="AY48" i="34"/>
  <c r="AI48" i="34"/>
  <c r="AQ48" i="34"/>
  <c r="BD48" i="34"/>
  <c r="X48" i="34"/>
  <c r="AV48" i="34"/>
  <c r="AF48" i="34"/>
  <c r="AA48" i="34"/>
  <c r="AN48" i="34"/>
  <c r="AD28" i="34"/>
  <c r="AD29" i="34" s="1"/>
  <c r="AG29" i="34"/>
  <c r="Q29" i="34"/>
  <c r="AR44" i="34"/>
  <c r="AB44" i="34"/>
  <c r="AY44" i="34"/>
  <c r="AI44" i="34"/>
  <c r="AW44" i="34"/>
  <c r="BB44" i="34"/>
  <c r="V44" i="34"/>
  <c r="AX44" i="34"/>
  <c r="U44" i="34"/>
  <c r="AF29" i="34"/>
  <c r="T29" i="34"/>
  <c r="S29" i="34"/>
  <c r="AO29" i="34"/>
  <c r="U29" i="34"/>
  <c r="E29" i="34"/>
  <c r="AQ29" i="34"/>
  <c r="K29" i="34"/>
  <c r="W29" i="34"/>
  <c r="AW32" i="34"/>
  <c r="AS32" i="34"/>
  <c r="AO32" i="34"/>
  <c r="AK32" i="34"/>
  <c r="AG32" i="34"/>
  <c r="AC32" i="34"/>
  <c r="Y32" i="34"/>
  <c r="U32" i="34"/>
  <c r="Q32" i="34"/>
  <c r="M32" i="34"/>
  <c r="I32" i="34"/>
  <c r="AU32" i="34"/>
  <c r="AM32" i="34"/>
  <c r="AE32" i="34"/>
  <c r="W32" i="34"/>
  <c r="O32" i="34"/>
  <c r="AZ32" i="34"/>
  <c r="AV32" i="34"/>
  <c r="AR32" i="34"/>
  <c r="AN32" i="34"/>
  <c r="AJ32" i="34"/>
  <c r="AF32" i="34"/>
  <c r="AB32" i="34"/>
  <c r="X32" i="34"/>
  <c r="T32" i="34"/>
  <c r="P32" i="34"/>
  <c r="L32" i="34"/>
  <c r="H32" i="34"/>
  <c r="AY32" i="34"/>
  <c r="AQ32" i="34"/>
  <c r="AI32" i="34"/>
  <c r="AA32" i="34"/>
  <c r="S32" i="34"/>
  <c r="K32" i="34"/>
  <c r="AL32" i="34"/>
  <c r="V32" i="34"/>
  <c r="AD32" i="34"/>
  <c r="Z32" i="34"/>
  <c r="AX32" i="34"/>
  <c r="AH32" i="34"/>
  <c r="R32" i="34"/>
  <c r="AT32" i="34"/>
  <c r="N32" i="34"/>
  <c r="AP32" i="34"/>
  <c r="J32" i="34"/>
  <c r="AT28" i="34"/>
  <c r="BB41" i="34"/>
  <c r="AX41" i="34"/>
  <c r="AZ41" i="34"/>
  <c r="AU41" i="34"/>
  <c r="AQ41" i="34"/>
  <c r="AM41" i="34"/>
  <c r="AI41" i="34"/>
  <c r="AE41" i="34"/>
  <c r="AA41" i="34"/>
  <c r="W41" i="34"/>
  <c r="S41" i="34"/>
  <c r="BD41" i="34"/>
  <c r="AY41" i="34"/>
  <c r="AT41" i="34"/>
  <c r="AP41" i="34"/>
  <c r="AL41" i="34"/>
  <c r="AH41" i="34"/>
  <c r="AD41" i="34"/>
  <c r="Z41" i="34"/>
  <c r="V41" i="34"/>
  <c r="R41" i="34"/>
  <c r="AW41" i="34"/>
  <c r="AO41" i="34"/>
  <c r="AG41" i="34"/>
  <c r="Y41" i="34"/>
  <c r="Q41" i="34"/>
  <c r="AK41" i="34"/>
  <c r="U41" i="34"/>
  <c r="AR41" i="34"/>
  <c r="AB41" i="34"/>
  <c r="AV41" i="34"/>
  <c r="AN41" i="34"/>
  <c r="AF41" i="34"/>
  <c r="X41" i="34"/>
  <c r="BC41" i="34"/>
  <c r="AS41" i="34"/>
  <c r="AC41" i="34"/>
  <c r="BA41" i="34"/>
  <c r="AJ41" i="34"/>
  <c r="T41" i="34"/>
  <c r="BA33" i="34"/>
  <c r="AW33" i="34"/>
  <c r="AS33" i="34"/>
  <c r="AO33" i="34"/>
  <c r="AK33" i="34"/>
  <c r="AG33" i="34"/>
  <c r="AC33" i="34"/>
  <c r="Y33" i="34"/>
  <c r="U33" i="34"/>
  <c r="Q33" i="34"/>
  <c r="M33" i="34"/>
  <c r="I33" i="34"/>
  <c r="AY33" i="34"/>
  <c r="AM33" i="34"/>
  <c r="AE33" i="34"/>
  <c r="W33" i="34"/>
  <c r="O33" i="34"/>
  <c r="AZ33" i="34"/>
  <c r="AV33" i="34"/>
  <c r="AR33" i="34"/>
  <c r="AN33" i="34"/>
  <c r="AJ33" i="34"/>
  <c r="AF33" i="34"/>
  <c r="AB33" i="34"/>
  <c r="X33" i="34"/>
  <c r="T33" i="34"/>
  <c r="P33" i="34"/>
  <c r="L33" i="34"/>
  <c r="AU33" i="34"/>
  <c r="AQ33" i="34"/>
  <c r="AI33" i="34"/>
  <c r="AA33" i="34"/>
  <c r="S33" i="34"/>
  <c r="K33" i="34"/>
  <c r="AP33" i="34"/>
  <c r="Z33" i="34"/>
  <c r="J33" i="34"/>
  <c r="AX33" i="34"/>
  <c r="R33" i="34"/>
  <c r="N33" i="34"/>
  <c r="AL33" i="34"/>
  <c r="V33" i="34"/>
  <c r="AH33" i="34"/>
  <c r="AT33" i="34"/>
  <c r="AD33" i="34"/>
  <c r="V28" i="34"/>
  <c r="V29"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AK40" i="34"/>
  <c r="U40" i="34"/>
  <c r="AR40" i="34"/>
  <c r="AB40" i="34"/>
  <c r="BD40" i="34"/>
  <c r="AV40" i="34"/>
  <c r="AN40" i="34"/>
  <c r="AF40" i="34"/>
  <c r="X40" i="34"/>
  <c r="P40" i="34"/>
  <c r="BA40" i="34"/>
  <c r="AS40" i="34"/>
  <c r="AC40" i="34"/>
  <c r="AZ40" i="34"/>
  <c r="AJ40" i="34"/>
  <c r="T40" i="34"/>
  <c r="BC50" i="34"/>
  <c r="AY50" i="34"/>
  <c r="AU50" i="34"/>
  <c r="AQ50" i="34"/>
  <c r="AM50" i="34"/>
  <c r="AI50" i="34"/>
  <c r="AE50" i="34"/>
  <c r="AA50" i="34"/>
  <c r="BB50" i="34"/>
  <c r="AX50" i="34"/>
  <c r="AT50" i="34"/>
  <c r="AP50" i="34"/>
  <c r="AL50" i="34"/>
  <c r="AH50" i="34"/>
  <c r="AD50" i="34"/>
  <c r="Z50" i="34"/>
  <c r="BD50" i="34"/>
  <c r="AV50" i="34"/>
  <c r="AN50" i="34"/>
  <c r="AF50" i="34"/>
  <c r="BA50" i="34"/>
  <c r="AS50" i="34"/>
  <c r="AK50" i="34"/>
  <c r="AC50" i="34"/>
  <c r="AZ50" i="34"/>
  <c r="AJ50" i="34"/>
  <c r="AR50" i="34"/>
  <c r="AW50" i="34"/>
  <c r="AG50" i="34"/>
  <c r="AB50" i="34"/>
  <c r="AO50" i="34"/>
  <c r="BA34" i="34"/>
  <c r="AW34" i="34"/>
  <c r="AS34" i="34"/>
  <c r="AO34" i="34"/>
  <c r="AK34" i="34"/>
  <c r="AG34" i="34"/>
  <c r="AC34" i="34"/>
  <c r="Y34" i="34"/>
  <c r="U34" i="34"/>
  <c r="Q34" i="34"/>
  <c r="M34" i="34"/>
  <c r="AY34" i="34"/>
  <c r="AQ34" i="34"/>
  <c r="AE34" i="34"/>
  <c r="W34" i="34"/>
  <c r="O34" i="34"/>
  <c r="AX34" i="34"/>
  <c r="AZ34" i="34"/>
  <c r="AV34" i="34"/>
  <c r="AR34" i="34"/>
  <c r="AN34" i="34"/>
  <c r="AJ34" i="34"/>
  <c r="AF34" i="34"/>
  <c r="AB34" i="34"/>
  <c r="X34" i="34"/>
  <c r="T34" i="34"/>
  <c r="P34" i="34"/>
  <c r="L34" i="34"/>
  <c r="AU34" i="34"/>
  <c r="AM34" i="34"/>
  <c r="AI34" i="34"/>
  <c r="AA34" i="34"/>
  <c r="S34" i="34"/>
  <c r="K34" i="34"/>
  <c r="BB34" i="34"/>
  <c r="AT34" i="34"/>
  <c r="AD34" i="34"/>
  <c r="N34" i="34"/>
  <c r="AL34" i="34"/>
  <c r="R34" i="34"/>
  <c r="AP34" i="34"/>
  <c r="Z34" i="34"/>
  <c r="J34" i="34"/>
  <c r="V34" i="34"/>
  <c r="AH34" i="34"/>
  <c r="AB29"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I37" i="34"/>
  <c r="S37" i="34"/>
  <c r="AP37" i="34"/>
  <c r="Z37" i="34"/>
  <c r="BB37" i="34"/>
  <c r="AT37" i="34"/>
  <c r="AL37" i="34"/>
  <c r="AD37" i="34"/>
  <c r="V37" i="34"/>
  <c r="N37" i="34"/>
  <c r="AY37" i="34"/>
  <c r="AQ37" i="34"/>
  <c r="AA37" i="34"/>
  <c r="AX37" i="34"/>
  <c r="AH37" i="34"/>
  <c r="R37" i="34"/>
  <c r="Z28" i="34"/>
  <c r="Z29"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AV38" i="34"/>
  <c r="AF38" i="34"/>
  <c r="P38" i="34"/>
  <c r="AU38" i="34"/>
  <c r="AE38" i="34"/>
  <c r="O38" i="34"/>
  <c r="AY38" i="34"/>
  <c r="AQ38" i="34"/>
  <c r="AI38" i="34"/>
  <c r="AA38" i="34"/>
  <c r="S38" i="34"/>
  <c r="BD38" i="34"/>
  <c r="AN38" i="34"/>
  <c r="X38" i="34"/>
  <c r="BC38" i="34"/>
  <c r="AM38" i="34"/>
  <c r="W38" i="34"/>
  <c r="BD52" i="34"/>
  <c r="AZ52" i="34"/>
  <c r="AV52" i="34"/>
  <c r="AR52" i="34"/>
  <c r="AN52" i="34"/>
  <c r="AJ52" i="34"/>
  <c r="AF52" i="34"/>
  <c r="AB52" i="34"/>
  <c r="BC52" i="34"/>
  <c r="AY52" i="34"/>
  <c r="AU52" i="34"/>
  <c r="AQ52" i="34"/>
  <c r="AM52" i="34"/>
  <c r="AI52" i="34"/>
  <c r="AE52" i="34"/>
  <c r="BA52" i="34"/>
  <c r="AS52" i="34"/>
  <c r="AK52" i="34"/>
  <c r="AC52" i="34"/>
  <c r="AX52" i="34"/>
  <c r="AP52" i="34"/>
  <c r="AH52" i="34"/>
  <c r="AO52" i="34"/>
  <c r="AW52" i="34"/>
  <c r="AT52" i="34"/>
  <c r="BB52" i="34"/>
  <c r="AL52" i="34"/>
  <c r="AG52" i="34"/>
  <c r="AD52" i="34"/>
  <c r="AQ12" i="20"/>
  <c r="AN30" i="10" s="1"/>
  <c r="BF12" i="20"/>
  <c r="BD12" i="20"/>
  <c r="D78" i="20"/>
  <c r="B31" i="20" s="1"/>
  <c r="BG12" i="20"/>
  <c r="BE12" i="20"/>
  <c r="BC12" i="20"/>
  <c r="BA12" i="20"/>
  <c r="AY12" i="20"/>
  <c r="AW12" i="20"/>
  <c r="AU12" i="20"/>
  <c r="AS12" i="20"/>
  <c r="BC30" i="10"/>
  <c r="BA30" i="10"/>
  <c r="AM30" i="10"/>
  <c r="BB12" i="20"/>
  <c r="AZ12" i="20"/>
  <c r="AX12" i="20"/>
  <c r="AV12" i="20"/>
  <c r="AT12" i="20"/>
  <c r="AR12" i="20"/>
  <c r="L19" i="10"/>
  <c r="J19" i="10"/>
  <c r="H19" i="10"/>
  <c r="AK44" i="34" l="1"/>
  <c r="BA44" i="34"/>
  <c r="AD44" i="34"/>
  <c r="Y44" i="34"/>
  <c r="W44" i="34"/>
  <c r="AM44" i="34"/>
  <c r="BC44" i="34"/>
  <c r="AF44" i="34"/>
  <c r="AV44" i="34"/>
  <c r="Z44" i="34"/>
  <c r="AC44" i="34"/>
  <c r="AL44" i="34"/>
  <c r="AG44" i="34"/>
  <c r="AA44" i="34"/>
  <c r="AQ44" i="34"/>
  <c r="T44" i="34"/>
  <c r="AJ44" i="34"/>
  <c r="AZ44" i="34"/>
  <c r="X20" i="34"/>
  <c r="X25" i="34" s="1"/>
  <c r="X26" i="34" s="1"/>
  <c r="X28" i="34" s="1"/>
  <c r="X29" i="34" s="1"/>
  <c r="AH44" i="34"/>
  <c r="AP44" i="34"/>
  <c r="AS44" i="34"/>
  <c r="AT44" i="34"/>
  <c r="AO44" i="34"/>
  <c r="AE44" i="34"/>
  <c r="AU44" i="34"/>
  <c r="X44" i="34"/>
  <c r="AN44" i="34"/>
  <c r="X20" i="36"/>
  <c r="X25" i="36" s="1"/>
  <c r="X26" i="36" s="1"/>
  <c r="AC20" i="36"/>
  <c r="AC25" i="36" s="1"/>
  <c r="AC26" i="36" s="1"/>
  <c r="AC28" i="36" s="1"/>
  <c r="AC29" i="36" s="1"/>
  <c r="AH8" i="10"/>
  <c r="AC20" i="34"/>
  <c r="AC25" i="34" s="1"/>
  <c r="AC26" i="34" s="1"/>
  <c r="AI28" i="34"/>
  <c r="AI29" i="34" s="1"/>
  <c r="AY34" i="36"/>
  <c r="AU34" i="36"/>
  <c r="AQ34" i="36"/>
  <c r="AM34" i="36"/>
  <c r="AX34" i="36"/>
  <c r="AS34" i="36"/>
  <c r="AN34" i="36"/>
  <c r="AI34" i="36"/>
  <c r="AE34" i="36"/>
  <c r="AA34" i="36"/>
  <c r="W34" i="36"/>
  <c r="S34" i="36"/>
  <c r="O34" i="36"/>
  <c r="K34" i="36"/>
  <c r="BA34" i="36"/>
  <c r="AT34" i="36"/>
  <c r="AL34" i="36"/>
  <c r="AG34" i="36"/>
  <c r="AB34" i="36"/>
  <c r="V34" i="36"/>
  <c r="Q34" i="36"/>
  <c r="L34" i="36"/>
  <c r="AZ34" i="36"/>
  <c r="AR34" i="36"/>
  <c r="AK34" i="36"/>
  <c r="AF34" i="36"/>
  <c r="Z34" i="36"/>
  <c r="U34" i="36"/>
  <c r="P34" i="36"/>
  <c r="J34" i="36"/>
  <c r="AP34" i="36"/>
  <c r="AD34" i="36"/>
  <c r="T34" i="36"/>
  <c r="AW34" i="36"/>
  <c r="Y34" i="36"/>
  <c r="AV34" i="36"/>
  <c r="M34" i="36"/>
  <c r="BB34" i="36"/>
  <c r="AO34" i="36"/>
  <c r="AC34" i="36"/>
  <c r="R34" i="36"/>
  <c r="AJ34" i="36"/>
  <c r="N34" i="36"/>
  <c r="AH34" i="36"/>
  <c r="X34" i="36"/>
  <c r="BC47" i="36"/>
  <c r="AY47" i="36"/>
  <c r="AU47" i="36"/>
  <c r="AQ47" i="36"/>
  <c r="AM47" i="36"/>
  <c r="AI47" i="36"/>
  <c r="AE47" i="36"/>
  <c r="AA47" i="36"/>
  <c r="W47" i="36"/>
  <c r="BB47" i="36"/>
  <c r="AX47" i="36"/>
  <c r="AT47" i="36"/>
  <c r="AP47" i="36"/>
  <c r="AL47" i="36"/>
  <c r="AH47" i="36"/>
  <c r="AD47" i="36"/>
  <c r="Z47" i="36"/>
  <c r="AZ47" i="36"/>
  <c r="AR47" i="36"/>
  <c r="AJ47" i="36"/>
  <c r="AB47" i="36"/>
  <c r="AW47" i="36"/>
  <c r="AO47" i="36"/>
  <c r="AG47" i="36"/>
  <c r="Y47" i="36"/>
  <c r="AS47" i="36"/>
  <c r="AC47" i="36"/>
  <c r="BD47" i="36"/>
  <c r="AN47" i="36"/>
  <c r="X47" i="36"/>
  <c r="BA47" i="36"/>
  <c r="AK47" i="36"/>
  <c r="AF47" i="36"/>
  <c r="AV47" i="36"/>
  <c r="I29" i="36"/>
  <c r="BC58" i="36"/>
  <c r="AY58" i="36"/>
  <c r="AU58" i="36"/>
  <c r="AQ58" i="36"/>
  <c r="AM58" i="36"/>
  <c r="AI58" i="36"/>
  <c r="AZ58" i="36"/>
  <c r="AT58" i="36"/>
  <c r="AO58" i="36"/>
  <c r="AJ58" i="36"/>
  <c r="BD58" i="36"/>
  <c r="AX58" i="36"/>
  <c r="AS58" i="36"/>
  <c r="AN58" i="36"/>
  <c r="AH58" i="36"/>
  <c r="BA58" i="36"/>
  <c r="AP58" i="36"/>
  <c r="AW58" i="36"/>
  <c r="AL58" i="36"/>
  <c r="AR58" i="36"/>
  <c r="BB58" i="36"/>
  <c r="AK58" i="36"/>
  <c r="AV58" i="36"/>
  <c r="AK29" i="36"/>
  <c r="BA51" i="36"/>
  <c r="AW51" i="36"/>
  <c r="AS51" i="36"/>
  <c r="AO51" i="36"/>
  <c r="AK51" i="36"/>
  <c r="AG51" i="36"/>
  <c r="AC51" i="36"/>
  <c r="AZ51" i="36"/>
  <c r="AU51" i="36"/>
  <c r="AP51" i="36"/>
  <c r="AJ51" i="36"/>
  <c r="AE51" i="36"/>
  <c r="BD51" i="36"/>
  <c r="AY51" i="36"/>
  <c r="AT51" i="36"/>
  <c r="AN51" i="36"/>
  <c r="AI51" i="36"/>
  <c r="AD51" i="36"/>
  <c r="BB51" i="36"/>
  <c r="AQ51" i="36"/>
  <c r="AF51" i="36"/>
  <c r="AX51" i="36"/>
  <c r="AM51" i="36"/>
  <c r="AB51" i="36"/>
  <c r="BC51" i="36"/>
  <c r="AH51" i="36"/>
  <c r="AR51" i="36"/>
  <c r="AV51" i="36"/>
  <c r="AA51" i="36"/>
  <c r="AL51" i="36"/>
  <c r="BC42" i="36"/>
  <c r="AY42" i="36"/>
  <c r="AU42" i="36"/>
  <c r="AQ42" i="36"/>
  <c r="AM42" i="36"/>
  <c r="AI42" i="36"/>
  <c r="AE42" i="36"/>
  <c r="AA42" i="36"/>
  <c r="W42" i="36"/>
  <c r="S42" i="36"/>
  <c r="BB42" i="36"/>
  <c r="AX42" i="36"/>
  <c r="AT42" i="36"/>
  <c r="AP42" i="36"/>
  <c r="AL42" i="36"/>
  <c r="AH42" i="36"/>
  <c r="AD42" i="36"/>
  <c r="Z42" i="36"/>
  <c r="V42" i="36"/>
  <c r="R42" i="36"/>
  <c r="BD42" i="36"/>
  <c r="AV42" i="36"/>
  <c r="AN42" i="36"/>
  <c r="AF42" i="36"/>
  <c r="X42" i="36"/>
  <c r="BA42" i="36"/>
  <c r="AS42" i="36"/>
  <c r="AK42" i="36"/>
  <c r="AC42" i="36"/>
  <c r="U42" i="36"/>
  <c r="AW42" i="36"/>
  <c r="AG42" i="36"/>
  <c r="AR42" i="36"/>
  <c r="AB42" i="36"/>
  <c r="AO42" i="36"/>
  <c r="AZ42" i="36"/>
  <c r="AJ42" i="36"/>
  <c r="Y42" i="36"/>
  <c r="T42" i="36"/>
  <c r="BC50" i="36"/>
  <c r="AY50" i="36"/>
  <c r="AU50" i="36"/>
  <c r="AQ50" i="36"/>
  <c r="AM50" i="36"/>
  <c r="AI50" i="36"/>
  <c r="AE50" i="36"/>
  <c r="AA50" i="36"/>
  <c r="BD50" i="36"/>
  <c r="AX50" i="36"/>
  <c r="AS50" i="36"/>
  <c r="AN50" i="36"/>
  <c r="AH50" i="36"/>
  <c r="AC50" i="36"/>
  <c r="BB50" i="36"/>
  <c r="AW50" i="36"/>
  <c r="AR50" i="36"/>
  <c r="AL50" i="36"/>
  <c r="AG50" i="36"/>
  <c r="AB50" i="36"/>
  <c r="AZ50" i="36"/>
  <c r="AO50" i="36"/>
  <c r="AD50" i="36"/>
  <c r="AV50" i="36"/>
  <c r="AK50" i="36"/>
  <c r="Z50" i="36"/>
  <c r="AP50" i="36"/>
  <c r="AJ50" i="36"/>
  <c r="AF50" i="36"/>
  <c r="BA50" i="36"/>
  <c r="AT50" i="36"/>
  <c r="BD38" i="36"/>
  <c r="AZ38" i="36"/>
  <c r="AV38" i="36"/>
  <c r="AR38" i="36"/>
  <c r="AN38" i="36"/>
  <c r="AJ38" i="36"/>
  <c r="AF38" i="36"/>
  <c r="AB38" i="36"/>
  <c r="X38" i="36"/>
  <c r="T38" i="36"/>
  <c r="P38" i="36"/>
  <c r="AY38" i="36"/>
  <c r="AT38" i="36"/>
  <c r="AO38" i="36"/>
  <c r="AI38" i="36"/>
  <c r="AD38" i="36"/>
  <c r="Y38" i="36"/>
  <c r="S38" i="36"/>
  <c r="N38" i="36"/>
  <c r="BC38" i="36"/>
  <c r="AW38" i="36"/>
  <c r="AP38" i="36"/>
  <c r="AH38" i="36"/>
  <c r="AA38" i="36"/>
  <c r="U38" i="36"/>
  <c r="BB38" i="36"/>
  <c r="AU38" i="36"/>
  <c r="AM38" i="36"/>
  <c r="AG38" i="36"/>
  <c r="Z38" i="36"/>
  <c r="R38" i="36"/>
  <c r="BA38" i="36"/>
  <c r="AL38" i="36"/>
  <c r="W38" i="36"/>
  <c r="AS38" i="36"/>
  <c r="Q38" i="36"/>
  <c r="AC38" i="36"/>
  <c r="AX38" i="36"/>
  <c r="AK38" i="36"/>
  <c r="V38" i="36"/>
  <c r="AE38" i="36"/>
  <c r="AQ38" i="36"/>
  <c r="O38" i="36"/>
  <c r="AG29" i="36"/>
  <c r="E62" i="36"/>
  <c r="AU30" i="36"/>
  <c r="AQ30" i="36"/>
  <c r="AM30" i="36"/>
  <c r="AI30" i="36"/>
  <c r="AE30" i="36"/>
  <c r="AA30" i="36"/>
  <c r="W30" i="36"/>
  <c r="S30" i="36"/>
  <c r="O30" i="36"/>
  <c r="K30" i="36"/>
  <c r="G30" i="36"/>
  <c r="AW30" i="36"/>
  <c r="AR30" i="36"/>
  <c r="AL30" i="36"/>
  <c r="AG30" i="36"/>
  <c r="AB30" i="36"/>
  <c r="V30" i="36"/>
  <c r="Q30" i="36"/>
  <c r="L30" i="36"/>
  <c r="F30" i="36"/>
  <c r="F60" i="36" s="1"/>
  <c r="AV30" i="36"/>
  <c r="AP30" i="36"/>
  <c r="AK30" i="36"/>
  <c r="AF30" i="36"/>
  <c r="Z30" i="36"/>
  <c r="U30" i="36"/>
  <c r="P30" i="36"/>
  <c r="J30" i="36"/>
  <c r="AT30" i="36"/>
  <c r="AJ30" i="36"/>
  <c r="Y30" i="36"/>
  <c r="N30" i="36"/>
  <c r="AD30" i="36"/>
  <c r="I30" i="36"/>
  <c r="I60" i="36" s="1"/>
  <c r="AX30" i="36"/>
  <c r="AC30" i="36"/>
  <c r="AS30" i="36"/>
  <c r="AH30" i="36"/>
  <c r="X30" i="36"/>
  <c r="M30" i="36"/>
  <c r="AO30" i="36"/>
  <c r="T30" i="36"/>
  <c r="AN30" i="36"/>
  <c r="R30" i="36"/>
  <c r="H30" i="36"/>
  <c r="BC35" i="36"/>
  <c r="AY35" i="36"/>
  <c r="AU35" i="36"/>
  <c r="AQ35" i="36"/>
  <c r="AM35" i="36"/>
  <c r="AI35" i="36"/>
  <c r="AE35" i="36"/>
  <c r="AA35" i="36"/>
  <c r="W35" i="36"/>
  <c r="S35" i="36"/>
  <c r="O35" i="36"/>
  <c r="K35" i="36"/>
  <c r="BB35" i="36"/>
  <c r="AW35" i="36"/>
  <c r="AR35" i="36"/>
  <c r="AL35" i="36"/>
  <c r="AG35" i="36"/>
  <c r="AB35" i="36"/>
  <c r="V35" i="36"/>
  <c r="Q35" i="36"/>
  <c r="L35" i="36"/>
  <c r="AZ35" i="36"/>
  <c r="AS35" i="36"/>
  <c r="AK35" i="36"/>
  <c r="AD35" i="36"/>
  <c r="X35" i="36"/>
  <c r="P35" i="36"/>
  <c r="AX35" i="36"/>
  <c r="AP35" i="36"/>
  <c r="AJ35" i="36"/>
  <c r="AC35" i="36"/>
  <c r="U35" i="36"/>
  <c r="N35" i="36"/>
  <c r="AO35" i="36"/>
  <c r="Z35" i="36"/>
  <c r="M35" i="36"/>
  <c r="AV35" i="36"/>
  <c r="AF35" i="36"/>
  <c r="BA35" i="36"/>
  <c r="AN35" i="36"/>
  <c r="Y35" i="36"/>
  <c r="AH35" i="36"/>
  <c r="T35" i="36"/>
  <c r="AT35" i="36"/>
  <c r="R35" i="36"/>
  <c r="AO54" i="36"/>
  <c r="AZ54" i="36"/>
  <c r="AY54" i="36"/>
  <c r="AO29" i="36"/>
  <c r="BC55" i="36"/>
  <c r="AY55" i="36"/>
  <c r="AU55" i="36"/>
  <c r="AQ55" i="36"/>
  <c r="AM55" i="36"/>
  <c r="AI55" i="36"/>
  <c r="AE55" i="36"/>
  <c r="BB55" i="36"/>
  <c r="AW55" i="36"/>
  <c r="AR55" i="36"/>
  <c r="AL55" i="36"/>
  <c r="AG55" i="36"/>
  <c r="BA55" i="36"/>
  <c r="AV55" i="36"/>
  <c r="AP55" i="36"/>
  <c r="AK55" i="36"/>
  <c r="AF55" i="36"/>
  <c r="AX55" i="36"/>
  <c r="AN55" i="36"/>
  <c r="AT55" i="36"/>
  <c r="AJ55" i="36"/>
  <c r="AZ55" i="36"/>
  <c r="AO55" i="36"/>
  <c r="AS55" i="36"/>
  <c r="AH55" i="36"/>
  <c r="BD55" i="36"/>
  <c r="AS29" i="36"/>
  <c r="BA46" i="36"/>
  <c r="AW46" i="36"/>
  <c r="AS46" i="36"/>
  <c r="AO46" i="36"/>
  <c r="AK46" i="36"/>
  <c r="AG46" i="36"/>
  <c r="AC46" i="36"/>
  <c r="Y46" i="36"/>
  <c r="BD46" i="36"/>
  <c r="AZ46" i="36"/>
  <c r="AV46" i="36"/>
  <c r="AR46" i="36"/>
  <c r="AN46" i="36"/>
  <c r="AJ46" i="36"/>
  <c r="AF46" i="36"/>
  <c r="AB46" i="36"/>
  <c r="X46" i="36"/>
  <c r="BB46" i="36"/>
  <c r="AT46" i="36"/>
  <c r="AL46" i="36"/>
  <c r="AD46" i="36"/>
  <c r="V46" i="36"/>
  <c r="AY46" i="36"/>
  <c r="AQ46" i="36"/>
  <c r="AI46" i="36"/>
  <c r="AA46" i="36"/>
  <c r="AU46" i="36"/>
  <c r="AE46" i="36"/>
  <c r="AP46" i="36"/>
  <c r="Z46" i="36"/>
  <c r="BC46" i="36"/>
  <c r="W46" i="36"/>
  <c r="AX46" i="36"/>
  <c r="AM46" i="36"/>
  <c r="AH46" i="36"/>
  <c r="J29" i="36"/>
  <c r="AP29" i="36"/>
  <c r="Q29" i="36"/>
  <c r="AY31" i="36"/>
  <c r="AU31" i="36"/>
  <c r="AQ31" i="36"/>
  <c r="AM31" i="36"/>
  <c r="AI31" i="36"/>
  <c r="AE31" i="36"/>
  <c r="AA31" i="36"/>
  <c r="W31" i="36"/>
  <c r="S31" i="36"/>
  <c r="O31" i="36"/>
  <c r="K31" i="36"/>
  <c r="G31" i="36"/>
  <c r="AV31" i="36"/>
  <c r="AP31" i="36"/>
  <c r="AK31" i="36"/>
  <c r="AF31" i="36"/>
  <c r="Z31" i="36"/>
  <c r="U31" i="36"/>
  <c r="P31" i="36"/>
  <c r="J31" i="36"/>
  <c r="AT31" i="36"/>
  <c r="AO31" i="36"/>
  <c r="AJ31" i="36"/>
  <c r="AD31" i="36"/>
  <c r="Y31" i="36"/>
  <c r="T31" i="36"/>
  <c r="N31" i="36"/>
  <c r="I31" i="36"/>
  <c r="AS31" i="36"/>
  <c r="AH31" i="36"/>
  <c r="X31" i="36"/>
  <c r="M31" i="36"/>
  <c r="AN31" i="36"/>
  <c r="R31" i="36"/>
  <c r="AB31" i="36"/>
  <c r="AR31" i="36"/>
  <c r="AG31" i="36"/>
  <c r="V31" i="36"/>
  <c r="L31" i="36"/>
  <c r="AX31" i="36"/>
  <c r="AC31" i="36"/>
  <c r="H31" i="36"/>
  <c r="AW31" i="36"/>
  <c r="AL31" i="36"/>
  <c r="Q31" i="36"/>
  <c r="Y29" i="36"/>
  <c r="BB39" i="36"/>
  <c r="AX39" i="36"/>
  <c r="AT39" i="36"/>
  <c r="AP39" i="36"/>
  <c r="AL39" i="36"/>
  <c r="AH39" i="36"/>
  <c r="AD39" i="36"/>
  <c r="Z39" i="36"/>
  <c r="V39" i="36"/>
  <c r="R39" i="36"/>
  <c r="AZ39" i="36"/>
  <c r="AU39" i="36"/>
  <c r="AO39" i="36"/>
  <c r="AJ39" i="36"/>
  <c r="AE39" i="36"/>
  <c r="Y39" i="36"/>
  <c r="T39" i="36"/>
  <c r="O39" i="36"/>
  <c r="BD39" i="36"/>
  <c r="AW39" i="36"/>
  <c r="AQ39" i="36"/>
  <c r="AI39" i="36"/>
  <c r="AB39" i="36"/>
  <c r="U39" i="36"/>
  <c r="BC39" i="36"/>
  <c r="AV39" i="36"/>
  <c r="AN39" i="36"/>
  <c r="AG39" i="36"/>
  <c r="AA39" i="36"/>
  <c r="S39" i="36"/>
  <c r="BA39" i="36"/>
  <c r="AM39" i="36"/>
  <c r="X39" i="36"/>
  <c r="AF39" i="36"/>
  <c r="AR39" i="36"/>
  <c r="P39" i="36"/>
  <c r="AY39" i="36"/>
  <c r="AK39" i="36"/>
  <c r="W39" i="36"/>
  <c r="AS39" i="36"/>
  <c r="Q39" i="36"/>
  <c r="AC39" i="36"/>
  <c r="M29" i="36"/>
  <c r="BA43" i="36"/>
  <c r="AW43" i="36"/>
  <c r="AS43" i="36"/>
  <c r="AO43" i="36"/>
  <c r="AK43" i="36"/>
  <c r="AG43" i="36"/>
  <c r="AC43" i="36"/>
  <c r="Y43" i="36"/>
  <c r="U43" i="36"/>
  <c r="BD43" i="36"/>
  <c r="AZ43" i="36"/>
  <c r="AV43" i="36"/>
  <c r="AR43" i="36"/>
  <c r="AN43" i="36"/>
  <c r="AJ43" i="36"/>
  <c r="AF43" i="36"/>
  <c r="AB43" i="36"/>
  <c r="X43" i="36"/>
  <c r="T43" i="36"/>
  <c r="AX43" i="36"/>
  <c r="AP43" i="36"/>
  <c r="AH43" i="36"/>
  <c r="Z43" i="36"/>
  <c r="BC43" i="36"/>
  <c r="AU43" i="36"/>
  <c r="AM43" i="36"/>
  <c r="AE43" i="36"/>
  <c r="W43" i="36"/>
  <c r="AQ43" i="36"/>
  <c r="AA43" i="36"/>
  <c r="BB43" i="36"/>
  <c r="AL43" i="36"/>
  <c r="V43" i="36"/>
  <c r="AI43" i="36"/>
  <c r="S43" i="36"/>
  <c r="AD43" i="36"/>
  <c r="AY43" i="36"/>
  <c r="AT43" i="36"/>
  <c r="V29" i="36"/>
  <c r="E29" i="36"/>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AT39" i="34"/>
  <c r="AD39" i="34"/>
  <c r="BA39" i="34"/>
  <c r="AK39" i="34"/>
  <c r="U39" i="34"/>
  <c r="AW39" i="34"/>
  <c r="AO39" i="34"/>
  <c r="AG39" i="34"/>
  <c r="Y39" i="34"/>
  <c r="Q39" i="34"/>
  <c r="BB39" i="34"/>
  <c r="AL39" i="34"/>
  <c r="V39" i="34"/>
  <c r="AS39" i="34"/>
  <c r="AC39" i="34"/>
  <c r="BC47" i="34"/>
  <c r="AY47" i="34"/>
  <c r="AU47" i="34"/>
  <c r="AQ47" i="34"/>
  <c r="AM47" i="34"/>
  <c r="AI47" i="34"/>
  <c r="AE47" i="34"/>
  <c r="AA47" i="34"/>
  <c r="W47" i="34"/>
  <c r="BB47" i="34"/>
  <c r="AX47" i="34"/>
  <c r="AT47" i="34"/>
  <c r="AP47" i="34"/>
  <c r="AL47" i="34"/>
  <c r="AH47" i="34"/>
  <c r="AD47" i="34"/>
  <c r="Z47" i="34"/>
  <c r="BD47" i="34"/>
  <c r="AV47" i="34"/>
  <c r="AN47" i="34"/>
  <c r="AF47" i="34"/>
  <c r="X47" i="34"/>
  <c r="BA47" i="34"/>
  <c r="AS47" i="34"/>
  <c r="AK47" i="34"/>
  <c r="AC47" i="34"/>
  <c r="AZ47" i="34"/>
  <c r="AJ47" i="34"/>
  <c r="AR47" i="34"/>
  <c r="Y47" i="34"/>
  <c r="AW47" i="34"/>
  <c r="AG47" i="34"/>
  <c r="AB47" i="34"/>
  <c r="AO47" i="34"/>
  <c r="BA35" i="34"/>
  <c r="AW35" i="34"/>
  <c r="AS35" i="34"/>
  <c r="AO35" i="34"/>
  <c r="AK35" i="34"/>
  <c r="AG35" i="34"/>
  <c r="AC35" i="34"/>
  <c r="Y35" i="34"/>
  <c r="U35" i="34"/>
  <c r="Q35" i="34"/>
  <c r="M35" i="34"/>
  <c r="AY35" i="34"/>
  <c r="AQ35" i="34"/>
  <c r="AI35" i="34"/>
  <c r="W35" i="34"/>
  <c r="O35" i="34"/>
  <c r="BB35" i="34"/>
  <c r="AP35" i="34"/>
  <c r="AH35" i="34"/>
  <c r="Z35" i="34"/>
  <c r="R35" i="34"/>
  <c r="AZ35" i="34"/>
  <c r="AV35" i="34"/>
  <c r="AR35" i="34"/>
  <c r="AN35" i="34"/>
  <c r="AJ35" i="34"/>
  <c r="AF35" i="34"/>
  <c r="AB35" i="34"/>
  <c r="X35" i="34"/>
  <c r="T35" i="34"/>
  <c r="P35" i="34"/>
  <c r="L35" i="34"/>
  <c r="BC35" i="34"/>
  <c r="AU35" i="34"/>
  <c r="AM35" i="34"/>
  <c r="AE35" i="34"/>
  <c r="AA35" i="34"/>
  <c r="S35" i="34"/>
  <c r="K35" i="34"/>
  <c r="AX35" i="34"/>
  <c r="AT35" i="34"/>
  <c r="AL35" i="34"/>
  <c r="AD35" i="34"/>
  <c r="V35" i="34"/>
  <c r="N35" i="34"/>
  <c r="BA43" i="34"/>
  <c r="AW43" i="34"/>
  <c r="AS43" i="34"/>
  <c r="AO43" i="34"/>
  <c r="AK43" i="34"/>
  <c r="AG43" i="34"/>
  <c r="AC43" i="34"/>
  <c r="Y43" i="34"/>
  <c r="U43" i="34"/>
  <c r="BD43" i="34"/>
  <c r="AZ43" i="34"/>
  <c r="AV43" i="34"/>
  <c r="AR43" i="34"/>
  <c r="AN43" i="34"/>
  <c r="AJ43" i="34"/>
  <c r="AF43" i="34"/>
  <c r="AB43" i="34"/>
  <c r="X43" i="34"/>
  <c r="T43" i="34"/>
  <c r="BB43" i="34"/>
  <c r="AT43" i="34"/>
  <c r="AL43" i="34"/>
  <c r="AD43" i="34"/>
  <c r="V43" i="34"/>
  <c r="AY43" i="34"/>
  <c r="AQ43" i="34"/>
  <c r="AI43" i="34"/>
  <c r="AA43" i="34"/>
  <c r="S43" i="34"/>
  <c r="AX43" i="34"/>
  <c r="AH43" i="34"/>
  <c r="AP43" i="34"/>
  <c r="AM43" i="34"/>
  <c r="AU43" i="34"/>
  <c r="AE43" i="34"/>
  <c r="Z43" i="34"/>
  <c r="BC43" i="34"/>
  <c r="W43" i="34"/>
  <c r="BA51" i="34"/>
  <c r="AW51" i="34"/>
  <c r="AS51" i="34"/>
  <c r="AO51" i="34"/>
  <c r="AK51" i="34"/>
  <c r="AG51" i="34"/>
  <c r="AC51" i="34"/>
  <c r="BD51" i="34"/>
  <c r="AZ51" i="34"/>
  <c r="AV51" i="34"/>
  <c r="AR51" i="34"/>
  <c r="AN51" i="34"/>
  <c r="AJ51" i="34"/>
  <c r="AF51" i="34"/>
  <c r="AB51" i="34"/>
  <c r="AX51" i="34"/>
  <c r="AP51" i="34"/>
  <c r="AH51" i="34"/>
  <c r="BC51" i="34"/>
  <c r="AU51" i="34"/>
  <c r="AM51" i="34"/>
  <c r="AE51" i="34"/>
  <c r="BB51" i="34"/>
  <c r="AL51" i="34"/>
  <c r="AT51" i="34"/>
  <c r="AA51" i="34"/>
  <c r="AY51" i="34"/>
  <c r="AI51" i="34"/>
  <c r="AD51" i="34"/>
  <c r="AQ51" i="34"/>
  <c r="AT29" i="34"/>
  <c r="BC55" i="34"/>
  <c r="AY55" i="34"/>
  <c r="AU55" i="34"/>
  <c r="AQ55" i="34"/>
  <c r="AM55" i="34"/>
  <c r="AI55" i="34"/>
  <c r="AE55" i="34"/>
  <c r="BB55" i="34"/>
  <c r="AX55" i="34"/>
  <c r="AT55" i="34"/>
  <c r="AP55" i="34"/>
  <c r="AL55" i="34"/>
  <c r="AH55" i="34"/>
  <c r="AZ55" i="34"/>
  <c r="AR55" i="34"/>
  <c r="AJ55" i="34"/>
  <c r="AW55" i="34"/>
  <c r="AO55" i="34"/>
  <c r="AG55" i="34"/>
  <c r="BD55" i="34"/>
  <c r="AN55" i="34"/>
  <c r="AV55" i="34"/>
  <c r="BA55" i="34"/>
  <c r="AK55" i="34"/>
  <c r="AF55" i="34"/>
  <c r="AS55" i="34"/>
  <c r="F61" i="34"/>
  <c r="E63" i="34"/>
  <c r="E64" i="34" s="1"/>
  <c r="E77" i="34" s="1"/>
  <c r="E80" i="34" s="1"/>
  <c r="E81" i="34" s="1"/>
  <c r="AP29" i="34"/>
  <c r="AW31" i="34"/>
  <c r="AS31" i="34"/>
  <c r="AO31" i="34"/>
  <c r="AK31" i="34"/>
  <c r="AG31" i="34"/>
  <c r="AC31" i="34"/>
  <c r="Y31" i="34"/>
  <c r="U31" i="34"/>
  <c r="Q31" i="34"/>
  <c r="M31" i="34"/>
  <c r="M60" i="34" s="1"/>
  <c r="I31" i="34"/>
  <c r="I60" i="34" s="1"/>
  <c r="AY31" i="34"/>
  <c r="AQ31" i="34"/>
  <c r="AI31" i="34"/>
  <c r="W31" i="34"/>
  <c r="O31" i="34"/>
  <c r="G31" i="34"/>
  <c r="G60" i="34" s="1"/>
  <c r="AV31" i="34"/>
  <c r="AR31" i="34"/>
  <c r="AN31" i="34"/>
  <c r="AJ31" i="34"/>
  <c r="AF31" i="34"/>
  <c r="AB31" i="34"/>
  <c r="X31" i="34"/>
  <c r="T31" i="34"/>
  <c r="P31" i="34"/>
  <c r="L31" i="34"/>
  <c r="H31" i="34"/>
  <c r="H60" i="34" s="1"/>
  <c r="AU31" i="34"/>
  <c r="AM31" i="34"/>
  <c r="AE31" i="34"/>
  <c r="AA31" i="34"/>
  <c r="S31" i="34"/>
  <c r="K31" i="34"/>
  <c r="K60" i="34" s="1"/>
  <c r="AX31" i="34"/>
  <c r="AH31" i="34"/>
  <c r="R31" i="34"/>
  <c r="AP31" i="34"/>
  <c r="J31" i="34"/>
  <c r="J60" i="34" s="1"/>
  <c r="AL31" i="34"/>
  <c r="AT31" i="34"/>
  <c r="AD31" i="34"/>
  <c r="N31" i="34"/>
  <c r="Z31" i="34"/>
  <c r="V31" i="34"/>
  <c r="N29" i="34"/>
  <c r="AQ30" i="10"/>
  <c r="AU30" i="10"/>
  <c r="AY30" i="10"/>
  <c r="AR30" i="10"/>
  <c r="AV30" i="10"/>
  <c r="AZ30" i="10"/>
  <c r="BD30" i="10"/>
  <c r="D35" i="20"/>
  <c r="D36" i="20" s="1"/>
  <c r="D37" i="20" s="1"/>
  <c r="D38" i="20" s="1"/>
  <c r="D39" i="20" s="1"/>
  <c r="D40" i="20" s="1"/>
  <c r="AO30" i="10"/>
  <c r="AS30" i="10"/>
  <c r="AW30" i="10"/>
  <c r="AP30" i="10"/>
  <c r="AT30" i="10"/>
  <c r="AX30" i="10"/>
  <c r="BB30"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T54" i="36" l="1"/>
  <c r="AR54" i="36"/>
  <c r="AL54" i="36"/>
  <c r="AW54" i="36"/>
  <c r="X28" i="36"/>
  <c r="X29" i="36"/>
  <c r="AI54" i="36"/>
  <c r="AE54" i="36"/>
  <c r="AV54" i="36"/>
  <c r="AD54" i="36"/>
  <c r="AP54" i="36"/>
  <c r="AG54" i="36"/>
  <c r="AX54" i="36"/>
  <c r="AN54" i="36"/>
  <c r="BC54" i="36"/>
  <c r="AU54" i="36"/>
  <c r="AQ54" i="36"/>
  <c r="AK54" i="36"/>
  <c r="BA54" i="36"/>
  <c r="AM54" i="36"/>
  <c r="BD54" i="36"/>
  <c r="AH54" i="36"/>
  <c r="AJ54" i="36"/>
  <c r="AF54" i="36"/>
  <c r="BB54" i="36"/>
  <c r="AS54" i="36"/>
  <c r="P60" i="34"/>
  <c r="R60" i="34"/>
  <c r="U60" i="34"/>
  <c r="V60" i="34"/>
  <c r="N60" i="34"/>
  <c r="L60" i="34"/>
  <c r="T60" i="34"/>
  <c r="O60" i="34"/>
  <c r="Q60" i="34"/>
  <c r="S60" i="34"/>
  <c r="X60" i="34"/>
  <c r="W60" i="34"/>
  <c r="Q60" i="36"/>
  <c r="AH20" i="34"/>
  <c r="AH25" i="34" s="1"/>
  <c r="AH26" i="34" s="1"/>
  <c r="AH20" i="36"/>
  <c r="AH25" i="36" s="1"/>
  <c r="AH26" i="36" s="1"/>
  <c r="AM8" i="10"/>
  <c r="AM12" i="10" s="1"/>
  <c r="AC28" i="34"/>
  <c r="AC29" i="34" s="1"/>
  <c r="AP49" i="34"/>
  <c r="Z49" i="34"/>
  <c r="Z60" i="34" s="1"/>
  <c r="AO49" i="34"/>
  <c r="Y49" i="34"/>
  <c r="Y60" i="34" s="1"/>
  <c r="AE49" i="34"/>
  <c r="AB49" i="34"/>
  <c r="AB60" i="34" s="1"/>
  <c r="BD49" i="34"/>
  <c r="AN49" i="34"/>
  <c r="BB49" i="34"/>
  <c r="AL49" i="34"/>
  <c r="BA49" i="34"/>
  <c r="AK49" i="34"/>
  <c r="BC49" i="34"/>
  <c r="AZ49" i="34"/>
  <c r="AY49" i="34"/>
  <c r="AV49" i="34"/>
  <c r="AX49" i="34"/>
  <c r="AH49" i="34"/>
  <c r="AW49" i="34"/>
  <c r="AG49" i="34"/>
  <c r="AU49" i="34"/>
  <c r="AR49" i="34"/>
  <c r="AI49" i="34"/>
  <c r="AF49" i="34"/>
  <c r="AT49" i="34"/>
  <c r="AD49" i="34"/>
  <c r="AS49" i="34"/>
  <c r="AC49" i="34"/>
  <c r="AC60" i="34" s="1"/>
  <c r="AM49" i="34"/>
  <c r="AJ49" i="34"/>
  <c r="AQ49" i="34"/>
  <c r="AA49" i="34"/>
  <c r="AA60" i="34" s="1"/>
  <c r="T60" i="36"/>
  <c r="K60" i="36"/>
  <c r="H60" i="36"/>
  <c r="R60" i="36"/>
  <c r="M60" i="36"/>
  <c r="N60" i="36"/>
  <c r="J60" i="36"/>
  <c r="S60" i="36"/>
  <c r="E63" i="36"/>
  <c r="E64" i="36" s="1"/>
  <c r="E77" i="36" s="1"/>
  <c r="E80" i="36" s="1"/>
  <c r="E81" i="36" s="1"/>
  <c r="F61" i="36"/>
  <c r="U60" i="36"/>
  <c r="V60" i="36"/>
  <c r="O60" i="36"/>
  <c r="X60" i="36"/>
  <c r="P60" i="36"/>
  <c r="L60" i="36"/>
  <c r="G60" i="36"/>
  <c r="W60" i="36"/>
  <c r="F62" i="34"/>
  <c r="G61" i="34" s="1"/>
  <c r="D41" i="20"/>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N12" i="10"/>
  <c r="AO12" i="10"/>
  <c r="AP12" i="10"/>
  <c r="AQ12" i="10"/>
  <c r="AS12" i="10"/>
  <c r="AT12" i="10"/>
  <c r="AU12" i="10"/>
  <c r="AV12" i="10"/>
  <c r="E12" i="10"/>
  <c r="F20" i="10"/>
  <c r="AT49" i="36" l="1"/>
  <c r="AE49" i="36"/>
  <c r="AE60" i="36" s="1"/>
  <c r="BD49" i="36"/>
  <c r="AM49" i="36"/>
  <c r="AV49" i="36"/>
  <c r="Z49" i="36"/>
  <c r="Z60" i="36" s="1"/>
  <c r="AN49" i="36"/>
  <c r="AK49" i="36"/>
  <c r="AJ49" i="36"/>
  <c r="BC49" i="36"/>
  <c r="AI49" i="36"/>
  <c r="BA49" i="36"/>
  <c r="AA49" i="36"/>
  <c r="AA60" i="36" s="1"/>
  <c r="AB49" i="36"/>
  <c r="AB60" i="36" s="1"/>
  <c r="AW49" i="36"/>
  <c r="AY49" i="36"/>
  <c r="AL49" i="36"/>
  <c r="AZ49" i="36"/>
  <c r="AR49" i="36"/>
  <c r="AP49" i="36"/>
  <c r="AH49" i="36"/>
  <c r="AH60" i="36" s="1"/>
  <c r="AX49" i="36"/>
  <c r="AQ49" i="36"/>
  <c r="BB49" i="36"/>
  <c r="AC49" i="36"/>
  <c r="AC60" i="36" s="1"/>
  <c r="AD49" i="36"/>
  <c r="AD60" i="36" s="1"/>
  <c r="AU49" i="36"/>
  <c r="AO49" i="36"/>
  <c r="Y49" i="36"/>
  <c r="Y60" i="36" s="1"/>
  <c r="AS49" i="36"/>
  <c r="AG49" i="36"/>
  <c r="AG60" i="36" s="1"/>
  <c r="AF49" i="36"/>
  <c r="AF60" i="36"/>
  <c r="F63" i="34"/>
  <c r="F64" i="34" s="1"/>
  <c r="F77" i="34" s="1"/>
  <c r="F80" i="34" s="1"/>
  <c r="F81" i="34" s="1"/>
  <c r="AS54" i="34"/>
  <c r="BD54" i="34"/>
  <c r="AN54" i="34"/>
  <c r="AT54" i="34"/>
  <c r="AQ54" i="34"/>
  <c r="BC54" i="34"/>
  <c r="AM54" i="34"/>
  <c r="AO54" i="34"/>
  <c r="AZ54" i="34"/>
  <c r="AJ54" i="34"/>
  <c r="AL54" i="34"/>
  <c r="AU54" i="34"/>
  <c r="BA54" i="34"/>
  <c r="AK54" i="34"/>
  <c r="AV54" i="34"/>
  <c r="AF54" i="34"/>
  <c r="AF60" i="34" s="1"/>
  <c r="AD54" i="34"/>
  <c r="AD60" i="34" s="1"/>
  <c r="AX54" i="34"/>
  <c r="AE54" i="34"/>
  <c r="AE60" i="34" s="1"/>
  <c r="AW54" i="34"/>
  <c r="AG54" i="34"/>
  <c r="AG60" i="34" s="1"/>
  <c r="AR54" i="34"/>
  <c r="BB54" i="34"/>
  <c r="AY54" i="34"/>
  <c r="AH54" i="34"/>
  <c r="AH60" i="34" s="1"/>
  <c r="AP54" i="34"/>
  <c r="AI54" i="34"/>
  <c r="AH28" i="36"/>
  <c r="AH29" i="36" s="1"/>
  <c r="AH28" i="34"/>
  <c r="AM20" i="36"/>
  <c r="AM25" i="36" s="1"/>
  <c r="AM26" i="36" s="1"/>
  <c r="AM28" i="36" s="1"/>
  <c r="AM29" i="36" s="1"/>
  <c r="AR8" i="10"/>
  <c r="AM20" i="34"/>
  <c r="AM25" i="34" s="1"/>
  <c r="AM26" i="34" s="1"/>
  <c r="AM28" i="34" s="1"/>
  <c r="AM29" i="34" s="1"/>
  <c r="F62" i="36"/>
  <c r="G61" i="36" s="1"/>
  <c r="G62" i="36" s="1"/>
  <c r="H61" i="36" s="1"/>
  <c r="H62" i="36" s="1"/>
  <c r="I61" i="36" s="1"/>
  <c r="G62" i="34"/>
  <c r="H61" i="34" s="1"/>
  <c r="D42" i="20"/>
  <c r="I12" i="20"/>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AR20" i="36" l="1"/>
  <c r="AR25" i="36" s="1"/>
  <c r="AR26" i="36" s="1"/>
  <c r="AW8" i="10"/>
  <c r="AR20" i="34"/>
  <c r="AR25" i="34" s="1"/>
  <c r="AR26" i="34" s="1"/>
  <c r="AR12" i="10"/>
  <c r="BA59" i="34"/>
  <c r="BA60" i="34" s="1"/>
  <c r="AK59" i="34"/>
  <c r="AK60" i="34" s="1"/>
  <c r="AR59" i="34"/>
  <c r="AR60" i="34" s="1"/>
  <c r="AP59" i="34"/>
  <c r="AP60" i="34" s="1"/>
  <c r="AY59" i="34"/>
  <c r="AY60" i="34" s="1"/>
  <c r="AL59" i="34"/>
  <c r="AL60" i="34" s="1"/>
  <c r="AJ59" i="34"/>
  <c r="AT59" i="34"/>
  <c r="AT60" i="34" s="1"/>
  <c r="AO59" i="34"/>
  <c r="AO60" i="34" s="1"/>
  <c r="AX59" i="34"/>
  <c r="AX60" i="34" s="1"/>
  <c r="AQ59" i="34"/>
  <c r="AQ60" i="34" s="1"/>
  <c r="AW59" i="34"/>
  <c r="AW60" i="34" s="1"/>
  <c r="BD59" i="34"/>
  <c r="BD60" i="34" s="1"/>
  <c r="AN59" i="34"/>
  <c r="AN60" i="34" s="1"/>
  <c r="BC59" i="34"/>
  <c r="BC60" i="34" s="1"/>
  <c r="AI59" i="34"/>
  <c r="AI60" i="34" s="1"/>
  <c r="BB59" i="34"/>
  <c r="BB60" i="34" s="1"/>
  <c r="AS59" i="34"/>
  <c r="AS60" i="34" s="1"/>
  <c r="AZ59" i="34"/>
  <c r="AZ60" i="34" s="1"/>
  <c r="AU59" i="34"/>
  <c r="AU60" i="34" s="1"/>
  <c r="AV59" i="34"/>
  <c r="AV60" i="34" s="1"/>
  <c r="AM59" i="34"/>
  <c r="AM60" i="34" s="1"/>
  <c r="AJ60" i="34"/>
  <c r="AS59" i="36"/>
  <c r="AS60" i="36" s="1"/>
  <c r="AY59" i="36"/>
  <c r="AY60" i="36" s="1"/>
  <c r="AV59" i="36"/>
  <c r="AV60" i="36" s="1"/>
  <c r="AU59" i="36"/>
  <c r="AU60" i="36" s="1"/>
  <c r="AL59" i="36"/>
  <c r="AL60" i="36" s="1"/>
  <c r="BA59" i="36"/>
  <c r="BA60" i="36" s="1"/>
  <c r="AN59" i="36"/>
  <c r="AN60" i="36" s="1"/>
  <c r="AQ59" i="36"/>
  <c r="AQ60" i="36" s="1"/>
  <c r="BD59" i="36"/>
  <c r="BD60" i="36" s="1"/>
  <c r="BB59" i="36"/>
  <c r="BB60" i="36" s="1"/>
  <c r="AX59" i="36"/>
  <c r="AX60" i="36" s="1"/>
  <c r="AO59" i="36"/>
  <c r="AO60" i="36" s="1"/>
  <c r="AT59" i="36"/>
  <c r="AT60" i="36" s="1"/>
  <c r="AP59" i="36"/>
  <c r="AP60" i="36" s="1"/>
  <c r="AM59" i="36"/>
  <c r="AM60" i="36" s="1"/>
  <c r="AR59" i="36"/>
  <c r="AR60" i="36" s="1"/>
  <c r="AK59" i="36"/>
  <c r="AK60" i="36" s="1"/>
  <c r="AI59" i="36"/>
  <c r="AI60" i="36" s="1"/>
  <c r="AJ59" i="36"/>
  <c r="AJ60" i="36" s="1"/>
  <c r="AW59" i="36"/>
  <c r="AW60" i="36" s="1"/>
  <c r="BC59" i="36"/>
  <c r="BC60" i="36" s="1"/>
  <c r="AZ59" i="36"/>
  <c r="AZ60" i="36" s="1"/>
  <c r="AH29" i="34"/>
  <c r="F63" i="36"/>
  <c r="F64" i="36" s="1"/>
  <c r="F77" i="36" s="1"/>
  <c r="F80" i="36" s="1"/>
  <c r="F81" i="36" s="1"/>
  <c r="H63" i="36"/>
  <c r="H64" i="36" s="1"/>
  <c r="H77" i="36" s="1"/>
  <c r="H80" i="36" s="1"/>
  <c r="I62" i="36"/>
  <c r="J61" i="36" s="1"/>
  <c r="G63" i="36"/>
  <c r="G64" i="36" s="1"/>
  <c r="G77" i="36" s="1"/>
  <c r="G80" i="36" s="1"/>
  <c r="H62" i="34"/>
  <c r="I61" i="34" s="1"/>
  <c r="G63" i="34"/>
  <c r="G64" i="34" s="1"/>
  <c r="G77" i="34" s="1"/>
  <c r="G80" i="34" s="1"/>
  <c r="G81" i="34" s="1"/>
  <c r="D43" i="20"/>
  <c r="J12" i="20"/>
  <c r="F30" i="10"/>
  <c r="BC14" i="10"/>
  <c r="AY14" i="10"/>
  <c r="AW14" i="10"/>
  <c r="AU14" i="10"/>
  <c r="AS14" i="10"/>
  <c r="AQ14" i="10"/>
  <c r="AO14" i="10"/>
  <c r="AM14" i="10"/>
  <c r="E14" i="10"/>
  <c r="BA14" i="10"/>
  <c r="BD14" i="10"/>
  <c r="BB14" i="10"/>
  <c r="AZ14" i="10"/>
  <c r="AX14" i="10"/>
  <c r="AV14" i="10"/>
  <c r="AT14" i="10"/>
  <c r="AR14" i="10"/>
  <c r="AP14" i="10"/>
  <c r="AN14" i="10"/>
  <c r="F14" i="10"/>
  <c r="G81" i="36" l="1"/>
  <c r="H81" i="36" s="1"/>
  <c r="AR28" i="36"/>
  <c r="AR29" i="36" s="1"/>
  <c r="AR28" i="34"/>
  <c r="AR29" i="34" s="1"/>
  <c r="AW20" i="36"/>
  <c r="AW25" i="36" s="1"/>
  <c r="AW26" i="36" s="1"/>
  <c r="AW20" i="34"/>
  <c r="AW25" i="34" s="1"/>
  <c r="AW26" i="34" s="1"/>
  <c r="AW12" i="10"/>
  <c r="H63" i="34"/>
  <c r="H64" i="34" s="1"/>
  <c r="H77" i="34" s="1"/>
  <c r="H80" i="34" s="1"/>
  <c r="H81" i="34" s="1"/>
  <c r="J62" i="36"/>
  <c r="K61" i="36" s="1"/>
  <c r="I63" i="36"/>
  <c r="I64" i="36" s="1"/>
  <c r="I77" i="36" s="1"/>
  <c r="I80" i="36" s="1"/>
  <c r="I62" i="34"/>
  <c r="J61" i="34" s="1"/>
  <c r="D44" i="20"/>
  <c r="K12" i="20"/>
  <c r="G30" i="10"/>
  <c r="G14" i="10"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6" l="1"/>
  <c r="AW28" i="34"/>
  <c r="AW29" i="34" s="1"/>
  <c r="AW28" i="36"/>
  <c r="AW29" i="36" s="1"/>
  <c r="J63" i="36"/>
  <c r="J64" i="36" s="1"/>
  <c r="J77" i="36" s="1"/>
  <c r="J80" i="36" s="1"/>
  <c r="K62" i="36"/>
  <c r="L61" i="36" s="1"/>
  <c r="J62" i="34"/>
  <c r="K61" i="34" s="1"/>
  <c r="I63" i="34"/>
  <c r="I64" i="34" s="1"/>
  <c r="I77" i="34" s="1"/>
  <c r="I80" i="34" s="1"/>
  <c r="I81" i="34" s="1"/>
  <c r="D45" i="20"/>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J81" i="36" l="1"/>
  <c r="K63" i="36"/>
  <c r="K64" i="36" s="1"/>
  <c r="K77" i="36" s="1"/>
  <c r="K80" i="36" s="1"/>
  <c r="L62" i="36"/>
  <c r="M61" i="36" s="1"/>
  <c r="K62" i="34"/>
  <c r="L61" i="34" s="1"/>
  <c r="J63" i="34"/>
  <c r="J64" i="34" s="1"/>
  <c r="J77" i="34" s="1"/>
  <c r="J80" i="34" s="1"/>
  <c r="J81" i="34" s="1"/>
  <c r="D46" i="20"/>
  <c r="M12" i="20"/>
  <c r="I30" i="10"/>
  <c r="I14" i="10" s="1"/>
  <c r="I24" i="10" s="1"/>
  <c r="K81" i="36" l="1"/>
  <c r="L63" i="36"/>
  <c r="L64" i="36" s="1"/>
  <c r="L77" i="36" s="1"/>
  <c r="L80" i="36" s="1"/>
  <c r="L81" i="36" s="1"/>
  <c r="M62" i="36"/>
  <c r="N61" i="36" s="1"/>
  <c r="L62" i="34"/>
  <c r="M61" i="34" s="1"/>
  <c r="K63" i="34"/>
  <c r="K64" i="34" s="1"/>
  <c r="K77" i="34" s="1"/>
  <c r="K80" i="34" s="1"/>
  <c r="K81" i="34" s="1"/>
  <c r="D47" i="20"/>
  <c r="N12" i="20"/>
  <c r="J30" i="10"/>
  <c r="J14" i="10" s="1"/>
  <c r="J24" i="10" s="1"/>
  <c r="M63" i="36" l="1"/>
  <c r="M64" i="36" s="1"/>
  <c r="M77" i="36" s="1"/>
  <c r="M80" i="36" s="1"/>
  <c r="M81" i="36" s="1"/>
  <c r="N62" i="36"/>
  <c r="O61" i="36" s="1"/>
  <c r="M62" i="34"/>
  <c r="N61" i="34" s="1"/>
  <c r="L63" i="34"/>
  <c r="L64" i="34" s="1"/>
  <c r="L77" i="34" s="1"/>
  <c r="L80" i="34" s="1"/>
  <c r="L81" i="34" s="1"/>
  <c r="K30" i="10"/>
  <c r="K14" i="10" s="1"/>
  <c r="K24" i="10" s="1"/>
  <c r="D48" i="20"/>
  <c r="O12" i="20"/>
  <c r="M63" i="34" l="1"/>
  <c r="M64" i="34" s="1"/>
  <c r="M77" i="34" s="1"/>
  <c r="M80" i="34" s="1"/>
  <c r="M81" i="34" s="1"/>
  <c r="N63" i="36"/>
  <c r="N64" i="36" s="1"/>
  <c r="N77" i="36" s="1"/>
  <c r="N80" i="36" s="1"/>
  <c r="N81" i="36" s="1"/>
  <c r="O62" i="36"/>
  <c r="P61" i="36" s="1"/>
  <c r="N62" i="34"/>
  <c r="O61" i="34" s="1"/>
  <c r="D49" i="20"/>
  <c r="P12" i="20"/>
  <c r="L30" i="10"/>
  <c r="L14" i="10" s="1"/>
  <c r="L24" i="10" s="1"/>
  <c r="N63" i="34" l="1"/>
  <c r="N64" i="34" s="1"/>
  <c r="N77" i="34" s="1"/>
  <c r="N80" i="34" s="1"/>
  <c r="N81" i="34" s="1"/>
  <c r="O63" i="36"/>
  <c r="O64" i="36" s="1"/>
  <c r="O77" i="36" s="1"/>
  <c r="O80" i="36" s="1"/>
  <c r="O81" i="36" s="1"/>
  <c r="P62" i="36"/>
  <c r="Q61" i="36" s="1"/>
  <c r="O62" i="34"/>
  <c r="P61" i="34" s="1"/>
  <c r="D50" i="20"/>
  <c r="Q12" i="20"/>
  <c r="M30" i="10"/>
  <c r="M14" i="10" s="1"/>
  <c r="M24" i="10" s="1"/>
  <c r="P63" i="36" l="1"/>
  <c r="P64" i="36" s="1"/>
  <c r="P77" i="36" s="1"/>
  <c r="P80" i="36" s="1"/>
  <c r="P81" i="36" s="1"/>
  <c r="Q62" i="36"/>
  <c r="R61" i="36" s="1"/>
  <c r="P62" i="34"/>
  <c r="Q61" i="34" s="1"/>
  <c r="O63" i="34"/>
  <c r="O64" i="34" s="1"/>
  <c r="O77" i="34" s="1"/>
  <c r="O80" i="34" s="1"/>
  <c r="O81" i="34" s="1"/>
  <c r="R12" i="20"/>
  <c r="D51" i="20"/>
  <c r="N30" i="10"/>
  <c r="N14" i="10" s="1"/>
  <c r="N24" i="10" s="1"/>
  <c r="Q63" i="36" l="1"/>
  <c r="Q64" i="36" s="1"/>
  <c r="Q77" i="36" s="1"/>
  <c r="Q80" i="36" s="1"/>
  <c r="Q81" i="36" s="1"/>
  <c r="R62" i="36"/>
  <c r="S61" i="36" s="1"/>
  <c r="Q62" i="34"/>
  <c r="R61" i="34" s="1"/>
  <c r="P63" i="34"/>
  <c r="P64" i="34" s="1"/>
  <c r="P77" i="34" s="1"/>
  <c r="P80" i="34" s="1"/>
  <c r="P81" i="34" s="1"/>
  <c r="O30" i="10"/>
  <c r="O14" i="10" s="1"/>
  <c r="O24" i="10" s="1"/>
  <c r="D52" i="20"/>
  <c r="S12" i="20"/>
  <c r="S62" i="36" l="1"/>
  <c r="T61" i="36" s="1"/>
  <c r="R63" i="36"/>
  <c r="R64" i="36" s="1"/>
  <c r="R77" i="36" s="1"/>
  <c r="R80" i="36" s="1"/>
  <c r="R81" i="36" s="1"/>
  <c r="R62" i="34"/>
  <c r="S61" i="34" s="1"/>
  <c r="Q63" i="34"/>
  <c r="Q64" i="34" s="1"/>
  <c r="Q77" i="34" s="1"/>
  <c r="Q80" i="34" s="1"/>
  <c r="Q81" i="34" s="1"/>
  <c r="P30" i="10"/>
  <c r="P14" i="10" s="1"/>
  <c r="P24" i="10" s="1"/>
  <c r="D53" i="20"/>
  <c r="T12" i="20"/>
  <c r="T62" i="36" l="1"/>
  <c r="U61" i="36" s="1"/>
  <c r="S63" i="36"/>
  <c r="S64" i="36" s="1"/>
  <c r="S77" i="36" s="1"/>
  <c r="S80" i="36" s="1"/>
  <c r="S81" i="36" s="1"/>
  <c r="S62" i="34"/>
  <c r="T61" i="34" s="1"/>
  <c r="R63" i="34"/>
  <c r="R64" i="34" s="1"/>
  <c r="R77" i="34" s="1"/>
  <c r="R80" i="34" s="1"/>
  <c r="R81" i="34" s="1"/>
  <c r="Q30" i="10"/>
  <c r="Q14" i="10" s="1"/>
  <c r="Q24" i="10" s="1"/>
  <c r="D54" i="20"/>
  <c r="U12" i="20"/>
  <c r="U62" i="36" l="1"/>
  <c r="V61" i="36" s="1"/>
  <c r="T63" i="36"/>
  <c r="T64" i="36" s="1"/>
  <c r="T77" i="36" s="1"/>
  <c r="T80" i="36" s="1"/>
  <c r="T81" i="36" s="1"/>
  <c r="T62" i="34"/>
  <c r="U61" i="34" s="1"/>
  <c r="S63" i="34"/>
  <c r="S64" i="34" s="1"/>
  <c r="S77" i="34" s="1"/>
  <c r="S80" i="34" s="1"/>
  <c r="S81" i="34" s="1"/>
  <c r="R30" i="10"/>
  <c r="R14" i="10" s="1"/>
  <c r="R24" i="10" s="1"/>
  <c r="D55" i="20"/>
  <c r="V12" i="20"/>
  <c r="V62" i="36" l="1"/>
  <c r="W61" i="36" s="1"/>
  <c r="U63" i="36"/>
  <c r="U64" i="36" s="1"/>
  <c r="U77" i="36" s="1"/>
  <c r="U80" i="36" s="1"/>
  <c r="U81" i="36" s="1"/>
  <c r="U62" i="34"/>
  <c r="V61" i="34" s="1"/>
  <c r="T63" i="34"/>
  <c r="T64" i="34" s="1"/>
  <c r="T77" i="34" s="1"/>
  <c r="T80" i="34" s="1"/>
  <c r="T81" i="34" s="1"/>
  <c r="S30" i="10"/>
  <c r="S14" i="10" s="1"/>
  <c r="S24" i="10" s="1"/>
  <c r="D56" i="20"/>
  <c r="W12" i="20"/>
  <c r="W62" i="36" l="1"/>
  <c r="X61" i="36" s="1"/>
  <c r="V63" i="36"/>
  <c r="V64" i="36" s="1"/>
  <c r="V77" i="36" s="1"/>
  <c r="V80" i="36" s="1"/>
  <c r="V81" i="36" s="1"/>
  <c r="C4" i="34"/>
  <c r="G29" i="29" s="1"/>
  <c r="V62" i="34"/>
  <c r="W61" i="34" s="1"/>
  <c r="U63" i="34"/>
  <c r="U64" i="34" s="1"/>
  <c r="U77" i="34" s="1"/>
  <c r="U80" i="34" s="1"/>
  <c r="U81" i="34" s="1"/>
  <c r="T30" i="10"/>
  <c r="T14" i="10" s="1"/>
  <c r="T24" i="10" s="1"/>
  <c r="D57" i="20"/>
  <c r="X12" i="20"/>
  <c r="X62" i="36" l="1"/>
  <c r="Y61" i="36" s="1"/>
  <c r="W63" i="36"/>
  <c r="W64" i="36" s="1"/>
  <c r="W77" i="36" s="1"/>
  <c r="W80" i="36" s="1"/>
  <c r="W81" i="36" s="1"/>
  <c r="V63" i="34"/>
  <c r="V64" i="34" s="1"/>
  <c r="V77" i="34" s="1"/>
  <c r="V80" i="34" s="1"/>
  <c r="V81" i="34" s="1"/>
  <c r="W62" i="34"/>
  <c r="X61" i="34" s="1"/>
  <c r="U30" i="10"/>
  <c r="U14" i="10" s="1"/>
  <c r="U24" i="10" s="1"/>
  <c r="D58" i="20"/>
  <c r="Y12" i="20"/>
  <c r="Y62" i="36" l="1"/>
  <c r="Z61" i="36" s="1"/>
  <c r="X63" i="36"/>
  <c r="X64" i="36" s="1"/>
  <c r="X77" i="36" s="1"/>
  <c r="X80" i="36" s="1"/>
  <c r="X81" i="36" s="1"/>
  <c r="W63" i="34"/>
  <c r="W64" i="34" s="1"/>
  <c r="W77" i="34" s="1"/>
  <c r="W80" i="34" s="1"/>
  <c r="W81" i="34" s="1"/>
  <c r="X62" i="34"/>
  <c r="Y61" i="34" s="1"/>
  <c r="D59" i="20"/>
  <c r="Z12" i="20"/>
  <c r="V30" i="10"/>
  <c r="V14" i="10" s="1"/>
  <c r="V24" i="10" s="1"/>
  <c r="Z62" i="36" l="1"/>
  <c r="AA61" i="36" s="1"/>
  <c r="Y63" i="36"/>
  <c r="Y64" i="36" s="1"/>
  <c r="Y77" i="36" s="1"/>
  <c r="Y80" i="36" s="1"/>
  <c r="Y81" i="36" s="1"/>
  <c r="Y62" i="34"/>
  <c r="Z61" i="34" s="1"/>
  <c r="X63" i="34"/>
  <c r="X64" i="34" s="1"/>
  <c r="X77" i="34" s="1"/>
  <c r="X80" i="34" s="1"/>
  <c r="X81" i="34" s="1"/>
  <c r="D60" i="20"/>
  <c r="AA12" i="20"/>
  <c r="W30" i="10"/>
  <c r="W14" i="10" s="1"/>
  <c r="W24" i="10" s="1"/>
  <c r="Y63" i="34" l="1"/>
  <c r="Y64" i="34" s="1"/>
  <c r="Y77" i="34" s="1"/>
  <c r="Y80" i="34" s="1"/>
  <c r="Y81" i="34" s="1"/>
  <c r="AA62" i="36"/>
  <c r="AB61" i="36" s="1"/>
  <c r="Z63" i="36"/>
  <c r="Z64" i="36" s="1"/>
  <c r="Z77" i="36" s="1"/>
  <c r="Z80" i="36" s="1"/>
  <c r="Z81" i="36" s="1"/>
  <c r="Z62" i="34"/>
  <c r="AA61" i="34" s="1"/>
  <c r="D61" i="20"/>
  <c r="AB12" i="20"/>
  <c r="X30" i="10"/>
  <c r="X14" i="10" s="1"/>
  <c r="X24" i="10" s="1"/>
  <c r="AB62" i="36" l="1"/>
  <c r="AC61" i="36" s="1"/>
  <c r="AA63" i="36"/>
  <c r="AA64" i="36" s="1"/>
  <c r="AA77" i="36" s="1"/>
  <c r="AA80" i="36" s="1"/>
  <c r="AA81" i="36" s="1"/>
  <c r="C4" i="36" s="1"/>
  <c r="G30" i="29" s="1"/>
  <c r="AA62" i="34"/>
  <c r="AB61" i="34" s="1"/>
  <c r="Z63" i="34"/>
  <c r="Z64" i="34" s="1"/>
  <c r="Z77" i="34" s="1"/>
  <c r="Z80" i="34" s="1"/>
  <c r="Z81" i="34" s="1"/>
  <c r="D62" i="20"/>
  <c r="AC12" i="20"/>
  <c r="Y30" i="10"/>
  <c r="Y14" i="10" s="1"/>
  <c r="Y24" i="10" s="1"/>
  <c r="AC62" i="36" l="1"/>
  <c r="AD61" i="36" s="1"/>
  <c r="AB63" i="36"/>
  <c r="AB64" i="36" s="1"/>
  <c r="AB77" i="36" s="1"/>
  <c r="AB80" i="36" s="1"/>
  <c r="AB81" i="36" s="1"/>
  <c r="AB62" i="34"/>
  <c r="AC61" i="34" s="1"/>
  <c r="AA63" i="34"/>
  <c r="AA64" i="34" s="1"/>
  <c r="AA77" i="34" s="1"/>
  <c r="AA80" i="34" s="1"/>
  <c r="AA81" i="34" s="1"/>
  <c r="D63" i="20"/>
  <c r="AD12" i="20"/>
  <c r="Z30" i="10"/>
  <c r="Z14" i="10" s="1"/>
  <c r="Z24" i="10" s="1"/>
  <c r="AB63" i="34" l="1"/>
  <c r="AB64" i="34" s="1"/>
  <c r="AB77" i="34" s="1"/>
  <c r="AB80" i="34" s="1"/>
  <c r="AB81" i="34" s="1"/>
  <c r="C5" i="34" s="1"/>
  <c r="H29" i="29" s="1"/>
  <c r="AD62" i="36"/>
  <c r="AE61" i="36" s="1"/>
  <c r="AC63" i="36"/>
  <c r="AC64" i="36" s="1"/>
  <c r="AC77" i="36" s="1"/>
  <c r="AC80" i="36" s="1"/>
  <c r="AC81" i="36" s="1"/>
  <c r="AC62" i="34"/>
  <c r="AD61" i="34" s="1"/>
  <c r="D64" i="20"/>
  <c r="AE12" i="20"/>
  <c r="AA30" i="10"/>
  <c r="AA14" i="10" s="1"/>
  <c r="AA24" i="10" s="1"/>
  <c r="AE62" i="36" l="1"/>
  <c r="AF61" i="36" s="1"/>
  <c r="AD63" i="36"/>
  <c r="AD64" i="36" s="1"/>
  <c r="AD77" i="36" s="1"/>
  <c r="AD80" i="36" s="1"/>
  <c r="AD81" i="36" s="1"/>
  <c r="AC63" i="34"/>
  <c r="AC64" i="34" s="1"/>
  <c r="AC77" i="34" s="1"/>
  <c r="AC80" i="34" s="1"/>
  <c r="AC81" i="34" s="1"/>
  <c r="AD62" i="34"/>
  <c r="AE61" i="34" s="1"/>
  <c r="D65" i="20"/>
  <c r="AF12" i="20"/>
  <c r="AB30" i="10"/>
  <c r="AB14" i="10" s="1"/>
  <c r="AB24" i="10" s="1"/>
  <c r="AF62" i="36" l="1"/>
  <c r="AG61" i="36" s="1"/>
  <c r="AE63" i="36"/>
  <c r="AE64" i="36" s="1"/>
  <c r="AE77" i="36" s="1"/>
  <c r="AE80" i="36" s="1"/>
  <c r="AE81" i="36" s="1"/>
  <c r="AE62" i="34"/>
  <c r="AF61" i="34" s="1"/>
  <c r="AD63" i="34"/>
  <c r="AD64" i="34" s="1"/>
  <c r="AD77" i="34" s="1"/>
  <c r="AD80" i="34" s="1"/>
  <c r="AD81" i="34" s="1"/>
  <c r="D66" i="20"/>
  <c r="AG12" i="20"/>
  <c r="AC30" i="10"/>
  <c r="AC14" i="10" s="1"/>
  <c r="AC24" i="10" s="1"/>
  <c r="AE63" i="34" l="1"/>
  <c r="AE64" i="34" s="1"/>
  <c r="AE77" i="34" s="1"/>
  <c r="AE80" i="34" s="1"/>
  <c r="AE81" i="34" s="1"/>
  <c r="AG62" i="36"/>
  <c r="AH61" i="36" s="1"/>
  <c r="AF63" i="36"/>
  <c r="AF64" i="36" s="1"/>
  <c r="AF77" i="36" s="1"/>
  <c r="AF80" i="36" s="1"/>
  <c r="AF81" i="36" s="1"/>
  <c r="AF62" i="34"/>
  <c r="AG61" i="34" s="1"/>
  <c r="D67" i="20"/>
  <c r="AH12" i="20"/>
  <c r="AD30" i="10"/>
  <c r="AD14" i="10" s="1"/>
  <c r="AD24" i="10" s="1"/>
  <c r="AH62" i="36" l="1"/>
  <c r="AI61" i="36" s="1"/>
  <c r="AG63" i="36"/>
  <c r="AG64" i="36" s="1"/>
  <c r="AG77" i="36" s="1"/>
  <c r="AG80" i="36" s="1"/>
  <c r="AG81" i="36" s="1"/>
  <c r="AG62" i="34"/>
  <c r="AH61" i="34" s="1"/>
  <c r="AF63" i="34"/>
  <c r="AF64" i="34" s="1"/>
  <c r="AF77" i="34" s="1"/>
  <c r="AF80" i="34" s="1"/>
  <c r="AF81" i="34" s="1"/>
  <c r="D68" i="20"/>
  <c r="AI12" i="20"/>
  <c r="AE30" i="10"/>
  <c r="AE14" i="10" s="1"/>
  <c r="AE24" i="10" s="1"/>
  <c r="AG63" i="34" l="1"/>
  <c r="AG64" i="34" s="1"/>
  <c r="AG77" i="34" s="1"/>
  <c r="AG80" i="34" s="1"/>
  <c r="AG81" i="34" s="1"/>
  <c r="AI62" i="36"/>
  <c r="AJ61" i="36" s="1"/>
  <c r="AH63" i="36"/>
  <c r="AH64" i="36" s="1"/>
  <c r="AH77" i="36" s="1"/>
  <c r="AH80" i="36" s="1"/>
  <c r="AH81" i="36" s="1"/>
  <c r="AH62" i="34"/>
  <c r="AI61" i="34" s="1"/>
  <c r="D69" i="20"/>
  <c r="AJ12" i="20"/>
  <c r="AF30" i="10"/>
  <c r="AF14" i="10" s="1"/>
  <c r="AF24" i="10" s="1"/>
  <c r="AH63" i="34" l="1"/>
  <c r="AH64" i="34" s="1"/>
  <c r="AH77" i="34" s="1"/>
  <c r="AH80" i="34" s="1"/>
  <c r="AH81" i="34" s="1"/>
  <c r="AJ62" i="36"/>
  <c r="AK61" i="36" s="1"/>
  <c r="AI63" i="36"/>
  <c r="AI64" i="36" s="1"/>
  <c r="AI77" i="36" s="1"/>
  <c r="AI80" i="36" s="1"/>
  <c r="AI81" i="36" s="1"/>
  <c r="C5" i="36" s="1"/>
  <c r="H30" i="29" s="1"/>
  <c r="AI62" i="34"/>
  <c r="AJ61" i="34" s="1"/>
  <c r="D70" i="20"/>
  <c r="AK12" i="20"/>
  <c r="AG30" i="10"/>
  <c r="AG14" i="10" s="1"/>
  <c r="AG24" i="10" s="1"/>
  <c r="AI63" i="34" l="1"/>
  <c r="AI64" i="34" s="1"/>
  <c r="AI77" i="34" s="1"/>
  <c r="AI80" i="34" s="1"/>
  <c r="AI81" i="34" s="1"/>
  <c r="AK62" i="36"/>
  <c r="AL61" i="36" s="1"/>
  <c r="AJ63" i="36"/>
  <c r="AJ64" i="36" s="1"/>
  <c r="AJ77" i="36" s="1"/>
  <c r="AJ80" i="36" s="1"/>
  <c r="AJ81" i="36" s="1"/>
  <c r="AJ62" i="34"/>
  <c r="AK61" i="34" s="1"/>
  <c r="D71" i="20"/>
  <c r="AL12" i="20"/>
  <c r="AH30" i="10"/>
  <c r="AH14" i="10" s="1"/>
  <c r="AH24" i="10" s="1"/>
  <c r="AJ63" i="34" l="1"/>
  <c r="AJ64" i="34" s="1"/>
  <c r="AJ77" i="34" s="1"/>
  <c r="AJ80" i="34" s="1"/>
  <c r="AJ81" i="34" s="1"/>
  <c r="C6" i="34" s="1"/>
  <c r="I29" i="29" s="1"/>
  <c r="AL62" i="36"/>
  <c r="AM61" i="36" s="1"/>
  <c r="AK63" i="36"/>
  <c r="AK64" i="36" s="1"/>
  <c r="AK77" i="36" s="1"/>
  <c r="AK80" i="36" s="1"/>
  <c r="AK81" i="36" s="1"/>
  <c r="AK62" i="34"/>
  <c r="AL61" i="34" s="1"/>
  <c r="D72" i="20"/>
  <c r="AM12" i="20"/>
  <c r="AI30" i="10"/>
  <c r="AI14" i="10" s="1"/>
  <c r="AI24" i="10" s="1"/>
  <c r="AM62" i="36" l="1"/>
  <c r="AN61" i="36" s="1"/>
  <c r="AL63" i="36"/>
  <c r="AL64" i="36" s="1"/>
  <c r="AL77" i="36" s="1"/>
  <c r="AL80" i="36" s="1"/>
  <c r="AL81" i="36" s="1"/>
  <c r="AL62" i="34"/>
  <c r="AM61" i="34" s="1"/>
  <c r="AK63" i="34"/>
  <c r="AK64" i="34" s="1"/>
  <c r="AK77" i="34" s="1"/>
  <c r="AK80" i="34" s="1"/>
  <c r="AK81" i="34" s="1"/>
  <c r="D73" i="20"/>
  <c r="AN12" i="20"/>
  <c r="AJ30" i="10"/>
  <c r="AJ14" i="10" s="1"/>
  <c r="AJ24" i="10" s="1"/>
  <c r="AL63" i="34" l="1"/>
  <c r="AL64" i="34" s="1"/>
  <c r="AL77" i="34" s="1"/>
  <c r="AL80" i="34" s="1"/>
  <c r="AL81" i="34" s="1"/>
  <c r="AN62" i="36"/>
  <c r="AO61" i="36" s="1"/>
  <c r="AM63" i="36"/>
  <c r="AM64" i="36" s="1"/>
  <c r="AM77" i="36" s="1"/>
  <c r="AM80" i="36" s="1"/>
  <c r="AM81" i="36" s="1"/>
  <c r="AM62" i="34"/>
  <c r="AN61" i="34" s="1"/>
  <c r="D75" i="20"/>
  <c r="AO12" i="20"/>
  <c r="AK30" i="10"/>
  <c r="AK14" i="10" s="1"/>
  <c r="AK24" i="10" s="1"/>
  <c r="AO62" i="36" l="1"/>
  <c r="AP61" i="36" s="1"/>
  <c r="AN63" i="36"/>
  <c r="AN64" i="36" s="1"/>
  <c r="AN77" i="36" s="1"/>
  <c r="AN80" i="36" s="1"/>
  <c r="AN81" i="36" s="1"/>
  <c r="AM63" i="34"/>
  <c r="AM64" i="34" s="1"/>
  <c r="AM77" i="34" s="1"/>
  <c r="AM80" i="34" s="1"/>
  <c r="AM81" i="34" s="1"/>
  <c r="AN62" i="34"/>
  <c r="AO61" i="34" s="1"/>
  <c r="AL30" i="10"/>
  <c r="AL14" i="10" s="1"/>
  <c r="AL24" i="10" s="1"/>
  <c r="AP62" i="36" l="1"/>
  <c r="AQ61" i="36" s="1"/>
  <c r="AO63" i="36"/>
  <c r="AO64" i="36" s="1"/>
  <c r="AO77" i="36" s="1"/>
  <c r="AO80" i="36" s="1"/>
  <c r="AO81" i="36" s="1"/>
  <c r="AO62" i="34"/>
  <c r="AP61" i="34" s="1"/>
  <c r="AN63" i="34"/>
  <c r="AN64" i="34" s="1"/>
  <c r="AN77" i="34" s="1"/>
  <c r="AN80" i="34" s="1"/>
  <c r="AN81" i="34" s="1"/>
  <c r="AO63" i="34" l="1"/>
  <c r="AO64" i="34" s="1"/>
  <c r="AO77" i="34" s="1"/>
  <c r="AO80" i="34" s="1"/>
  <c r="AO81" i="34" s="1"/>
  <c r="AQ62" i="36"/>
  <c r="AR61" i="36" s="1"/>
  <c r="AP63" i="36"/>
  <c r="AP64" i="36" s="1"/>
  <c r="AP77" i="36" s="1"/>
  <c r="AP80" i="36" s="1"/>
  <c r="AP81" i="36" s="1"/>
  <c r="AP62" i="34"/>
  <c r="AQ61" i="34" s="1"/>
  <c r="AR62" i="36" l="1"/>
  <c r="AS61" i="36" s="1"/>
  <c r="AQ63" i="36"/>
  <c r="AQ64" i="36" s="1"/>
  <c r="AQ77" i="36" s="1"/>
  <c r="AQ80" i="36" s="1"/>
  <c r="AQ81" i="36" s="1"/>
  <c r="C6" i="36" s="1"/>
  <c r="I30" i="29" s="1"/>
  <c r="AQ62" i="34"/>
  <c r="AR61" i="34" s="1"/>
  <c r="AP63" i="34"/>
  <c r="AP64" i="34" s="1"/>
  <c r="AP77" i="34" s="1"/>
  <c r="AP80" i="34" s="1"/>
  <c r="AP81" i="34" s="1"/>
  <c r="AS62" i="36" l="1"/>
  <c r="AT61" i="36" s="1"/>
  <c r="AR63" i="36"/>
  <c r="AR64" i="36" s="1"/>
  <c r="AR77" i="36" s="1"/>
  <c r="AR80" i="36" s="1"/>
  <c r="AR81" i="36" s="1"/>
  <c r="AR62" i="34"/>
  <c r="AS61" i="34" s="1"/>
  <c r="AQ63" i="34"/>
  <c r="AQ64" i="34" s="1"/>
  <c r="AQ77" i="34" s="1"/>
  <c r="AQ80" i="34" s="1"/>
  <c r="AQ81" i="34" s="1"/>
  <c r="AT62" i="36" l="1"/>
  <c r="AU61" i="36" s="1"/>
  <c r="AS63" i="36"/>
  <c r="AS64" i="36" s="1"/>
  <c r="AS77" i="36" s="1"/>
  <c r="AS80" i="36" s="1"/>
  <c r="AS81" i="36" s="1"/>
  <c r="AS62" i="34"/>
  <c r="AT61" i="34" s="1"/>
  <c r="AR63" i="34"/>
  <c r="AR64" i="34" s="1"/>
  <c r="AR77" i="34" s="1"/>
  <c r="AR80" i="34" s="1"/>
  <c r="AR81" i="34" s="1"/>
  <c r="AS63" i="34" l="1"/>
  <c r="AS64" i="34" s="1"/>
  <c r="AS77" i="34" s="1"/>
  <c r="AS80" i="34" s="1"/>
  <c r="AS81" i="34" s="1"/>
  <c r="AU62" i="36"/>
  <c r="AV61" i="36" s="1"/>
  <c r="AT63" i="36"/>
  <c r="AT64" i="36" s="1"/>
  <c r="AT77" i="36" s="1"/>
  <c r="AT80" i="36" s="1"/>
  <c r="AT81" i="36" s="1"/>
  <c r="AT62" i="34"/>
  <c r="AU61" i="34" s="1"/>
  <c r="AV62" i="36" l="1"/>
  <c r="AW61" i="36" s="1"/>
  <c r="AU63" i="36"/>
  <c r="AU64" i="36" s="1"/>
  <c r="AU77" i="36" s="1"/>
  <c r="AU80" i="36" s="1"/>
  <c r="AU81" i="36" s="1"/>
  <c r="AU62" i="34"/>
  <c r="AV61" i="34" s="1"/>
  <c r="AT63" i="34"/>
  <c r="AT64" i="34" s="1"/>
  <c r="AT77" i="34" s="1"/>
  <c r="AT80" i="34" s="1"/>
  <c r="AT81" i="34" s="1"/>
  <c r="AU63" i="34" l="1"/>
  <c r="AU64" i="34" s="1"/>
  <c r="AU77" i="34" s="1"/>
  <c r="AU80" i="34" s="1"/>
  <c r="AU81" i="34" s="1"/>
  <c r="AW62" i="36"/>
  <c r="AX61" i="36" s="1"/>
  <c r="AV63" i="36"/>
  <c r="AV64" i="36" s="1"/>
  <c r="AV77" i="36" s="1"/>
  <c r="AV80" i="36" s="1"/>
  <c r="AV81" i="36" s="1"/>
  <c r="AV62" i="34"/>
  <c r="AW61" i="34" s="1"/>
  <c r="AX62" i="36" l="1"/>
  <c r="AY61" i="36" s="1"/>
  <c r="AW63" i="36"/>
  <c r="AW64" i="36" s="1"/>
  <c r="AW77" i="36" s="1"/>
  <c r="AW80" i="36" s="1"/>
  <c r="AW81" i="36" s="1"/>
  <c r="AW62" i="34"/>
  <c r="AX61" i="34" s="1"/>
  <c r="AV63" i="34"/>
  <c r="AV64" i="34" s="1"/>
  <c r="AV77" i="34" s="1"/>
  <c r="AV80" i="34" s="1"/>
  <c r="AV81" i="34" s="1"/>
  <c r="AY62" i="36" l="1"/>
  <c r="AZ61" i="36" s="1"/>
  <c r="AX63" i="36"/>
  <c r="AX64" i="36" s="1"/>
  <c r="AX77" i="36" s="1"/>
  <c r="AX80" i="36" s="1"/>
  <c r="AX81" i="36" s="1"/>
  <c r="AX62" i="34"/>
  <c r="AY61" i="34" s="1"/>
  <c r="AW63" i="34"/>
  <c r="AW64" i="34" s="1"/>
  <c r="AW77" i="34" s="1"/>
  <c r="AW80" i="34" s="1"/>
  <c r="AW81" i="34" s="1"/>
  <c r="AZ62" i="36" l="1"/>
  <c r="BA61" i="36" s="1"/>
  <c r="AY63" i="36"/>
  <c r="AY64" i="36" s="1"/>
  <c r="AY77" i="36" s="1"/>
  <c r="AY80" i="36" s="1"/>
  <c r="AY81" i="36" s="1"/>
  <c r="C7" i="34"/>
  <c r="J29" i="29" s="1"/>
  <c r="AY62" i="34"/>
  <c r="AZ61" i="34" s="1"/>
  <c r="AX63" i="34"/>
  <c r="AX64" i="34" s="1"/>
  <c r="AX77" i="34" s="1"/>
  <c r="AX80" i="34" s="1"/>
  <c r="AX81" i="34" s="1"/>
  <c r="BA62" i="36" l="1"/>
  <c r="BB61" i="36" s="1"/>
  <c r="AZ63" i="36"/>
  <c r="AZ64" i="36" s="1"/>
  <c r="AZ77" i="36" s="1"/>
  <c r="AZ80" i="36" s="1"/>
  <c r="AZ81" i="36" s="1"/>
  <c r="AY63" i="34"/>
  <c r="AY64" i="34" s="1"/>
  <c r="AY77" i="34" s="1"/>
  <c r="AY80" i="34" s="1"/>
  <c r="AY81" i="34" s="1"/>
  <c r="AZ62" i="34"/>
  <c r="BA61" i="34" s="1"/>
  <c r="BB62" i="36" l="1"/>
  <c r="BC61" i="36" s="1"/>
  <c r="BA63" i="36"/>
  <c r="BA64" i="36" s="1"/>
  <c r="BA77" i="36" s="1"/>
  <c r="BA80" i="36" s="1"/>
  <c r="BA81" i="36" s="1"/>
  <c r="BA62" i="34"/>
  <c r="BB61" i="34" s="1"/>
  <c r="AZ63" i="34"/>
  <c r="AZ64" i="34" s="1"/>
  <c r="AZ77" i="34" s="1"/>
  <c r="AZ80" i="34" s="1"/>
  <c r="AZ81" i="34" s="1"/>
  <c r="BC62" i="36" l="1"/>
  <c r="BD61" i="36" s="1"/>
  <c r="BB63" i="36"/>
  <c r="BB64" i="36" s="1"/>
  <c r="BB77" i="36" s="1"/>
  <c r="BB80" i="36" s="1"/>
  <c r="BB81" i="36" s="1"/>
  <c r="BB62" i="34"/>
  <c r="BC61" i="34" s="1"/>
  <c r="BA63" i="34"/>
  <c r="BA64" i="34" s="1"/>
  <c r="BA77" i="34" s="1"/>
  <c r="BA80" i="34" s="1"/>
  <c r="BA81" i="34" s="1"/>
  <c r="BD62" i="36" l="1"/>
  <c r="BD63" i="36" s="1"/>
  <c r="BD64" i="36" s="1"/>
  <c r="BD77" i="36" s="1"/>
  <c r="BD80" i="36" s="1"/>
  <c r="BC63" i="36"/>
  <c r="BC64" i="36" s="1"/>
  <c r="BC77" i="36" s="1"/>
  <c r="BC80" i="36" s="1"/>
  <c r="BC81" i="36" s="1"/>
  <c r="BC62" i="34"/>
  <c r="BD61" i="34" s="1"/>
  <c r="BB63" i="34"/>
  <c r="BB64" i="34" s="1"/>
  <c r="BB77" i="34" s="1"/>
  <c r="BB80" i="34" s="1"/>
  <c r="BB81" i="34" s="1"/>
  <c r="BD81" i="36" l="1"/>
  <c r="C7" i="36" s="1"/>
  <c r="J30" i="29" s="1"/>
  <c r="BC63" i="34"/>
  <c r="BC64" i="34" s="1"/>
  <c r="BC77" i="34" s="1"/>
  <c r="BC80" i="34" s="1"/>
  <c r="BC81" i="34" s="1"/>
  <c r="BD62" i="34"/>
  <c r="BD63" i="34" s="1"/>
  <c r="BD64" i="34" s="1"/>
  <c r="BD77" i="34" s="1"/>
  <c r="BD80" i="34" s="1"/>
  <c r="BD81" i="34" l="1"/>
</calcChain>
</file>

<file path=xl/sharedStrings.xml><?xml version="1.0" encoding="utf-8"?>
<sst xmlns="http://schemas.openxmlformats.org/spreadsheetml/2006/main" count="864" uniqueCount="358">
  <si>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</si>
  <si>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</si>
  <si>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</si>
  <si>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</si>
  <si>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</si>
  <si>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</si>
  <si>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</si>
  <si>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</si>
  <si>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</si>
  <si>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</si>
  <si>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</si>
  <si>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</si>
  <si>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</si>
  <si>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</si>
  <si>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</si>
  <si>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</si>
  <si>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</si>
  <si>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</si>
  <si>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</si>
  <si>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</si>
  <si>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</si>
  <si>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</si>
  <si>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</si>
  <si>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</si>
  <si>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</si>
  <si>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</si>
  <si>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</si>
  <si>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</si>
  <si>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</si>
  <si>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</si>
  <si>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</si>
  <si>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</si>
  <si>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</si>
  <si>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</si>
  <si>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</si>
  <si>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</si>
  <si>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</si>
  <si>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</si>
  <si>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</si>
  <si>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</si>
  <si>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</si>
  <si>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</si>
  <si>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</si>
  <si>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</si>
  <si>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</si>
  <si>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</si>
  <si>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</si>
  <si>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</si>
  <si>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</si>
  <si>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</si>
  <si>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</si>
  <si>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</si>
  <si>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</si>
  <si>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</si>
  <si>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</si>
  <si>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</si>
  <si>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</si>
  <si>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</si>
  <si>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</si>
  <si>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</si>
  <si>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</si>
  <si>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</si>
  <si>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</si>
  <si>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</si>
  <si>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</si>
  <si>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</si>
  <si>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</si>
  <si>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</si>
  <si>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</si>
  <si>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</si>
  <si>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</si>
  <si>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</si>
  <si>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</si>
  <si>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</si>
  <si>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</si>
  <si>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</si>
  <si>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</si>
  <si>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</si>
  <si>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</si>
  <si>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</si>
  <si>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</si>
  <si>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</si>
  <si>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</si>
  <si>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</si>
  <si>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</si>
  <si>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</si>
  <si>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</si>
  <si>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</si>
  <si>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</si>
  <si>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</si>
  <si>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</si>
  <si>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</si>
  <si>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</si>
  <si>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</si>
  <si>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</si>
  <si>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</si>
  <si>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</si>
  <si>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</si>
  <si>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</si>
  <si>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</si>
  <si>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</si>
  <si>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</si>
  <si>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</si>
  <si>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</si>
  <si>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</si>
  <si>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</si>
  <si>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</si>
  <si>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</si>
  <si>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</si>
  <si>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</si>
  <si>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</si>
  <si>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</si>
  <si>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</si>
  <si>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</si>
  <si>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</si>
  <si>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</si>
  <si>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</si>
  <si>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</si>
  <si>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</si>
  <si>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</si>
  <si>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</si>
  <si>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</si>
  <si>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</si>
  <si>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</si>
  <si>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</si>
  <si>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</si>
  <si>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</si>
  <si>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</si>
  <si>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</si>
  <si>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</si>
  <si>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</si>
  <si>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</si>
  <si>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</si>
  <si>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</si>
  <si>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</si>
  <si>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</si>
  <si>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</si>
  <si>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</si>
  <si>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</si>
  <si>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</si>
  <si>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</si>
  <si>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</si>
  <si>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</si>
  <si>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</si>
  <si>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</si>
  <si>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</si>
  <si>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</si>
  <si>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</si>
  <si>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</si>
  <si>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</si>
  <si>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</si>
  <si>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</si>
  <si>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</si>
  <si>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</si>
  <si>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</si>
  <si>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</si>
  <si>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</si>
  <si>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</si>
  <si>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</si>
  <si>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</si>
  <si>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</si>
  <si>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</si>
  <si>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</si>
  <si>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</si>
  <si>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</si>
  <si>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</si>
  <si>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</si>
  <si>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</si>
  <si>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</si>
  <si>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</si>
  <si>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</si>
  <si>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</si>
  <si>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</si>
  <si>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</si>
  <si>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</si>
  <si>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</si>
  <si>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</si>
  <si>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</si>
  <si>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</si>
  <si>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</si>
  <si>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</si>
  <si>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</si>
  <si>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</si>
  <si>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</si>
  <si>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</si>
  <si>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</si>
  <si>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</si>
  <si>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</si>
  <si>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</si>
  <si>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</si>
  <si>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</si>
  <si>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</si>
  <si>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</si>
  <si>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</si>
  <si>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</si>
  <si>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</si>
  <si>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</si>
  <si>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</si>
  <si>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</si>
  <si>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</si>
  <si>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</si>
  <si>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</si>
  <si>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</si>
  <si>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</si>
  <si>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</si>
  <si>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</si>
  <si>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</si>
  <si>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</si>
  <si>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</si>
  <si>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</si>
  <si>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</si>
  <si>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</si>
  <si>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</si>
  <si>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</si>
  <si>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</si>
  <si>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</si>
  <si>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</si>
  <si>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</si>
  <si>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</si>
  <si>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</si>
  <si>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</si>
  <si>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</si>
  <si>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</si>
  <si>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</si>
  <si>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</si>
  <si>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</si>
  <si>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</si>
  <si>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</si>
  <si>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</si>
  <si>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</si>
  <si>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</si>
  <si>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</si>
  <si>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</si>
  <si>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</si>
  <si>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</si>
  <si>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</si>
  <si>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</si>
  <si>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</si>
  <si>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</si>
  <si>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</si>
  <si>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</si>
  <si>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</si>
  <si>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</si>
  <si>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</si>
  <si>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</si>
  <si>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</si>
  <si>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</si>
  <si>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</si>
  <si>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</si>
  <si>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</si>
  <si>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</si>
  <si>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</si>
  <si>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</si>
  <si>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</si>
  <si>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</si>
  <si>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</si>
  <si>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</si>
  <si>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</si>
  <si>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</si>
  <si>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</si>
  <si>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</si>
  <si>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</si>
  <si>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</si>
  <si>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</si>
  <si>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</si>
  <si>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</si>
  <si>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</si>
  <si>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</si>
  <si>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</si>
  <si>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</si>
  <si>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</si>
  <si>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</si>
  <si>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</si>
  <si>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</si>
  <si>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</si>
  <si>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</si>
  <si>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</si>
  <si>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</si>
  <si>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</si>
  <si>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</si>
  <si>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</si>
  <si>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</si>
  <si>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</si>
  <si>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</si>
  <si>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</si>
  <si>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</si>
  <si>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</si>
  <si>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</si>
  <si>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</si>
  <si>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</si>
  <si>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</si>
  <si>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</si>
  <si>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</si>
  <si>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</si>
  <si>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</si>
  <si>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</si>
  <si>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</si>
  <si>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</si>
  <si>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</si>
  <si>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</si>
  <si>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</si>
  <si>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</si>
  <si>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</si>
  <si>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</si>
  <si>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</si>
  <si>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</si>
  <si>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</si>
  <si>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</si>
  <si>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</si>
  <si>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</si>
  <si>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</si>
  <si>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</si>
  <si>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</si>
  <si>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</si>
  <si>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</si>
  <si>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</si>
  <si>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</si>
  <si>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</si>
  <si>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</si>
  <si>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</si>
  <si>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</si>
  <si>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</si>
  <si>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</si>
  <si>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</si>
  <si>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</si>
  <si>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</si>
  <si>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</si>
  <si>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</si>
  <si>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</si>
  <si>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</si>
  <si>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</si>
  <si>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</si>
  <si>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</si>
  <si>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</si>
  <si>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</si>
  <si>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</si>
  <si>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</si>
  <si>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</si>
  <si>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</si>
  <si>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</si>
  <si>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Protect those individual assets which the site survey indicate would be affected by site flooding
Each site has a hydrological survey which indicates water depth for each level of flooding risk - this survey can then be used to identify which assets will be affected by flood water and to what depth.  Asset specific flood protection measures would be applied dependant upon the results of the survey.</t>
  </si>
  <si>
    <t>Full relocation of site, include land purchase and re-routing of incoming and outgoing circuits.  Note - these costs have been estimated based upon recently constructed sites.</t>
  </si>
  <si>
    <t>Raise asset levels</t>
  </si>
  <si>
    <t>Relocate substation</t>
  </si>
  <si>
    <t>Construct raised supports or new buildings with high floor levels.  No replacement of asset has been include in these costs.</t>
  </si>
  <si>
    <t>CBA Option 2 - Option 2</t>
  </si>
  <si>
    <t xml:space="preserve">Flood defences at 33/11kV Primary Substation.  
There are a number of options available to protect sites, however the site environmental conditions greatly determines which options can pratically be implemented successfully.  Each site has a hydrological survey which indicates water depth for each level of flooding risk - this survey can then be used to identify which assets will be affected by flood water and to what depth.  Asset specific flood protection measures would be applied dependant upon the results of the survey.  Additionally the physical location of the site must also be considered, for example, perimeter walls may not be suitable at many sites due to land ownership constraints, water displacement problems or civil engineering requirements e.g. substantial foundations would be necessary to withstand moments of force exerted upon the wall from flood waters.  
This CBA will assess the feasible options for protecting the network assets at this site against the impact of a 1/100 risk flooding event.
</t>
  </si>
  <si>
    <t>Maintenance at 5 yearly intervals includes:
replacement of flood door seals, maintenance/periodic replacement of pumps, resealing of cable ducts
Exact costs would be dependant upon the actual volumes of assets and equipment used at the site.  Average costs have been applied to this option.</t>
  </si>
  <si>
    <t>These costs include raising of the base height of individual assets above the flooding level during a 1/100 event.  This could include raised buildings, or raised plinths.  These costs also include any works to protect incoming and outgoing circuits.  Costs have been assumed based upon recent projects to raise asset levels/construct new buildings.
Note - experience has shown that this option is likely to be more expensive that individual asset protection or construction of perimeter wall and therefore is generally not considered unless site specific factors suggest that this option is viable (e.g. condition based replacement of existing assets or building is already planned at the site).</t>
  </si>
  <si>
    <t>Asset protection (as in the baseline scenario)</t>
  </si>
  <si>
    <t>Maintanance of asset protection (as in the baseline scenario)</t>
  </si>
  <si>
    <r>
      <t xml:space="preserve">Workings / assumptions used for costing </t>
    </r>
    <r>
      <rPr>
        <b/>
        <sz val="14"/>
        <color rgb="FF0070C0"/>
        <rFont val="Calibri"/>
        <family val="2"/>
        <scheme val="minor"/>
      </rPr>
      <t>option 2</t>
    </r>
  </si>
  <si>
    <t>Cost for full relocation of the site.  Includes land purchase, construction of substation and rerouting of incoming/outgoing circuits.
This option will generally not be considered when determining options for flood protection at a site, due to inhibitive costs and impact upon the existing network.
These costs have been estimated based upon sites recently constructed for network reinforcement.</t>
  </si>
  <si>
    <t>CBA Option - Baseline Scenario</t>
  </si>
  <si>
    <t>Individual Asset Specific Protection</t>
  </si>
  <si>
    <t>Baseline</t>
  </si>
  <si>
    <t xml:space="preserve">Protection of specific assets indicated by the site survey as affected by 1/100 risk event.  The protection would also be designed to the level of flooding indicated by the survey, and would be tailored to suit the asset (e.g. access requirements, circuit connections). </t>
  </si>
  <si>
    <t>For this site, protecting the individual assets provided the necessary site protection for the least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</si>
</sst>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0">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7" xfId="0" applyFont="1" applyBorder="1" applyAlignment="1">
      <alignment horizontal="left" vertical="top"/>
    </xf>
    <xf numFmtId="0" fontId="4" fillId="0" borderId="9" xfId="0" applyFont="1" applyBorder="1" applyAlignment="1">
      <alignment horizontal="left" vertical="top"/>
    </xf>
    <xf numFmtId="0" fontId="14" fillId="0" borderId="0" xfId="0" quotePrefix="1" applyFont="1" applyBorder="1" applyAlignment="1" applyProtection="1">
      <alignment vertical="center"/>
    </xf>
    <xf numFmtId="0" fontId="16" fillId="0" borderId="0"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applyFont="1" applyBorder="1" applyAlignment="1">
      <alignment wrapText="1"/>
    </xf>
    <xf numFmtId="0" fontId="4" fillId="0" borderId="14" xfId="0" applyFont="1" applyBorder="1" applyAlignment="1" applyProtection="1">
      <alignment vertical="center" wrapText="1"/>
    </xf>
    <xf numFmtId="0" fontId="0" fillId="0" borderId="14" xfId="0" applyBorder="1"/>
    <xf numFmtId="0" fontId="0" fillId="0" borderId="15" xfId="0" applyBorder="1"/>
    <xf numFmtId="0" fontId="4" fillId="0" borderId="13" xfId="0" quotePrefix="1" applyFont="1" applyBorder="1" applyProtection="1"/>
    <xf numFmtId="0" fontId="4" fillId="0" borderId="14" xfId="0" quotePrefix="1" applyFont="1" applyBorder="1" applyProtection="1"/>
    <xf numFmtId="0" fontId="4" fillId="0" borderId="15" xfId="0" quotePrefix="1" applyFont="1" applyBorder="1" applyProtection="1"/>
    <xf numFmtId="0" fontId="5" fillId="5" borderId="0" xfId="0" applyFont="1" applyFill="1" applyProtection="1">
      <protection locked="0"/>
    </xf>
    <xf numFmtId="0" fontId="4" fillId="0" borderId="3" xfId="0" applyFont="1" applyBorder="1" applyAlignment="1">
      <alignment vertical="top" wrapText="1"/>
    </xf>
    <xf numFmtId="0" fontId="4" fillId="0" borderId="0" xfId="0" applyFont="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3" xfId="0" applyFont="1" applyBorder="1" applyAlignment="1">
      <alignmen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18"/>
  <sheetViews>
    <sheetView workbookViewId="0">
      <selection activeCell="C7" sqref="C7"/>
    </sheetView>
  </sheetViews>
  <sheetFormatPr defaultRowHeight="15" x14ac:dyDescent="0.25"/>
  <cols>
    <col min="1" max="1" width="5.85546875" customWidth="1"/>
    <col min="2" max="2" width="22" bestFit="1" customWidth="1"/>
    <col min="3" max="3" width="82.140625" customWidth="1"/>
  </cols>
  <sheetData>
    <row r="1" spans="1:3" ht="18.75" x14ac:dyDescent="0.3">
      <c r="A1" s="1" t="s">
        <v>351</v>
      </c>
    </row>
    <row r="2" spans="1:3" x14ac:dyDescent="0.25">
      <c r="A2" t="s">
        <v>78</v>
      </c>
    </row>
    <row r="4" spans="1:3" ht="15.75" thickBot="1" x14ac:dyDescent="0.3"/>
    <row r="5" spans="1:3" ht="75" x14ac:dyDescent="0.3">
      <c r="A5" s="182" t="s">
        <v>11</v>
      </c>
      <c r="B5" s="136" t="s">
        <v>167</v>
      </c>
      <c r="C5" s="137" t="s">
        <v>352</v>
      </c>
    </row>
    <row r="6" spans="1:3" x14ac:dyDescent="0.25">
      <c r="A6" s="183"/>
      <c r="B6" s="62" t="s">
        <v>198</v>
      </c>
      <c r="C6" s="139"/>
    </row>
    <row r="7" spans="1:3" x14ac:dyDescent="0.25">
      <c r="A7" s="183"/>
      <c r="B7" s="62" t="s">
        <v>198</v>
      </c>
      <c r="C7" s="139"/>
    </row>
    <row r="8" spans="1:3" x14ac:dyDescent="0.25">
      <c r="A8" s="183"/>
      <c r="B8" s="62" t="s">
        <v>198</v>
      </c>
      <c r="C8" s="139"/>
    </row>
    <row r="9" spans="1:3" x14ac:dyDescent="0.25">
      <c r="A9" s="183"/>
      <c r="B9" s="62" t="s">
        <v>198</v>
      </c>
      <c r="C9" s="139"/>
    </row>
    <row r="10" spans="1:3" ht="15.75" thickBot="1" x14ac:dyDescent="0.3">
      <c r="A10" s="184"/>
      <c r="B10" s="125" t="s">
        <v>197</v>
      </c>
      <c r="C10" s="140"/>
    </row>
    <row r="11" spans="1:3" ht="15.75" thickBot="1" x14ac:dyDescent="0.3"/>
    <row r="12" spans="1:3" ht="15.75" x14ac:dyDescent="0.3">
      <c r="A12" s="187" t="s">
        <v>301</v>
      </c>
      <c r="B12" s="136" t="s">
        <v>167</v>
      </c>
      <c r="C12" s="141" t="s">
        <v>349</v>
      </c>
    </row>
    <row r="13" spans="1:3" ht="15.75" x14ac:dyDescent="0.3">
      <c r="A13" s="188"/>
      <c r="B13" s="62" t="s">
        <v>176</v>
      </c>
      <c r="C13" s="142" t="s">
        <v>350</v>
      </c>
    </row>
    <row r="14" spans="1:3" ht="15.75" x14ac:dyDescent="0.3">
      <c r="A14" s="188"/>
      <c r="B14" s="62" t="s">
        <v>198</v>
      </c>
      <c r="C14" s="142"/>
    </row>
    <row r="15" spans="1:3" ht="15.75" x14ac:dyDescent="0.3">
      <c r="A15" s="188"/>
      <c r="B15" s="62" t="s">
        <v>198</v>
      </c>
      <c r="C15" s="142"/>
    </row>
    <row r="16" spans="1:3" ht="15.75" x14ac:dyDescent="0.3">
      <c r="A16" s="188"/>
      <c r="B16" s="62" t="s">
        <v>198</v>
      </c>
      <c r="C16" s="142"/>
    </row>
    <row r="17" spans="1:3" ht="15.75" x14ac:dyDescent="0.3">
      <c r="A17" s="188"/>
      <c r="B17" s="62" t="s">
        <v>198</v>
      </c>
      <c r="C17" s="142"/>
    </row>
    <row r="18" spans="1:3" ht="16.5" thickBot="1" x14ac:dyDescent="0.35">
      <c r="A18" s="189"/>
      <c r="B18" s="126" t="s">
        <v>321</v>
      </c>
      <c r="C18" s="143"/>
    </row>
  </sheetData>
  <mergeCells count="2">
    <mergeCell ref="A5:A10"/>
    <mergeCell ref="A12:A1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30" sqref="H30"/>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31" sqref="C31"/>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6" t="s">
        <v>225</v>
      </c>
      <c r="C26" s="146"/>
      <c r="D26" s="146"/>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activeCell="B31" sqref="B31:B32"/>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5" customHeight="1" x14ac:dyDescent="0.3">
      <c r="B2" s="154" t="s">
        <v>346</v>
      </c>
      <c r="C2" s="155"/>
      <c r="D2" s="155"/>
      <c r="E2" s="155"/>
      <c r="F2" s="156"/>
      <c r="Z2" s="26" t="s">
        <v>81</v>
      </c>
    </row>
    <row r="3" spans="2:26" ht="102" customHeight="1" x14ac:dyDescent="0.3">
      <c r="B3" s="157"/>
      <c r="C3" s="158"/>
      <c r="D3" s="158"/>
      <c r="E3" s="158"/>
      <c r="F3" s="159"/>
    </row>
    <row r="4" spans="2:26" ht="18" customHeight="1" x14ac:dyDescent="0.3">
      <c r="B4" s="25" t="s">
        <v>80</v>
      </c>
      <c r="C4" s="27"/>
      <c r="D4" s="27"/>
      <c r="E4" s="27"/>
      <c r="F4" s="27"/>
    </row>
    <row r="5" spans="2:26" ht="24.75" customHeight="1" x14ac:dyDescent="0.3">
      <c r="B5" s="147"/>
      <c r="C5" s="148"/>
      <c r="D5" s="148"/>
      <c r="E5" s="148"/>
      <c r="F5" s="149"/>
    </row>
    <row r="6" spans="2:26" ht="13.5" customHeight="1" x14ac:dyDescent="0.3">
      <c r="B6" s="27"/>
      <c r="C6" s="27"/>
      <c r="D6" s="27"/>
      <c r="E6" s="27"/>
      <c r="F6" s="27"/>
    </row>
    <row r="7" spans="2:26" x14ac:dyDescent="0.3">
      <c r="B7" s="25" t="s">
        <v>50</v>
      </c>
    </row>
    <row r="8" spans="2:26" x14ac:dyDescent="0.3">
      <c r="B8" s="161" t="s">
        <v>27</v>
      </c>
      <c r="C8" s="162"/>
      <c r="D8" s="160" t="s">
        <v>30</v>
      </c>
      <c r="E8" s="160"/>
      <c r="F8" s="160"/>
    </row>
    <row r="9" spans="2:26" s="91" customFormat="1" ht="60" customHeight="1" x14ac:dyDescent="0.25">
      <c r="B9" s="163" t="s">
        <v>304</v>
      </c>
      <c r="C9" s="164"/>
      <c r="D9" s="153" t="s">
        <v>340</v>
      </c>
      <c r="E9" s="153"/>
      <c r="F9" s="153"/>
    </row>
    <row r="10" spans="2:26" s="91" customFormat="1" ht="30.75" customHeight="1" x14ac:dyDescent="0.25">
      <c r="B10" s="132" t="s">
        <v>342</v>
      </c>
      <c r="C10" s="133"/>
      <c r="D10" s="147" t="s">
        <v>344</v>
      </c>
      <c r="E10" s="148"/>
      <c r="F10" s="149"/>
    </row>
    <row r="11" spans="2:26" s="91" customFormat="1" ht="28.5" customHeight="1" x14ac:dyDescent="0.25">
      <c r="B11" s="163" t="s">
        <v>343</v>
      </c>
      <c r="C11" s="164"/>
      <c r="D11" s="153" t="s">
        <v>341</v>
      </c>
      <c r="E11" s="153"/>
      <c r="F11" s="153"/>
    </row>
    <row r="12" spans="2:26" s="91" customFormat="1" ht="32.25" customHeight="1" x14ac:dyDescent="0.3">
      <c r="B12" s="150"/>
      <c r="C12" s="151"/>
      <c r="D12" s="152"/>
      <c r="E12" s="152"/>
      <c r="F12" s="152"/>
    </row>
    <row r="13" spans="2:26" ht="22.5" customHeight="1" x14ac:dyDescent="0.3">
      <c r="B13" s="150"/>
      <c r="C13" s="151"/>
      <c r="D13" s="152"/>
      <c r="E13" s="152"/>
      <c r="F13" s="152"/>
    </row>
    <row r="14" spans="2:26" ht="22.5" customHeight="1" x14ac:dyDescent="0.3">
      <c r="B14" s="150"/>
      <c r="C14" s="151"/>
      <c r="D14" s="152"/>
      <c r="E14" s="152"/>
      <c r="F14" s="152"/>
    </row>
    <row r="15" spans="2:26" ht="22.5" customHeight="1" x14ac:dyDescent="0.3">
      <c r="B15" s="150"/>
      <c r="C15" s="151"/>
      <c r="D15" s="152"/>
      <c r="E15" s="152"/>
      <c r="F15" s="152"/>
    </row>
    <row r="16" spans="2:26" ht="22.5" customHeight="1" x14ac:dyDescent="0.3">
      <c r="B16" s="150"/>
      <c r="C16" s="151"/>
      <c r="D16" s="152"/>
      <c r="E16" s="152"/>
      <c r="F16" s="152"/>
    </row>
    <row r="17" spans="2:11" ht="22.5" customHeight="1" x14ac:dyDescent="0.3">
      <c r="B17" s="150"/>
      <c r="C17" s="151"/>
      <c r="D17" s="152"/>
      <c r="E17" s="152"/>
      <c r="F17" s="152"/>
    </row>
    <row r="18" spans="2:11" ht="22.5" customHeight="1" x14ac:dyDescent="0.3">
      <c r="B18" s="150"/>
      <c r="C18" s="151"/>
      <c r="D18" s="152"/>
      <c r="E18" s="152"/>
      <c r="F18" s="152"/>
    </row>
    <row r="19" spans="2:11" ht="22.5" customHeight="1" x14ac:dyDescent="0.3">
      <c r="B19" s="150"/>
      <c r="C19" s="151"/>
      <c r="D19" s="152"/>
      <c r="E19" s="152"/>
      <c r="F19" s="152"/>
    </row>
    <row r="20" spans="2:11" ht="22.5" customHeight="1" x14ac:dyDescent="0.3">
      <c r="B20" s="150"/>
      <c r="C20" s="151"/>
      <c r="D20" s="152"/>
      <c r="E20" s="152"/>
      <c r="F20" s="152"/>
    </row>
    <row r="21" spans="2:11" ht="22.5" customHeight="1" x14ac:dyDescent="0.3">
      <c r="B21" s="150"/>
      <c r="C21" s="151"/>
      <c r="D21" s="152"/>
      <c r="E21" s="152"/>
      <c r="F21" s="152"/>
    </row>
    <row r="22" spans="2:11" ht="22.5" customHeight="1" x14ac:dyDescent="0.3">
      <c r="B22" s="150"/>
      <c r="C22" s="151"/>
      <c r="D22" s="152"/>
      <c r="E22" s="152"/>
      <c r="F22" s="152"/>
    </row>
    <row r="23" spans="2:11" ht="22.5" customHeight="1" x14ac:dyDescent="0.3">
      <c r="B23" s="150"/>
      <c r="C23" s="151"/>
      <c r="D23" s="152"/>
      <c r="E23" s="152"/>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102</v>
      </c>
      <c r="H26" s="165"/>
      <c r="I26" s="165"/>
      <c r="J26" s="165"/>
      <c r="K26" s="165"/>
    </row>
    <row r="27" spans="2:11" x14ac:dyDescent="0.3">
      <c r="B27" s="167"/>
      <c r="C27" s="169"/>
      <c r="D27" s="169"/>
      <c r="E27" s="169"/>
      <c r="F27" s="167"/>
      <c r="G27" s="65" t="s">
        <v>103</v>
      </c>
      <c r="H27" s="65" t="s">
        <v>104</v>
      </c>
      <c r="I27" s="65" t="s">
        <v>105</v>
      </c>
      <c r="J27" s="65" t="s">
        <v>106</v>
      </c>
      <c r="K27" s="65" t="s">
        <v>107</v>
      </c>
    </row>
    <row r="28" spans="2:11" ht="27.75" customHeight="1" x14ac:dyDescent="0.3">
      <c r="B28" s="30" t="s">
        <v>355</v>
      </c>
      <c r="C28" s="30" t="str">
        <f>'Baseline scenario'!C1</f>
        <v>Individual Asset Specific Protection</v>
      </c>
      <c r="D28" s="30" t="s">
        <v>29</v>
      </c>
      <c r="E28" s="145" t="s">
        <v>357</v>
      </c>
      <c r="F28" s="30" t="s">
        <v>167</v>
      </c>
      <c r="G28" s="66"/>
      <c r="H28" s="66"/>
      <c r="I28" s="66"/>
      <c r="J28" s="66"/>
      <c r="K28" s="30"/>
    </row>
    <row r="29" spans="2:11" ht="27.75" customHeight="1" x14ac:dyDescent="0.3">
      <c r="B29" s="30">
        <v>1</v>
      </c>
      <c r="C29" s="31" t="str">
        <f>IF('Option 1'!$C$1="","",'Option 1'!$C$1)</f>
        <v>Raise asset levels</v>
      </c>
      <c r="D29" s="30" t="s">
        <v>81</v>
      </c>
      <c r="E29" s="31"/>
      <c r="F29" s="30"/>
      <c r="G29" s="66">
        <f>'Option 1'!$C$4</f>
        <v>-0.3193604115446213</v>
      </c>
      <c r="H29" s="66">
        <f>'Option 1'!$C$5</f>
        <v>-0.38380889910199317</v>
      </c>
      <c r="I29" s="66">
        <f>'Option 1'!$C$6</f>
        <v>-0.42480910828990381</v>
      </c>
      <c r="J29" s="66">
        <f>'Option 1'!$C$7</f>
        <v>-0.46369743160267574</v>
      </c>
      <c r="K29" s="30"/>
    </row>
    <row r="30" spans="2:11" ht="27.75" customHeight="1" x14ac:dyDescent="0.3">
      <c r="B30" s="30">
        <v>2</v>
      </c>
      <c r="C30" s="31" t="str">
        <f>IF('Option 2'!$C$1="","",'Option 2'!$C$1)</f>
        <v>Relocate substation</v>
      </c>
      <c r="D30" s="30" t="s">
        <v>81</v>
      </c>
      <c r="E30" s="31"/>
      <c r="F30" s="30"/>
      <c r="G30" s="66">
        <f>'Option 2'!$C$4</f>
        <v>-3.4160065453169368</v>
      </c>
      <c r="H30" s="66">
        <f>'Option 2'!$C$5</f>
        <v>-4.1188261760715728</v>
      </c>
      <c r="I30" s="66">
        <f>'Option 2'!$C$6</f>
        <v>-4.5755662458869448</v>
      </c>
      <c r="J30" s="66">
        <f>'Option 2'!$C$7</f>
        <v>-5.020382723316259</v>
      </c>
      <c r="K30" s="30"/>
    </row>
    <row r="31" spans="2:11" ht="27.75" customHeight="1" x14ac:dyDescent="0.3">
      <c r="B31" s="30"/>
      <c r="C31" s="30"/>
      <c r="D31" s="30"/>
      <c r="E31" s="31"/>
      <c r="F31" s="30"/>
      <c r="G31" s="66"/>
      <c r="H31" s="66"/>
      <c r="I31" s="66"/>
      <c r="J31" s="66"/>
      <c r="K31" s="30"/>
    </row>
    <row r="32" spans="2:11" ht="27.75" customHeight="1" x14ac:dyDescent="0.3">
      <c r="B32" s="30"/>
      <c r="C32" s="30"/>
      <c r="D32" s="30"/>
      <c r="E32" s="31"/>
      <c r="F32" s="30"/>
      <c r="G32" s="66"/>
      <c r="H32" s="66"/>
      <c r="I32" s="66"/>
      <c r="J32" s="66"/>
      <c r="K32" s="30"/>
    </row>
    <row r="37" spans="2:2" x14ac:dyDescent="0.3">
      <c r="B37" s="2" t="s">
        <v>108</v>
      </c>
    </row>
  </sheetData>
  <mergeCells count="39">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1:C11"/>
    <mergeCell ref="B13:C13"/>
    <mergeCell ref="B20:C20"/>
    <mergeCell ref="B2:F3"/>
    <mergeCell ref="D8:F8"/>
    <mergeCell ref="D9:F9"/>
    <mergeCell ref="B8:C8"/>
    <mergeCell ref="B9:C9"/>
    <mergeCell ref="D10:F10"/>
    <mergeCell ref="B12:C12"/>
    <mergeCell ref="D12:F12"/>
    <mergeCell ref="B21:C21"/>
    <mergeCell ref="B22:C22"/>
    <mergeCell ref="D18:F18"/>
    <mergeCell ref="D11:F11"/>
    <mergeCell ref="D13:F13"/>
    <mergeCell ref="D14:F14"/>
    <mergeCell ref="D15:F15"/>
    <mergeCell ref="D16:F16"/>
    <mergeCell ref="D17:F17"/>
  </mergeCells>
  <conditionalFormatting sqref="D31:D32 G31:K32 C29:K30 C28:D28 F28:K28">
    <cfRule type="expression" dxfId="8" priority="16">
      <formula>$D28="adopted"</formula>
    </cfRule>
  </conditionalFormatting>
  <conditionalFormatting sqref="C31:F32">
    <cfRule type="expression" dxfId="7" priority="15">
      <formula>$D31="adopted"</formula>
    </cfRule>
  </conditionalFormatting>
  <conditionalFormatting sqref="G32:J32">
    <cfRule type="expression" dxfId="6" priority="8">
      <formula>$D32="adopted"</formula>
    </cfRule>
  </conditionalFormatting>
  <conditionalFormatting sqref="B28">
    <cfRule type="expression" dxfId="5" priority="6">
      <formula>$D28="Adopted"</formula>
    </cfRule>
  </conditionalFormatting>
  <conditionalFormatting sqref="B29">
    <cfRule type="expression" dxfId="4" priority="5">
      <formula>$D29="Adopted"</formula>
    </cfRule>
  </conditionalFormatting>
  <conditionalFormatting sqref="B30">
    <cfRule type="expression" dxfId="3" priority="4">
      <formula>$D30="Adopted"</formula>
    </cfRule>
  </conditionalFormatting>
  <conditionalFormatting sqref="B31">
    <cfRule type="expression" dxfId="2" priority="3">
      <formula>$D31="Adopted"</formula>
    </cfRule>
  </conditionalFormatting>
  <conditionalFormatting sqref="B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6" sqref="F26"/>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0" t="s">
        <v>75</v>
      </c>
      <c r="C13" s="171"/>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2"/>
      <c r="C14" s="173"/>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4"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4"/>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4"/>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4"/>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90" zoomScaleNormal="90" zoomScaleSheetLayoutView="75" workbookViewId="0">
      <pane xSplit="2" ySplit="6" topLeftCell="C7" activePane="bottomRight" state="frozen"/>
      <selection activeCell="E44" sqref="E44"/>
      <selection pane="topRight" activeCell="E44" sqref="E44"/>
      <selection pane="bottomLeft" activeCell="E44" sqref="E44"/>
      <selection pane="bottomRight" activeCell="E21" sqref="E2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144" t="s">
        <v>353</v>
      </c>
      <c r="C1" s="144" t="s">
        <v>354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2" t="s">
        <v>167</v>
      </c>
      <c r="C7" s="61"/>
      <c r="D7" s="62" t="s">
        <v>40</v>
      </c>
      <c r="E7" s="63">
        <f>-83920/1000000</f>
        <v>-8.3919999999999995E-2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0"/>
      <c r="B8" s="62" t="s">
        <v>176</v>
      </c>
      <c r="C8" s="61"/>
      <c r="D8" s="62" t="s">
        <v>40</v>
      </c>
      <c r="E8" s="63"/>
      <c r="F8" s="63"/>
      <c r="G8" s="63"/>
      <c r="H8" s="63"/>
      <c r="I8" s="63">
        <v>-2.5000000000000001E-3</v>
      </c>
      <c r="J8" s="63"/>
      <c r="K8" s="63"/>
      <c r="L8" s="63"/>
      <c r="M8" s="63"/>
      <c r="N8" s="63">
        <f>I8</f>
        <v>-2.5000000000000001E-3</v>
      </c>
      <c r="O8" s="63"/>
      <c r="P8" s="63"/>
      <c r="Q8" s="63"/>
      <c r="R8" s="63"/>
      <c r="S8" s="63">
        <f>N8</f>
        <v>-2.5000000000000001E-3</v>
      </c>
      <c r="T8" s="63"/>
      <c r="U8" s="63"/>
      <c r="V8" s="63"/>
      <c r="W8" s="63"/>
      <c r="X8" s="63">
        <f>S8</f>
        <v>-2.5000000000000001E-3</v>
      </c>
      <c r="Y8" s="63"/>
      <c r="Z8" s="63"/>
      <c r="AA8" s="63"/>
      <c r="AB8" s="63"/>
      <c r="AC8" s="63">
        <f>X8</f>
        <v>-2.5000000000000001E-3</v>
      </c>
      <c r="AD8" s="63"/>
      <c r="AE8" s="63"/>
      <c r="AF8" s="63"/>
      <c r="AG8" s="63"/>
      <c r="AH8" s="63">
        <f>AC8</f>
        <v>-2.5000000000000001E-3</v>
      </c>
      <c r="AI8" s="63"/>
      <c r="AJ8" s="63"/>
      <c r="AK8" s="63"/>
      <c r="AL8" s="63"/>
      <c r="AM8" s="63">
        <f>AH8</f>
        <v>-2.5000000000000001E-3</v>
      </c>
      <c r="AN8" s="63"/>
      <c r="AO8" s="63"/>
      <c r="AP8" s="63"/>
      <c r="AQ8" s="63"/>
      <c r="AR8" s="63">
        <f>AM8</f>
        <v>-2.5000000000000001E-3</v>
      </c>
      <c r="AS8" s="63"/>
      <c r="AT8" s="63"/>
      <c r="AU8" s="63"/>
      <c r="AV8" s="63"/>
      <c r="AW8" s="63">
        <f>AR8</f>
        <v>-2.5000000000000001E-3</v>
      </c>
      <c r="AX8" s="62"/>
      <c r="AY8" s="62"/>
      <c r="AZ8" s="62"/>
      <c r="BA8" s="62"/>
      <c r="BB8" s="62"/>
      <c r="BC8" s="62"/>
      <c r="BD8" s="62"/>
    </row>
    <row r="9" spans="1:56" x14ac:dyDescent="0.3">
      <c r="A9" s="180"/>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0"/>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0"/>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1"/>
      <c r="B12" s="125" t="s">
        <v>197</v>
      </c>
      <c r="C12" s="59"/>
      <c r="D12" s="126" t="s">
        <v>40</v>
      </c>
      <c r="E12" s="60">
        <f>SUM(E7:E11)</f>
        <v>-8.3919999999999995E-2</v>
      </c>
      <c r="F12" s="60">
        <f t="shared" ref="F12:AW12" si="0">SUM(F7:F11)</f>
        <v>0</v>
      </c>
      <c r="G12" s="60">
        <f t="shared" si="0"/>
        <v>0</v>
      </c>
      <c r="H12" s="60">
        <f t="shared" si="0"/>
        <v>0</v>
      </c>
      <c r="I12" s="60">
        <f t="shared" si="0"/>
        <v>-2.5000000000000001E-3</v>
      </c>
      <c r="J12" s="60">
        <f t="shared" si="0"/>
        <v>0</v>
      </c>
      <c r="K12" s="60">
        <f t="shared" si="0"/>
        <v>0</v>
      </c>
      <c r="L12" s="60">
        <f t="shared" si="0"/>
        <v>0</v>
      </c>
      <c r="M12" s="60">
        <f t="shared" si="0"/>
        <v>0</v>
      </c>
      <c r="N12" s="60">
        <f t="shared" si="0"/>
        <v>-2.5000000000000001E-3</v>
      </c>
      <c r="O12" s="60">
        <f t="shared" si="0"/>
        <v>0</v>
      </c>
      <c r="P12" s="60">
        <f t="shared" si="0"/>
        <v>0</v>
      </c>
      <c r="Q12" s="60">
        <f t="shared" si="0"/>
        <v>0</v>
      </c>
      <c r="R12" s="60">
        <f t="shared" si="0"/>
        <v>0</v>
      </c>
      <c r="S12" s="60">
        <f t="shared" si="0"/>
        <v>-2.5000000000000001E-3</v>
      </c>
      <c r="T12" s="60">
        <f t="shared" si="0"/>
        <v>0</v>
      </c>
      <c r="U12" s="60">
        <f t="shared" si="0"/>
        <v>0</v>
      </c>
      <c r="V12" s="60">
        <f t="shared" si="0"/>
        <v>0</v>
      </c>
      <c r="W12" s="60">
        <f t="shared" si="0"/>
        <v>0</v>
      </c>
      <c r="X12" s="60">
        <f t="shared" si="0"/>
        <v>-2.5000000000000001E-3</v>
      </c>
      <c r="Y12" s="60">
        <f t="shared" si="0"/>
        <v>0</v>
      </c>
      <c r="Z12" s="60">
        <f t="shared" si="0"/>
        <v>0</v>
      </c>
      <c r="AA12" s="60">
        <f t="shared" si="0"/>
        <v>0</v>
      </c>
      <c r="AB12" s="60">
        <f t="shared" si="0"/>
        <v>0</v>
      </c>
      <c r="AC12" s="60">
        <f t="shared" si="0"/>
        <v>-2.5000000000000001E-3</v>
      </c>
      <c r="AD12" s="60">
        <f t="shared" si="0"/>
        <v>0</v>
      </c>
      <c r="AE12" s="60">
        <f t="shared" si="0"/>
        <v>0</v>
      </c>
      <c r="AF12" s="60">
        <f t="shared" si="0"/>
        <v>0</v>
      </c>
      <c r="AG12" s="60">
        <f t="shared" si="0"/>
        <v>0</v>
      </c>
      <c r="AH12" s="60">
        <f t="shared" si="0"/>
        <v>-2.5000000000000001E-3</v>
      </c>
      <c r="AI12" s="60">
        <f t="shared" si="0"/>
        <v>0</v>
      </c>
      <c r="AJ12" s="60">
        <f t="shared" si="0"/>
        <v>0</v>
      </c>
      <c r="AK12" s="60">
        <f t="shared" si="0"/>
        <v>0</v>
      </c>
      <c r="AL12" s="60">
        <f t="shared" si="0"/>
        <v>0</v>
      </c>
      <c r="AM12" s="60">
        <f t="shared" si="0"/>
        <v>-2.5000000000000001E-3</v>
      </c>
      <c r="AN12" s="60">
        <f t="shared" si="0"/>
        <v>0</v>
      </c>
      <c r="AO12" s="60">
        <f t="shared" si="0"/>
        <v>0</v>
      </c>
      <c r="AP12" s="60">
        <f t="shared" si="0"/>
        <v>0</v>
      </c>
      <c r="AQ12" s="60">
        <f t="shared" si="0"/>
        <v>0</v>
      </c>
      <c r="AR12" s="60">
        <f t="shared" si="0"/>
        <v>-2.5000000000000001E-3</v>
      </c>
      <c r="AS12" s="60">
        <f t="shared" si="0"/>
        <v>0</v>
      </c>
      <c r="AT12" s="60">
        <f t="shared" si="0"/>
        <v>0</v>
      </c>
      <c r="AU12" s="60">
        <f t="shared" si="0"/>
        <v>0</v>
      </c>
      <c r="AV12" s="60">
        <f t="shared" si="0"/>
        <v>0</v>
      </c>
      <c r="AW12" s="60">
        <f t="shared" si="0"/>
        <v>-2.5000000000000001E-3</v>
      </c>
      <c r="AX12" s="62"/>
      <c r="AY12" s="62"/>
      <c r="AZ12" s="62"/>
      <c r="BA12" s="62"/>
      <c r="BB12" s="62"/>
      <c r="BC12" s="62"/>
      <c r="BD12" s="62"/>
    </row>
    <row r="13" spans="1:56" ht="12.75" customHeight="1" x14ac:dyDescent="0.3">
      <c r="A13" s="175"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6"/>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6"/>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6"/>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6"/>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6"/>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6"/>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6"/>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6"/>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6"/>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6"/>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7"/>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8"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8"/>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8"/>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8"/>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8"/>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8"/>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8"/>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8"/>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0"/>
  <sheetViews>
    <sheetView workbookViewId="0">
      <selection activeCell="E5" sqref="E5"/>
    </sheetView>
  </sheetViews>
  <sheetFormatPr defaultRowHeight="15" x14ac:dyDescent="0.25"/>
  <cols>
    <col min="1" max="1" width="5.85546875" customWidth="1"/>
    <col min="2" max="2" width="22" bestFit="1" customWidth="1"/>
    <col min="3" max="3" width="82.5703125" customWidth="1"/>
  </cols>
  <sheetData>
    <row r="1" spans="1:3" ht="18.75" x14ac:dyDescent="0.3">
      <c r="A1" s="1" t="s">
        <v>303</v>
      </c>
    </row>
    <row r="2" spans="1:3" x14ac:dyDescent="0.25">
      <c r="A2" t="s">
        <v>78</v>
      </c>
    </row>
    <row r="4" spans="1:3" ht="15.75" thickBot="1" x14ac:dyDescent="0.3"/>
    <row r="5" spans="1:3" ht="45" x14ac:dyDescent="0.3">
      <c r="A5" s="182" t="s">
        <v>11</v>
      </c>
      <c r="B5" s="136" t="s">
        <v>167</v>
      </c>
      <c r="C5" s="137" t="s">
        <v>356</v>
      </c>
    </row>
    <row r="6" spans="1:3" ht="60" x14ac:dyDescent="0.25">
      <c r="A6" s="183"/>
      <c r="B6" s="62" t="s">
        <v>176</v>
      </c>
      <c r="C6" s="138" t="s">
        <v>347</v>
      </c>
    </row>
    <row r="7" spans="1:3" x14ac:dyDescent="0.25">
      <c r="A7" s="183"/>
      <c r="B7" s="62" t="s">
        <v>198</v>
      </c>
      <c r="C7" s="139"/>
    </row>
    <row r="8" spans="1:3" x14ac:dyDescent="0.25">
      <c r="A8" s="183"/>
      <c r="B8" s="62" t="s">
        <v>198</v>
      </c>
      <c r="C8" s="139"/>
    </row>
    <row r="9" spans="1:3" x14ac:dyDescent="0.25">
      <c r="A9" s="183"/>
      <c r="B9" s="62" t="s">
        <v>198</v>
      </c>
      <c r="C9" s="139"/>
    </row>
    <row r="10" spans="1:3" ht="15.75" thickBot="1" x14ac:dyDescent="0.3">
      <c r="A10" s="184"/>
      <c r="B10" s="125" t="s">
        <v>197</v>
      </c>
      <c r="C10" s="140"/>
    </row>
  </sheetData>
  <mergeCells count="1">
    <mergeCell ref="A5:A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I25" sqref="I2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summary'!B10</f>
        <v>Raise asset levels</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-0.3193604115446213</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-0.38380889910199317</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-0.42480910828990381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-0.46369743160267574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2" t="s">
        <v>167</v>
      </c>
      <c r="C13" s="61"/>
      <c r="D13" s="62" t="s">
        <v>40</v>
      </c>
      <c r="E13" s="63">
        <v>-0.5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0"/>
      <c r="B14" s="62" t="s">
        <v>198</v>
      </c>
      <c r="C14" s="135"/>
      <c r="D14" s="62" t="s">
        <v>40</v>
      </c>
      <c r="E14" s="63"/>
      <c r="F14" s="63"/>
      <c r="G14" s="63"/>
      <c r="H14" s="63"/>
      <c r="I14" s="63"/>
      <c r="J14" s="63"/>
      <c r="K14" s="63"/>
      <c r="L14" s="63"/>
      <c r="M14" s="63"/>
      <c r="N14" s="63"/>
      <c r="O14" s="63">
        <f>E14</f>
        <v>0</v>
      </c>
      <c r="P14" s="63"/>
      <c r="Q14" s="63"/>
      <c r="R14" s="63"/>
      <c r="S14" s="63"/>
      <c r="T14" s="63"/>
      <c r="U14" s="63"/>
      <c r="V14" s="63"/>
      <c r="W14" s="63"/>
      <c r="X14" s="63"/>
      <c r="Y14" s="63">
        <f>O14</f>
        <v>0</v>
      </c>
      <c r="Z14" s="63"/>
      <c r="AA14" s="63"/>
      <c r="AB14" s="63"/>
      <c r="AC14" s="63"/>
      <c r="AD14" s="63"/>
      <c r="AE14" s="63"/>
      <c r="AF14" s="63"/>
      <c r="AG14" s="63"/>
      <c r="AH14" s="63"/>
      <c r="AI14" s="63">
        <f>Y14</f>
        <v>0</v>
      </c>
      <c r="AJ14" s="63"/>
      <c r="AK14" s="63"/>
      <c r="AL14" s="63"/>
      <c r="AM14" s="63"/>
      <c r="AN14" s="63"/>
      <c r="AO14" s="63"/>
      <c r="AP14" s="63"/>
      <c r="AQ14" s="63"/>
      <c r="AR14" s="63"/>
      <c r="AS14" s="63">
        <f>AI14</f>
        <v>0</v>
      </c>
      <c r="AT14" s="63"/>
      <c r="AU14" s="63"/>
      <c r="AV14" s="63"/>
      <c r="AW14" s="63"/>
      <c r="AX14" s="62"/>
      <c r="AY14" s="62"/>
      <c r="AZ14" s="62"/>
      <c r="BA14" s="62"/>
      <c r="BB14" s="62"/>
      <c r="BC14" s="62"/>
      <c r="BD14" s="62"/>
    </row>
    <row r="15" spans="1:56" x14ac:dyDescent="0.3">
      <c r="A15" s="180"/>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0"/>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0"/>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1"/>
      <c r="B18" s="125" t="s">
        <v>197</v>
      </c>
      <c r="C18" s="131"/>
      <c r="D18" s="126" t="s">
        <v>40</v>
      </c>
      <c r="E18" s="60">
        <f>SUM(E13:E17)</f>
        <v>-0.5</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5" t="s">
        <v>301</v>
      </c>
      <c r="B19" s="62" t="s">
        <v>167</v>
      </c>
      <c r="C19" s="8"/>
      <c r="D19" s="9" t="s">
        <v>40</v>
      </c>
      <c r="E19" s="34">
        <f>-'Baseline scenario'!E7</f>
        <v>8.3919999999999995E-2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5"/>
      <c r="B20" s="62" t="s">
        <v>176</v>
      </c>
      <c r="C20" s="8"/>
      <c r="D20" s="9" t="s">
        <v>40</v>
      </c>
      <c r="E20" s="34">
        <f>-'Baseline scenario'!E8</f>
        <v>0</v>
      </c>
      <c r="F20" s="34">
        <f>-'Baseline scenario'!F8</f>
        <v>0</v>
      </c>
      <c r="G20" s="34">
        <f>-'Baseline scenario'!G8</f>
        <v>0</v>
      </c>
      <c r="H20" s="34">
        <f>-'Baseline scenario'!H8</f>
        <v>0</v>
      </c>
      <c r="I20" s="34">
        <f>-'Baseline scenario'!I8</f>
        <v>2.5000000000000001E-3</v>
      </c>
      <c r="J20" s="34">
        <f>-'Baseline scenario'!J8</f>
        <v>0</v>
      </c>
      <c r="K20" s="34">
        <f>-'Baseline scenario'!K8</f>
        <v>0</v>
      </c>
      <c r="L20" s="34">
        <f>-'Baseline scenario'!L8</f>
        <v>0</v>
      </c>
      <c r="M20" s="34">
        <f>-'Baseline scenario'!M8</f>
        <v>0</v>
      </c>
      <c r="N20" s="34">
        <f>-'Baseline scenario'!N8</f>
        <v>2.5000000000000001E-3</v>
      </c>
      <c r="O20" s="34">
        <f>-'Baseline scenario'!O8</f>
        <v>0</v>
      </c>
      <c r="P20" s="34">
        <f>-'Baseline scenario'!P8</f>
        <v>0</v>
      </c>
      <c r="Q20" s="34">
        <f>-'Baseline scenario'!Q8</f>
        <v>0</v>
      </c>
      <c r="R20" s="34">
        <f>-'Baseline scenario'!R8</f>
        <v>0</v>
      </c>
      <c r="S20" s="34">
        <f>-'Baseline scenario'!S8</f>
        <v>2.5000000000000001E-3</v>
      </c>
      <c r="T20" s="34">
        <f>-'Baseline scenario'!T8</f>
        <v>0</v>
      </c>
      <c r="U20" s="34">
        <f>-'Baseline scenario'!U8</f>
        <v>0</v>
      </c>
      <c r="V20" s="34">
        <f>-'Baseline scenario'!V8</f>
        <v>0</v>
      </c>
      <c r="W20" s="34">
        <f>-'Baseline scenario'!W8</f>
        <v>0</v>
      </c>
      <c r="X20" s="34">
        <f>-'Baseline scenario'!X8</f>
        <v>2.5000000000000001E-3</v>
      </c>
      <c r="Y20" s="34">
        <f>-'Baseline scenario'!Y8</f>
        <v>0</v>
      </c>
      <c r="Z20" s="34">
        <f>-'Baseline scenario'!Z8</f>
        <v>0</v>
      </c>
      <c r="AA20" s="34">
        <f>-'Baseline scenario'!AA8</f>
        <v>0</v>
      </c>
      <c r="AB20" s="34">
        <f>-'Baseline scenario'!AB8</f>
        <v>0</v>
      </c>
      <c r="AC20" s="34">
        <f>-'Baseline scenario'!AC8</f>
        <v>2.5000000000000001E-3</v>
      </c>
      <c r="AD20" s="34">
        <f>-'Baseline scenario'!AD8</f>
        <v>0</v>
      </c>
      <c r="AE20" s="34">
        <f>-'Baseline scenario'!AE8</f>
        <v>0</v>
      </c>
      <c r="AF20" s="34">
        <f>-'Baseline scenario'!AF8</f>
        <v>0</v>
      </c>
      <c r="AG20" s="34">
        <f>-'Baseline scenario'!AG8</f>
        <v>0</v>
      </c>
      <c r="AH20" s="34">
        <f>-'Baseline scenario'!AH8</f>
        <v>2.5000000000000001E-3</v>
      </c>
      <c r="AI20" s="34">
        <f>-'Baseline scenario'!AI8</f>
        <v>0</v>
      </c>
      <c r="AJ20" s="34">
        <f>-'Baseline scenario'!AJ8</f>
        <v>0</v>
      </c>
      <c r="AK20" s="34">
        <f>-'Baseline scenario'!AK8</f>
        <v>0</v>
      </c>
      <c r="AL20" s="34">
        <f>-'Baseline scenario'!AL8</f>
        <v>0</v>
      </c>
      <c r="AM20" s="34">
        <f>-'Baseline scenario'!AM8</f>
        <v>2.5000000000000001E-3</v>
      </c>
      <c r="AN20" s="34">
        <f>-'Baseline scenario'!AN8</f>
        <v>0</v>
      </c>
      <c r="AO20" s="34">
        <f>-'Baseline scenario'!AO8</f>
        <v>0</v>
      </c>
      <c r="AP20" s="34">
        <f>-'Baseline scenario'!AP8</f>
        <v>0</v>
      </c>
      <c r="AQ20" s="34">
        <f>-'Baseline scenario'!AQ8</f>
        <v>0</v>
      </c>
      <c r="AR20" s="34">
        <f>-'Baseline scenario'!AR8</f>
        <v>2.5000000000000001E-3</v>
      </c>
      <c r="AS20" s="34">
        <f>-'Baseline scenario'!AS8</f>
        <v>0</v>
      </c>
      <c r="AT20" s="34">
        <f>-'Baseline scenario'!AT8</f>
        <v>0</v>
      </c>
      <c r="AU20" s="34">
        <f>-'Baseline scenario'!AU8</f>
        <v>0</v>
      </c>
      <c r="AV20" s="34">
        <f>-'Baseline scenario'!AV8</f>
        <v>0</v>
      </c>
      <c r="AW20" s="34">
        <f>-'Baseline scenario'!AW8</f>
        <v>2.5000000000000001E-3</v>
      </c>
      <c r="AX20" s="34"/>
      <c r="AY20" s="34"/>
      <c r="AZ20" s="34"/>
      <c r="BA20" s="34"/>
      <c r="BB20" s="34"/>
      <c r="BC20" s="34"/>
      <c r="BD20" s="34"/>
    </row>
    <row r="21" spans="1:56" x14ac:dyDescent="0.3">
      <c r="A21" s="185"/>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5"/>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5"/>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5"/>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6"/>
      <c r="B25" s="62" t="s">
        <v>321</v>
      </c>
      <c r="C25" s="8"/>
      <c r="D25" s="9" t="s">
        <v>40</v>
      </c>
      <c r="E25" s="68">
        <f>SUM(E19:E24)</f>
        <v>8.3919999999999995E-2</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-0.41608000000000001</v>
      </c>
      <c r="F26" s="60">
        <f t="shared" ref="F26:BD26" si="2">F18+F25</f>
        <v>0</v>
      </c>
      <c r="G26" s="60">
        <f t="shared" si="2"/>
        <v>0</v>
      </c>
      <c r="H26" s="60">
        <f t="shared" si="2"/>
        <v>0</v>
      </c>
      <c r="I26" s="60">
        <f t="shared" si="2"/>
        <v>2.5000000000000001E-3</v>
      </c>
      <c r="J26" s="60">
        <f t="shared" si="2"/>
        <v>0</v>
      </c>
      <c r="K26" s="60">
        <f t="shared" si="2"/>
        <v>0</v>
      </c>
      <c r="L26" s="60">
        <f t="shared" si="2"/>
        <v>0</v>
      </c>
      <c r="M26" s="60">
        <f t="shared" si="2"/>
        <v>0</v>
      </c>
      <c r="N26" s="60">
        <f t="shared" si="2"/>
        <v>2.5000000000000001E-3</v>
      </c>
      <c r="O26" s="60">
        <f t="shared" si="2"/>
        <v>0</v>
      </c>
      <c r="P26" s="60">
        <f t="shared" si="2"/>
        <v>0</v>
      </c>
      <c r="Q26" s="60">
        <f t="shared" si="2"/>
        <v>0</v>
      </c>
      <c r="R26" s="60">
        <f t="shared" si="2"/>
        <v>0</v>
      </c>
      <c r="S26" s="60">
        <f t="shared" si="2"/>
        <v>2.5000000000000001E-3</v>
      </c>
      <c r="T26" s="60">
        <f t="shared" si="2"/>
        <v>0</v>
      </c>
      <c r="U26" s="60">
        <f t="shared" si="2"/>
        <v>0</v>
      </c>
      <c r="V26" s="60">
        <f t="shared" si="2"/>
        <v>0</v>
      </c>
      <c r="W26" s="60">
        <f t="shared" si="2"/>
        <v>0</v>
      </c>
      <c r="X26" s="60">
        <f t="shared" si="2"/>
        <v>2.5000000000000001E-3</v>
      </c>
      <c r="Y26" s="60">
        <f t="shared" si="2"/>
        <v>0</v>
      </c>
      <c r="Z26" s="60">
        <f t="shared" si="2"/>
        <v>0</v>
      </c>
      <c r="AA26" s="60">
        <f t="shared" si="2"/>
        <v>0</v>
      </c>
      <c r="AB26" s="60">
        <f t="shared" si="2"/>
        <v>0</v>
      </c>
      <c r="AC26" s="60">
        <f t="shared" si="2"/>
        <v>2.5000000000000001E-3</v>
      </c>
      <c r="AD26" s="60">
        <f t="shared" si="2"/>
        <v>0</v>
      </c>
      <c r="AE26" s="60">
        <f t="shared" si="2"/>
        <v>0</v>
      </c>
      <c r="AF26" s="60">
        <f t="shared" si="2"/>
        <v>0</v>
      </c>
      <c r="AG26" s="60">
        <f t="shared" si="2"/>
        <v>0</v>
      </c>
      <c r="AH26" s="60">
        <f t="shared" si="2"/>
        <v>2.5000000000000001E-3</v>
      </c>
      <c r="AI26" s="60">
        <f t="shared" si="2"/>
        <v>0</v>
      </c>
      <c r="AJ26" s="60">
        <f t="shared" si="2"/>
        <v>0</v>
      </c>
      <c r="AK26" s="60">
        <f t="shared" si="2"/>
        <v>0</v>
      </c>
      <c r="AL26" s="60">
        <f t="shared" si="2"/>
        <v>0</v>
      </c>
      <c r="AM26" s="60">
        <f t="shared" si="2"/>
        <v>2.5000000000000001E-3</v>
      </c>
      <c r="AN26" s="60">
        <f t="shared" si="2"/>
        <v>0</v>
      </c>
      <c r="AO26" s="60">
        <f t="shared" si="2"/>
        <v>0</v>
      </c>
      <c r="AP26" s="60">
        <f t="shared" si="2"/>
        <v>0</v>
      </c>
      <c r="AQ26" s="60">
        <f t="shared" si="2"/>
        <v>0</v>
      </c>
      <c r="AR26" s="60">
        <f t="shared" si="2"/>
        <v>2.5000000000000001E-3</v>
      </c>
      <c r="AS26" s="60">
        <f t="shared" si="2"/>
        <v>0</v>
      </c>
      <c r="AT26" s="60">
        <f t="shared" si="2"/>
        <v>0</v>
      </c>
      <c r="AU26" s="60">
        <f t="shared" si="2"/>
        <v>0</v>
      </c>
      <c r="AV26" s="60">
        <f t="shared" si="2"/>
        <v>0</v>
      </c>
      <c r="AW26" s="60">
        <f t="shared" si="2"/>
        <v>2.5000000000000001E-3</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-0.33286400000000005</v>
      </c>
      <c r="F28" s="35">
        <f t="shared" ref="F28:AW28" si="4">F26*F27</f>
        <v>0</v>
      </c>
      <c r="G28" s="35">
        <f t="shared" si="4"/>
        <v>0</v>
      </c>
      <c r="H28" s="35">
        <f t="shared" si="4"/>
        <v>0</v>
      </c>
      <c r="I28" s="35">
        <f t="shared" si="4"/>
        <v>2E-3</v>
      </c>
      <c r="J28" s="35">
        <f t="shared" si="4"/>
        <v>0</v>
      </c>
      <c r="K28" s="35">
        <f t="shared" si="4"/>
        <v>0</v>
      </c>
      <c r="L28" s="35">
        <f t="shared" si="4"/>
        <v>0</v>
      </c>
      <c r="M28" s="35">
        <f t="shared" si="4"/>
        <v>0</v>
      </c>
      <c r="N28" s="35">
        <f t="shared" si="4"/>
        <v>2E-3</v>
      </c>
      <c r="O28" s="35">
        <f t="shared" si="4"/>
        <v>0</v>
      </c>
      <c r="P28" s="35">
        <f t="shared" si="4"/>
        <v>0</v>
      </c>
      <c r="Q28" s="35">
        <f t="shared" si="4"/>
        <v>0</v>
      </c>
      <c r="R28" s="35">
        <f t="shared" si="4"/>
        <v>0</v>
      </c>
      <c r="S28" s="35">
        <f t="shared" si="4"/>
        <v>2E-3</v>
      </c>
      <c r="T28" s="35">
        <f t="shared" si="4"/>
        <v>0</v>
      </c>
      <c r="U28" s="35">
        <f t="shared" si="4"/>
        <v>0</v>
      </c>
      <c r="V28" s="35">
        <f t="shared" si="4"/>
        <v>0</v>
      </c>
      <c r="W28" s="35">
        <f t="shared" si="4"/>
        <v>0</v>
      </c>
      <c r="X28" s="35">
        <f t="shared" si="4"/>
        <v>2E-3</v>
      </c>
      <c r="Y28" s="35">
        <f t="shared" si="4"/>
        <v>0</v>
      </c>
      <c r="Z28" s="35">
        <f t="shared" si="4"/>
        <v>0</v>
      </c>
      <c r="AA28" s="35">
        <f t="shared" si="4"/>
        <v>0</v>
      </c>
      <c r="AB28" s="35">
        <f t="shared" si="4"/>
        <v>0</v>
      </c>
      <c r="AC28" s="35">
        <f t="shared" si="4"/>
        <v>2E-3</v>
      </c>
      <c r="AD28" s="35">
        <f t="shared" si="4"/>
        <v>0</v>
      </c>
      <c r="AE28" s="35">
        <f t="shared" si="4"/>
        <v>0</v>
      </c>
      <c r="AF28" s="35">
        <f t="shared" si="4"/>
        <v>0</v>
      </c>
      <c r="AG28" s="35">
        <f t="shared" si="4"/>
        <v>0</v>
      </c>
      <c r="AH28" s="35">
        <f t="shared" si="4"/>
        <v>2E-3</v>
      </c>
      <c r="AI28" s="35">
        <f t="shared" si="4"/>
        <v>0</v>
      </c>
      <c r="AJ28" s="35">
        <f t="shared" si="4"/>
        <v>0</v>
      </c>
      <c r="AK28" s="35">
        <f t="shared" si="4"/>
        <v>0</v>
      </c>
      <c r="AL28" s="35">
        <f t="shared" si="4"/>
        <v>0</v>
      </c>
      <c r="AM28" s="35">
        <f t="shared" si="4"/>
        <v>2E-3</v>
      </c>
      <c r="AN28" s="35">
        <f t="shared" si="4"/>
        <v>0</v>
      </c>
      <c r="AO28" s="35">
        <f t="shared" si="4"/>
        <v>0</v>
      </c>
      <c r="AP28" s="35">
        <f t="shared" si="4"/>
        <v>0</v>
      </c>
      <c r="AQ28" s="35">
        <f t="shared" si="4"/>
        <v>0</v>
      </c>
      <c r="AR28" s="35">
        <f t="shared" si="4"/>
        <v>2E-3</v>
      </c>
      <c r="AS28" s="35">
        <f t="shared" si="4"/>
        <v>0</v>
      </c>
      <c r="AT28" s="35">
        <f t="shared" si="4"/>
        <v>0</v>
      </c>
      <c r="AU28" s="35">
        <f t="shared" si="4"/>
        <v>0</v>
      </c>
      <c r="AV28" s="35">
        <f t="shared" si="4"/>
        <v>0</v>
      </c>
      <c r="AW28" s="35">
        <f t="shared" si="4"/>
        <v>2E-3</v>
      </c>
      <c r="AX28" s="35"/>
      <c r="AY28" s="35"/>
      <c r="AZ28" s="35"/>
      <c r="BA28" s="35"/>
      <c r="BB28" s="35"/>
      <c r="BC28" s="35"/>
      <c r="BD28" s="35"/>
    </row>
    <row r="29" spans="1:56" x14ac:dyDescent="0.3">
      <c r="A29" s="116"/>
      <c r="B29" s="9" t="s">
        <v>93</v>
      </c>
      <c r="C29" s="11" t="s">
        <v>44</v>
      </c>
      <c r="D29" s="9" t="s">
        <v>40</v>
      </c>
      <c r="E29" s="35">
        <f>E26-E28</f>
        <v>-8.3215999999999957E-2</v>
      </c>
      <c r="F29" s="35">
        <f t="shared" ref="F29:AW29" si="5">F26-F28</f>
        <v>0</v>
      </c>
      <c r="G29" s="35">
        <f t="shared" si="5"/>
        <v>0</v>
      </c>
      <c r="H29" s="35">
        <f t="shared" si="5"/>
        <v>0</v>
      </c>
      <c r="I29" s="35">
        <f t="shared" si="5"/>
        <v>5.0000000000000001E-4</v>
      </c>
      <c r="J29" s="35">
        <f t="shared" si="5"/>
        <v>0</v>
      </c>
      <c r="K29" s="35">
        <f t="shared" si="5"/>
        <v>0</v>
      </c>
      <c r="L29" s="35">
        <f t="shared" si="5"/>
        <v>0</v>
      </c>
      <c r="M29" s="35">
        <f t="shared" si="5"/>
        <v>0</v>
      </c>
      <c r="N29" s="35">
        <f t="shared" si="5"/>
        <v>5.0000000000000001E-4</v>
      </c>
      <c r="O29" s="35">
        <f t="shared" si="5"/>
        <v>0</v>
      </c>
      <c r="P29" s="35">
        <f t="shared" si="5"/>
        <v>0</v>
      </c>
      <c r="Q29" s="35">
        <f t="shared" si="5"/>
        <v>0</v>
      </c>
      <c r="R29" s="35">
        <f t="shared" si="5"/>
        <v>0</v>
      </c>
      <c r="S29" s="35">
        <f t="shared" si="5"/>
        <v>5.0000000000000001E-4</v>
      </c>
      <c r="T29" s="35">
        <f t="shared" si="5"/>
        <v>0</v>
      </c>
      <c r="U29" s="35">
        <f t="shared" si="5"/>
        <v>0</v>
      </c>
      <c r="V29" s="35">
        <f t="shared" si="5"/>
        <v>0</v>
      </c>
      <c r="W29" s="35">
        <f t="shared" si="5"/>
        <v>0</v>
      </c>
      <c r="X29" s="35">
        <f t="shared" si="5"/>
        <v>5.0000000000000001E-4</v>
      </c>
      <c r="Y29" s="35">
        <f t="shared" si="5"/>
        <v>0</v>
      </c>
      <c r="Z29" s="35">
        <f t="shared" si="5"/>
        <v>0</v>
      </c>
      <c r="AA29" s="35">
        <f t="shared" si="5"/>
        <v>0</v>
      </c>
      <c r="AB29" s="35">
        <f t="shared" si="5"/>
        <v>0</v>
      </c>
      <c r="AC29" s="35">
        <f t="shared" si="5"/>
        <v>5.0000000000000001E-4</v>
      </c>
      <c r="AD29" s="35">
        <f t="shared" si="5"/>
        <v>0</v>
      </c>
      <c r="AE29" s="35">
        <f t="shared" si="5"/>
        <v>0</v>
      </c>
      <c r="AF29" s="35">
        <f t="shared" si="5"/>
        <v>0</v>
      </c>
      <c r="AG29" s="35">
        <f t="shared" si="5"/>
        <v>0</v>
      </c>
      <c r="AH29" s="35">
        <f t="shared" si="5"/>
        <v>5.0000000000000001E-4</v>
      </c>
      <c r="AI29" s="35">
        <f t="shared" si="5"/>
        <v>0</v>
      </c>
      <c r="AJ29" s="35">
        <f t="shared" si="5"/>
        <v>0</v>
      </c>
      <c r="AK29" s="35">
        <f t="shared" si="5"/>
        <v>0</v>
      </c>
      <c r="AL29" s="35">
        <f t="shared" si="5"/>
        <v>0</v>
      </c>
      <c r="AM29" s="35">
        <f t="shared" si="5"/>
        <v>5.0000000000000001E-4</v>
      </c>
      <c r="AN29" s="35">
        <f t="shared" si="5"/>
        <v>0</v>
      </c>
      <c r="AO29" s="35">
        <f t="shared" si="5"/>
        <v>0</v>
      </c>
      <c r="AP29" s="35">
        <f t="shared" si="5"/>
        <v>0</v>
      </c>
      <c r="AQ29" s="35">
        <f t="shared" si="5"/>
        <v>0</v>
      </c>
      <c r="AR29" s="35">
        <f t="shared" si="5"/>
        <v>5.0000000000000001E-4</v>
      </c>
      <c r="AS29" s="35">
        <f t="shared" si="5"/>
        <v>0</v>
      </c>
      <c r="AT29" s="35">
        <f t="shared" si="5"/>
        <v>0</v>
      </c>
      <c r="AU29" s="35">
        <f t="shared" si="5"/>
        <v>0</v>
      </c>
      <c r="AV29" s="35">
        <f t="shared" si="5"/>
        <v>0</v>
      </c>
      <c r="AW29" s="35">
        <f t="shared" si="5"/>
        <v>5.0000000000000001E-4</v>
      </c>
      <c r="AX29" s="35"/>
      <c r="AY29" s="35"/>
      <c r="AZ29" s="35"/>
      <c r="BA29" s="35"/>
      <c r="BB29" s="35"/>
      <c r="BC29" s="35"/>
      <c r="BD29" s="35"/>
    </row>
    <row r="30" spans="1:56" ht="16.5" hidden="1" customHeight="1" outlineLevel="1" x14ac:dyDescent="0.35">
      <c r="A30" s="116"/>
      <c r="B30" s="9" t="s">
        <v>1</v>
      </c>
      <c r="C30" s="11" t="s">
        <v>53</v>
      </c>
      <c r="D30" s="9" t="s">
        <v>40</v>
      </c>
      <c r="F30" s="35">
        <f>$E$28/'Fixed data'!$C$7</f>
        <v>-7.3969777777777787E-3</v>
      </c>
      <c r="G30" s="35">
        <f>$E$28/'Fixed data'!$C$7</f>
        <v>-7.3969777777777787E-3</v>
      </c>
      <c r="H30" s="35">
        <f>$E$28/'Fixed data'!$C$7</f>
        <v>-7.3969777777777787E-3</v>
      </c>
      <c r="I30" s="35">
        <f>$E$28/'Fixed data'!$C$7</f>
        <v>-7.3969777777777787E-3</v>
      </c>
      <c r="J30" s="35">
        <f>$E$28/'Fixed data'!$C$7</f>
        <v>-7.3969777777777787E-3</v>
      </c>
      <c r="K30" s="35">
        <f>$E$28/'Fixed data'!$C$7</f>
        <v>-7.3969777777777787E-3</v>
      </c>
      <c r="L30" s="35">
        <f>$E$28/'Fixed data'!$C$7</f>
        <v>-7.3969777777777787E-3</v>
      </c>
      <c r="M30" s="35">
        <f>$E$28/'Fixed data'!$C$7</f>
        <v>-7.3969777777777787E-3</v>
      </c>
      <c r="N30" s="35">
        <f>$E$28/'Fixed data'!$C$7</f>
        <v>-7.3969777777777787E-3</v>
      </c>
      <c r="O30" s="35">
        <f>$E$28/'Fixed data'!$C$7</f>
        <v>-7.3969777777777787E-3</v>
      </c>
      <c r="P30" s="35">
        <f>$E$28/'Fixed data'!$C$7</f>
        <v>-7.3969777777777787E-3</v>
      </c>
      <c r="Q30" s="35">
        <f>$E$28/'Fixed data'!$C$7</f>
        <v>-7.3969777777777787E-3</v>
      </c>
      <c r="R30" s="35">
        <f>$E$28/'Fixed data'!$C$7</f>
        <v>-7.3969777777777787E-3</v>
      </c>
      <c r="S30" s="35">
        <f>$E$28/'Fixed data'!$C$7</f>
        <v>-7.3969777777777787E-3</v>
      </c>
      <c r="T30" s="35">
        <f>$E$28/'Fixed data'!$C$7</f>
        <v>-7.3969777777777787E-3</v>
      </c>
      <c r="U30" s="35">
        <f>$E$28/'Fixed data'!$C$7</f>
        <v>-7.3969777777777787E-3</v>
      </c>
      <c r="V30" s="35">
        <f>$E$28/'Fixed data'!$C$7</f>
        <v>-7.3969777777777787E-3</v>
      </c>
      <c r="W30" s="35">
        <f>$E$28/'Fixed data'!$C$7</f>
        <v>-7.3969777777777787E-3</v>
      </c>
      <c r="X30" s="35">
        <f>$E$28/'Fixed data'!$C$7</f>
        <v>-7.3969777777777787E-3</v>
      </c>
      <c r="Y30" s="35">
        <f>$E$28/'Fixed data'!$C$7</f>
        <v>-7.3969777777777787E-3</v>
      </c>
      <c r="Z30" s="35">
        <f>$E$28/'Fixed data'!$C$7</f>
        <v>-7.3969777777777787E-3</v>
      </c>
      <c r="AA30" s="35">
        <f>$E$28/'Fixed data'!$C$7</f>
        <v>-7.3969777777777787E-3</v>
      </c>
      <c r="AB30" s="35">
        <f>$E$28/'Fixed data'!$C$7</f>
        <v>-7.3969777777777787E-3</v>
      </c>
      <c r="AC30" s="35">
        <f>$E$28/'Fixed data'!$C$7</f>
        <v>-7.3969777777777787E-3</v>
      </c>
      <c r="AD30" s="35">
        <f>$E$28/'Fixed data'!$C$7</f>
        <v>-7.3969777777777787E-3</v>
      </c>
      <c r="AE30" s="35">
        <f>$E$28/'Fixed data'!$C$7</f>
        <v>-7.3969777777777787E-3</v>
      </c>
      <c r="AF30" s="35">
        <f>$E$28/'Fixed data'!$C$7</f>
        <v>-7.3969777777777787E-3</v>
      </c>
      <c r="AG30" s="35">
        <f>$E$28/'Fixed data'!$C$7</f>
        <v>-7.3969777777777787E-3</v>
      </c>
      <c r="AH30" s="35">
        <f>$E$28/'Fixed data'!$C$7</f>
        <v>-7.3969777777777787E-3</v>
      </c>
      <c r="AI30" s="35">
        <f>$E$28/'Fixed data'!$C$7</f>
        <v>-7.3969777777777787E-3</v>
      </c>
      <c r="AJ30" s="35">
        <f>$E$28/'Fixed data'!$C$7</f>
        <v>-7.3969777777777787E-3</v>
      </c>
      <c r="AK30" s="35">
        <f>$E$28/'Fixed data'!$C$7</f>
        <v>-7.3969777777777787E-3</v>
      </c>
      <c r="AL30" s="35">
        <f>$E$28/'Fixed data'!$C$7</f>
        <v>-7.3969777777777787E-3</v>
      </c>
      <c r="AM30" s="35">
        <f>$E$28/'Fixed data'!$C$7</f>
        <v>-7.3969777777777787E-3</v>
      </c>
      <c r="AN30" s="35">
        <f>$E$28/'Fixed data'!$C$7</f>
        <v>-7.3969777777777787E-3</v>
      </c>
      <c r="AO30" s="35">
        <f>$E$28/'Fixed data'!$C$7</f>
        <v>-7.3969777777777787E-3</v>
      </c>
      <c r="AP30" s="35">
        <f>$E$28/'Fixed data'!$C$7</f>
        <v>-7.3969777777777787E-3</v>
      </c>
      <c r="AQ30" s="35">
        <f>$E$28/'Fixed data'!$C$7</f>
        <v>-7.3969777777777787E-3</v>
      </c>
      <c r="AR30" s="35">
        <f>$E$28/'Fixed data'!$C$7</f>
        <v>-7.3969777777777787E-3</v>
      </c>
      <c r="AS30" s="35">
        <f>$E$28/'Fixed data'!$C$7</f>
        <v>-7.3969777777777787E-3</v>
      </c>
      <c r="AT30" s="35">
        <f>$E$28/'Fixed data'!$C$7</f>
        <v>-7.3969777777777787E-3</v>
      </c>
      <c r="AU30" s="35">
        <f>$E$28/'Fixed data'!$C$7</f>
        <v>-7.3969777777777787E-3</v>
      </c>
      <c r="AV30" s="35">
        <f>$E$28/'Fixed data'!$C$7</f>
        <v>-7.3969777777777787E-3</v>
      </c>
      <c r="AW30" s="35">
        <f>$E$28/'Fixed data'!$C$7</f>
        <v>-7.3969777777777787E-3</v>
      </c>
      <c r="AX30" s="35">
        <f>$E$28/'Fixed data'!$C$7</f>
        <v>-7.3969777777777787E-3</v>
      </c>
      <c r="AY30" s="35"/>
      <c r="AZ30" s="35"/>
      <c r="BA30" s="35"/>
      <c r="BB30" s="35"/>
      <c r="BC30" s="35"/>
      <c r="BD30" s="35"/>
    </row>
    <row r="31" spans="1:56" ht="16.5" hidden="1" customHeight="1" outlineLevel="1" x14ac:dyDescent="0.35">
      <c r="A31" s="116"/>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4.4444444444444447E-5</v>
      </c>
      <c r="K34" s="35">
        <f>$I$28/'Fixed data'!$C$7</f>
        <v>4.4444444444444447E-5</v>
      </c>
      <c r="L34" s="35">
        <f>$I$28/'Fixed data'!$C$7</f>
        <v>4.4444444444444447E-5</v>
      </c>
      <c r="M34" s="35">
        <f>$I$28/'Fixed data'!$C$7</f>
        <v>4.4444444444444447E-5</v>
      </c>
      <c r="N34" s="35">
        <f>$I$28/'Fixed data'!$C$7</f>
        <v>4.4444444444444447E-5</v>
      </c>
      <c r="O34" s="35">
        <f>$I$28/'Fixed data'!$C$7</f>
        <v>4.4444444444444447E-5</v>
      </c>
      <c r="P34" s="35">
        <f>$I$28/'Fixed data'!$C$7</f>
        <v>4.4444444444444447E-5</v>
      </c>
      <c r="Q34" s="35">
        <f>$I$28/'Fixed data'!$C$7</f>
        <v>4.4444444444444447E-5</v>
      </c>
      <c r="R34" s="35">
        <f>$I$28/'Fixed data'!$C$7</f>
        <v>4.4444444444444447E-5</v>
      </c>
      <c r="S34" s="35">
        <f>$I$28/'Fixed data'!$C$7</f>
        <v>4.4444444444444447E-5</v>
      </c>
      <c r="T34" s="35">
        <f>$I$28/'Fixed data'!$C$7</f>
        <v>4.4444444444444447E-5</v>
      </c>
      <c r="U34" s="35">
        <f>$I$28/'Fixed data'!$C$7</f>
        <v>4.4444444444444447E-5</v>
      </c>
      <c r="V34" s="35">
        <f>$I$28/'Fixed data'!$C$7</f>
        <v>4.4444444444444447E-5</v>
      </c>
      <c r="W34" s="35">
        <f>$I$28/'Fixed data'!$C$7</f>
        <v>4.4444444444444447E-5</v>
      </c>
      <c r="X34" s="35">
        <f>$I$28/'Fixed data'!$C$7</f>
        <v>4.4444444444444447E-5</v>
      </c>
      <c r="Y34" s="35">
        <f>$I$28/'Fixed data'!$C$7</f>
        <v>4.4444444444444447E-5</v>
      </c>
      <c r="Z34" s="35">
        <f>$I$28/'Fixed data'!$C$7</f>
        <v>4.4444444444444447E-5</v>
      </c>
      <c r="AA34" s="35">
        <f>$I$28/'Fixed data'!$C$7</f>
        <v>4.4444444444444447E-5</v>
      </c>
      <c r="AB34" s="35">
        <f>$I$28/'Fixed data'!$C$7</f>
        <v>4.4444444444444447E-5</v>
      </c>
      <c r="AC34" s="35">
        <f>$I$28/'Fixed data'!$C$7</f>
        <v>4.4444444444444447E-5</v>
      </c>
      <c r="AD34" s="35">
        <f>$I$28/'Fixed data'!$C$7</f>
        <v>4.4444444444444447E-5</v>
      </c>
      <c r="AE34" s="35">
        <f>$I$28/'Fixed data'!$C$7</f>
        <v>4.4444444444444447E-5</v>
      </c>
      <c r="AF34" s="35">
        <f>$I$28/'Fixed data'!$C$7</f>
        <v>4.4444444444444447E-5</v>
      </c>
      <c r="AG34" s="35">
        <f>$I$28/'Fixed data'!$C$7</f>
        <v>4.4444444444444447E-5</v>
      </c>
      <c r="AH34" s="35">
        <f>$I$28/'Fixed data'!$C$7</f>
        <v>4.4444444444444447E-5</v>
      </c>
      <c r="AI34" s="35">
        <f>$I$28/'Fixed data'!$C$7</f>
        <v>4.4444444444444447E-5</v>
      </c>
      <c r="AJ34" s="35">
        <f>$I$28/'Fixed data'!$C$7</f>
        <v>4.4444444444444447E-5</v>
      </c>
      <c r="AK34" s="35">
        <f>$I$28/'Fixed data'!$C$7</f>
        <v>4.4444444444444447E-5</v>
      </c>
      <c r="AL34" s="35">
        <f>$I$28/'Fixed data'!$C$7</f>
        <v>4.4444444444444447E-5</v>
      </c>
      <c r="AM34" s="35">
        <f>$I$28/'Fixed data'!$C$7</f>
        <v>4.4444444444444447E-5</v>
      </c>
      <c r="AN34" s="35">
        <f>$I$28/'Fixed data'!$C$7</f>
        <v>4.4444444444444447E-5</v>
      </c>
      <c r="AO34" s="35">
        <f>$I$28/'Fixed data'!$C$7</f>
        <v>4.4444444444444447E-5</v>
      </c>
      <c r="AP34" s="35">
        <f>$I$28/'Fixed data'!$C$7</f>
        <v>4.4444444444444447E-5</v>
      </c>
      <c r="AQ34" s="35">
        <f>$I$28/'Fixed data'!$C$7</f>
        <v>4.4444444444444447E-5</v>
      </c>
      <c r="AR34" s="35">
        <f>$I$28/'Fixed data'!$C$7</f>
        <v>4.4444444444444447E-5</v>
      </c>
      <c r="AS34" s="35">
        <f>$I$28/'Fixed data'!$C$7</f>
        <v>4.4444444444444447E-5</v>
      </c>
      <c r="AT34" s="35">
        <f>$I$28/'Fixed data'!$C$7</f>
        <v>4.4444444444444447E-5</v>
      </c>
      <c r="AU34" s="35">
        <f>$I$28/'Fixed data'!$C$7</f>
        <v>4.4444444444444447E-5</v>
      </c>
      <c r="AV34" s="35">
        <f>$I$28/'Fixed data'!$C$7</f>
        <v>4.4444444444444447E-5</v>
      </c>
      <c r="AW34" s="35">
        <f>$I$28/'Fixed data'!$C$7</f>
        <v>4.4444444444444447E-5</v>
      </c>
      <c r="AX34" s="35">
        <f>$I$28/'Fixed data'!$C$7</f>
        <v>4.4444444444444447E-5</v>
      </c>
      <c r="AY34" s="35">
        <f>$I$28/'Fixed data'!$C$7</f>
        <v>4.4444444444444447E-5</v>
      </c>
      <c r="AZ34" s="35">
        <f>$I$28/'Fixed data'!$C$7</f>
        <v>4.4444444444444447E-5</v>
      </c>
      <c r="BA34" s="35">
        <f>$I$28/'Fixed data'!$C$7</f>
        <v>4.4444444444444447E-5</v>
      </c>
      <c r="BB34" s="35">
        <f>$I$28/'Fixed data'!$C$7</f>
        <v>4.4444444444444447E-5</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4.4444444444444447E-5</v>
      </c>
      <c r="P39" s="35">
        <f>$N$28/'Fixed data'!$C$7</f>
        <v>4.4444444444444447E-5</v>
      </c>
      <c r="Q39" s="35">
        <f>$N$28/'Fixed data'!$C$7</f>
        <v>4.4444444444444447E-5</v>
      </c>
      <c r="R39" s="35">
        <f>$N$28/'Fixed data'!$C$7</f>
        <v>4.4444444444444447E-5</v>
      </c>
      <c r="S39" s="35">
        <f>$N$28/'Fixed data'!$C$7</f>
        <v>4.4444444444444447E-5</v>
      </c>
      <c r="T39" s="35">
        <f>$N$28/'Fixed data'!$C$7</f>
        <v>4.4444444444444447E-5</v>
      </c>
      <c r="U39" s="35">
        <f>$N$28/'Fixed data'!$C$7</f>
        <v>4.4444444444444447E-5</v>
      </c>
      <c r="V39" s="35">
        <f>$N$28/'Fixed data'!$C$7</f>
        <v>4.4444444444444447E-5</v>
      </c>
      <c r="W39" s="35">
        <f>$N$28/'Fixed data'!$C$7</f>
        <v>4.4444444444444447E-5</v>
      </c>
      <c r="X39" s="35">
        <f>$N$28/'Fixed data'!$C$7</f>
        <v>4.4444444444444447E-5</v>
      </c>
      <c r="Y39" s="35">
        <f>$N$28/'Fixed data'!$C$7</f>
        <v>4.4444444444444447E-5</v>
      </c>
      <c r="Z39" s="35">
        <f>$N$28/'Fixed data'!$C$7</f>
        <v>4.4444444444444447E-5</v>
      </c>
      <c r="AA39" s="35">
        <f>$N$28/'Fixed data'!$C$7</f>
        <v>4.4444444444444447E-5</v>
      </c>
      <c r="AB39" s="35">
        <f>$N$28/'Fixed data'!$C$7</f>
        <v>4.4444444444444447E-5</v>
      </c>
      <c r="AC39" s="35">
        <f>$N$28/'Fixed data'!$C$7</f>
        <v>4.4444444444444447E-5</v>
      </c>
      <c r="AD39" s="35">
        <f>$N$28/'Fixed data'!$C$7</f>
        <v>4.4444444444444447E-5</v>
      </c>
      <c r="AE39" s="35">
        <f>$N$28/'Fixed data'!$C$7</f>
        <v>4.4444444444444447E-5</v>
      </c>
      <c r="AF39" s="35">
        <f>$N$28/'Fixed data'!$C$7</f>
        <v>4.4444444444444447E-5</v>
      </c>
      <c r="AG39" s="35">
        <f>$N$28/'Fixed data'!$C$7</f>
        <v>4.4444444444444447E-5</v>
      </c>
      <c r="AH39" s="35">
        <f>$N$28/'Fixed data'!$C$7</f>
        <v>4.4444444444444447E-5</v>
      </c>
      <c r="AI39" s="35">
        <f>$N$28/'Fixed data'!$C$7</f>
        <v>4.4444444444444447E-5</v>
      </c>
      <c r="AJ39" s="35">
        <f>$N$28/'Fixed data'!$C$7</f>
        <v>4.4444444444444447E-5</v>
      </c>
      <c r="AK39" s="35">
        <f>$N$28/'Fixed data'!$C$7</f>
        <v>4.4444444444444447E-5</v>
      </c>
      <c r="AL39" s="35">
        <f>$N$28/'Fixed data'!$C$7</f>
        <v>4.4444444444444447E-5</v>
      </c>
      <c r="AM39" s="35">
        <f>$N$28/'Fixed data'!$C$7</f>
        <v>4.4444444444444447E-5</v>
      </c>
      <c r="AN39" s="35">
        <f>$N$28/'Fixed data'!$C$7</f>
        <v>4.4444444444444447E-5</v>
      </c>
      <c r="AO39" s="35">
        <f>$N$28/'Fixed data'!$C$7</f>
        <v>4.4444444444444447E-5</v>
      </c>
      <c r="AP39" s="35">
        <f>$N$28/'Fixed data'!$C$7</f>
        <v>4.4444444444444447E-5</v>
      </c>
      <c r="AQ39" s="35">
        <f>$N$28/'Fixed data'!$C$7</f>
        <v>4.4444444444444447E-5</v>
      </c>
      <c r="AR39" s="35">
        <f>$N$28/'Fixed data'!$C$7</f>
        <v>4.4444444444444447E-5</v>
      </c>
      <c r="AS39" s="35">
        <f>$N$28/'Fixed data'!$C$7</f>
        <v>4.4444444444444447E-5</v>
      </c>
      <c r="AT39" s="35">
        <f>$N$28/'Fixed data'!$C$7</f>
        <v>4.4444444444444447E-5</v>
      </c>
      <c r="AU39" s="35">
        <f>$N$28/'Fixed data'!$C$7</f>
        <v>4.4444444444444447E-5</v>
      </c>
      <c r="AV39" s="35">
        <f>$N$28/'Fixed data'!$C$7</f>
        <v>4.4444444444444447E-5</v>
      </c>
      <c r="AW39" s="35">
        <f>$N$28/'Fixed data'!$C$7</f>
        <v>4.4444444444444447E-5</v>
      </c>
      <c r="AX39" s="35">
        <f>$N$28/'Fixed data'!$C$7</f>
        <v>4.4444444444444447E-5</v>
      </c>
      <c r="AY39" s="35">
        <f>$N$28/'Fixed data'!$C$7</f>
        <v>4.4444444444444447E-5</v>
      </c>
      <c r="AZ39" s="35">
        <f>$N$28/'Fixed data'!$C$7</f>
        <v>4.4444444444444447E-5</v>
      </c>
      <c r="BA39" s="35">
        <f>$N$28/'Fixed data'!$C$7</f>
        <v>4.4444444444444447E-5</v>
      </c>
      <c r="BB39" s="35">
        <f>$N$28/'Fixed data'!$C$7</f>
        <v>4.4444444444444447E-5</v>
      </c>
      <c r="BC39" s="35">
        <f>$N$28/'Fixed data'!$C$7</f>
        <v>4.4444444444444447E-5</v>
      </c>
      <c r="BD39" s="35">
        <f>$N$28/'Fixed data'!$C$7</f>
        <v>4.4444444444444447E-5</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4.4444444444444447E-5</v>
      </c>
      <c r="U44" s="35">
        <f>$S$28/'Fixed data'!$C$7</f>
        <v>4.4444444444444447E-5</v>
      </c>
      <c r="V44" s="35">
        <f>$S$28/'Fixed data'!$C$7</f>
        <v>4.4444444444444447E-5</v>
      </c>
      <c r="W44" s="35">
        <f>$S$28/'Fixed data'!$C$7</f>
        <v>4.4444444444444447E-5</v>
      </c>
      <c r="X44" s="35">
        <f>$S$28/'Fixed data'!$C$7</f>
        <v>4.4444444444444447E-5</v>
      </c>
      <c r="Y44" s="35">
        <f>$S$28/'Fixed data'!$C$7</f>
        <v>4.4444444444444447E-5</v>
      </c>
      <c r="Z44" s="35">
        <f>$S$28/'Fixed data'!$C$7</f>
        <v>4.4444444444444447E-5</v>
      </c>
      <c r="AA44" s="35">
        <f>$S$28/'Fixed data'!$C$7</f>
        <v>4.4444444444444447E-5</v>
      </c>
      <c r="AB44" s="35">
        <f>$S$28/'Fixed data'!$C$7</f>
        <v>4.4444444444444447E-5</v>
      </c>
      <c r="AC44" s="35">
        <f>$S$28/'Fixed data'!$C$7</f>
        <v>4.4444444444444447E-5</v>
      </c>
      <c r="AD44" s="35">
        <f>$S$28/'Fixed data'!$C$7</f>
        <v>4.4444444444444447E-5</v>
      </c>
      <c r="AE44" s="35">
        <f>$S$28/'Fixed data'!$C$7</f>
        <v>4.4444444444444447E-5</v>
      </c>
      <c r="AF44" s="35">
        <f>$S$28/'Fixed data'!$C$7</f>
        <v>4.4444444444444447E-5</v>
      </c>
      <c r="AG44" s="35">
        <f>$S$28/'Fixed data'!$C$7</f>
        <v>4.4444444444444447E-5</v>
      </c>
      <c r="AH44" s="35">
        <f>$S$28/'Fixed data'!$C$7</f>
        <v>4.4444444444444447E-5</v>
      </c>
      <c r="AI44" s="35">
        <f>$S$28/'Fixed data'!$C$7</f>
        <v>4.4444444444444447E-5</v>
      </c>
      <c r="AJ44" s="35">
        <f>$S$28/'Fixed data'!$C$7</f>
        <v>4.4444444444444447E-5</v>
      </c>
      <c r="AK44" s="35">
        <f>$S$28/'Fixed data'!$C$7</f>
        <v>4.4444444444444447E-5</v>
      </c>
      <c r="AL44" s="35">
        <f>$S$28/'Fixed data'!$C$7</f>
        <v>4.4444444444444447E-5</v>
      </c>
      <c r="AM44" s="35">
        <f>$S$28/'Fixed data'!$C$7</f>
        <v>4.4444444444444447E-5</v>
      </c>
      <c r="AN44" s="35">
        <f>$S$28/'Fixed data'!$C$7</f>
        <v>4.4444444444444447E-5</v>
      </c>
      <c r="AO44" s="35">
        <f>$S$28/'Fixed data'!$C$7</f>
        <v>4.4444444444444447E-5</v>
      </c>
      <c r="AP44" s="35">
        <f>$S$28/'Fixed data'!$C$7</f>
        <v>4.4444444444444447E-5</v>
      </c>
      <c r="AQ44" s="35">
        <f>$S$28/'Fixed data'!$C$7</f>
        <v>4.4444444444444447E-5</v>
      </c>
      <c r="AR44" s="35">
        <f>$S$28/'Fixed data'!$C$7</f>
        <v>4.4444444444444447E-5</v>
      </c>
      <c r="AS44" s="35">
        <f>$S$28/'Fixed data'!$C$7</f>
        <v>4.4444444444444447E-5</v>
      </c>
      <c r="AT44" s="35">
        <f>$S$28/'Fixed data'!$C$7</f>
        <v>4.4444444444444447E-5</v>
      </c>
      <c r="AU44" s="35">
        <f>$S$28/'Fixed data'!$C$7</f>
        <v>4.4444444444444447E-5</v>
      </c>
      <c r="AV44" s="35">
        <f>$S$28/'Fixed data'!$C$7</f>
        <v>4.4444444444444447E-5</v>
      </c>
      <c r="AW44" s="35">
        <f>$S$28/'Fixed data'!$C$7</f>
        <v>4.4444444444444447E-5</v>
      </c>
      <c r="AX44" s="35">
        <f>$S$28/'Fixed data'!$C$7</f>
        <v>4.4444444444444447E-5</v>
      </c>
      <c r="AY44" s="35">
        <f>$S$28/'Fixed data'!$C$7</f>
        <v>4.4444444444444447E-5</v>
      </c>
      <c r="AZ44" s="35">
        <f>$S$28/'Fixed data'!$C$7</f>
        <v>4.4444444444444447E-5</v>
      </c>
      <c r="BA44" s="35">
        <f>$S$28/'Fixed data'!$C$7</f>
        <v>4.4444444444444447E-5</v>
      </c>
      <c r="BB44" s="35">
        <f>$S$28/'Fixed data'!$C$7</f>
        <v>4.4444444444444447E-5</v>
      </c>
      <c r="BC44" s="35">
        <f>$S$28/'Fixed data'!$C$7</f>
        <v>4.4444444444444447E-5</v>
      </c>
      <c r="BD44" s="35">
        <f>$S$28/'Fixed data'!$C$7</f>
        <v>4.4444444444444447E-5</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4.4444444444444447E-5</v>
      </c>
      <c r="Z49" s="35">
        <f>$X$28/'Fixed data'!$C$7</f>
        <v>4.4444444444444447E-5</v>
      </c>
      <c r="AA49" s="35">
        <f>$X$28/'Fixed data'!$C$7</f>
        <v>4.4444444444444447E-5</v>
      </c>
      <c r="AB49" s="35">
        <f>$X$28/'Fixed data'!$C$7</f>
        <v>4.4444444444444447E-5</v>
      </c>
      <c r="AC49" s="35">
        <f>$X$28/'Fixed data'!$C$7</f>
        <v>4.4444444444444447E-5</v>
      </c>
      <c r="AD49" s="35">
        <f>$X$28/'Fixed data'!$C$7</f>
        <v>4.4444444444444447E-5</v>
      </c>
      <c r="AE49" s="35">
        <f>$X$28/'Fixed data'!$C$7</f>
        <v>4.4444444444444447E-5</v>
      </c>
      <c r="AF49" s="35">
        <f>$X$28/'Fixed data'!$C$7</f>
        <v>4.4444444444444447E-5</v>
      </c>
      <c r="AG49" s="35">
        <f>$X$28/'Fixed data'!$C$7</f>
        <v>4.4444444444444447E-5</v>
      </c>
      <c r="AH49" s="35">
        <f>$X$28/'Fixed data'!$C$7</f>
        <v>4.4444444444444447E-5</v>
      </c>
      <c r="AI49" s="35">
        <f>$X$28/'Fixed data'!$C$7</f>
        <v>4.4444444444444447E-5</v>
      </c>
      <c r="AJ49" s="35">
        <f>$X$28/'Fixed data'!$C$7</f>
        <v>4.4444444444444447E-5</v>
      </c>
      <c r="AK49" s="35">
        <f>$X$28/'Fixed data'!$C$7</f>
        <v>4.4444444444444447E-5</v>
      </c>
      <c r="AL49" s="35">
        <f>$X$28/'Fixed data'!$C$7</f>
        <v>4.4444444444444447E-5</v>
      </c>
      <c r="AM49" s="35">
        <f>$X$28/'Fixed data'!$C$7</f>
        <v>4.4444444444444447E-5</v>
      </c>
      <c r="AN49" s="35">
        <f>$X$28/'Fixed data'!$C$7</f>
        <v>4.4444444444444447E-5</v>
      </c>
      <c r="AO49" s="35">
        <f>$X$28/'Fixed data'!$C$7</f>
        <v>4.4444444444444447E-5</v>
      </c>
      <c r="AP49" s="35">
        <f>$X$28/'Fixed data'!$C$7</f>
        <v>4.4444444444444447E-5</v>
      </c>
      <c r="AQ49" s="35">
        <f>$X$28/'Fixed data'!$C$7</f>
        <v>4.4444444444444447E-5</v>
      </c>
      <c r="AR49" s="35">
        <f>$X$28/'Fixed data'!$C$7</f>
        <v>4.4444444444444447E-5</v>
      </c>
      <c r="AS49" s="35">
        <f>$X$28/'Fixed data'!$C$7</f>
        <v>4.4444444444444447E-5</v>
      </c>
      <c r="AT49" s="35">
        <f>$X$28/'Fixed data'!$C$7</f>
        <v>4.4444444444444447E-5</v>
      </c>
      <c r="AU49" s="35">
        <f>$X$28/'Fixed data'!$C$7</f>
        <v>4.4444444444444447E-5</v>
      </c>
      <c r="AV49" s="35">
        <f>$X$28/'Fixed data'!$C$7</f>
        <v>4.4444444444444447E-5</v>
      </c>
      <c r="AW49" s="35">
        <f>$X$28/'Fixed data'!$C$7</f>
        <v>4.4444444444444447E-5</v>
      </c>
      <c r="AX49" s="35">
        <f>$X$28/'Fixed data'!$C$7</f>
        <v>4.4444444444444447E-5</v>
      </c>
      <c r="AY49" s="35">
        <f>$X$28/'Fixed data'!$C$7</f>
        <v>4.4444444444444447E-5</v>
      </c>
      <c r="AZ49" s="35">
        <f>$X$28/'Fixed data'!$C$7</f>
        <v>4.4444444444444447E-5</v>
      </c>
      <c r="BA49" s="35">
        <f>$X$28/'Fixed data'!$C$7</f>
        <v>4.4444444444444447E-5</v>
      </c>
      <c r="BB49" s="35">
        <f>$X$28/'Fixed data'!$C$7</f>
        <v>4.4444444444444447E-5</v>
      </c>
      <c r="BC49" s="35">
        <f>$X$28/'Fixed data'!$C$7</f>
        <v>4.4444444444444447E-5</v>
      </c>
      <c r="BD49" s="35">
        <f>$X$28/'Fixed data'!$C$7</f>
        <v>4.4444444444444447E-5</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4.4444444444444447E-5</v>
      </c>
      <c r="AE54" s="35">
        <f>$AC$28/'Fixed data'!$C$7</f>
        <v>4.4444444444444447E-5</v>
      </c>
      <c r="AF54" s="35">
        <f>$AC$28/'Fixed data'!$C$7</f>
        <v>4.4444444444444447E-5</v>
      </c>
      <c r="AG54" s="35">
        <f>$AC$28/'Fixed data'!$C$7</f>
        <v>4.4444444444444447E-5</v>
      </c>
      <c r="AH54" s="35">
        <f>$AC$28/'Fixed data'!$C$7</f>
        <v>4.4444444444444447E-5</v>
      </c>
      <c r="AI54" s="35">
        <f>$AC$28/'Fixed data'!$C$7</f>
        <v>4.4444444444444447E-5</v>
      </c>
      <c r="AJ54" s="35">
        <f>$AC$28/'Fixed data'!$C$7</f>
        <v>4.4444444444444447E-5</v>
      </c>
      <c r="AK54" s="35">
        <f>$AC$28/'Fixed data'!$C$7</f>
        <v>4.4444444444444447E-5</v>
      </c>
      <c r="AL54" s="35">
        <f>$AC$28/'Fixed data'!$C$7</f>
        <v>4.4444444444444447E-5</v>
      </c>
      <c r="AM54" s="35">
        <f>$AC$28/'Fixed data'!$C$7</f>
        <v>4.4444444444444447E-5</v>
      </c>
      <c r="AN54" s="35">
        <f>$AC$28/'Fixed data'!$C$7</f>
        <v>4.4444444444444447E-5</v>
      </c>
      <c r="AO54" s="35">
        <f>$AC$28/'Fixed data'!$C$7</f>
        <v>4.4444444444444447E-5</v>
      </c>
      <c r="AP54" s="35">
        <f>$AC$28/'Fixed data'!$C$7</f>
        <v>4.4444444444444447E-5</v>
      </c>
      <c r="AQ54" s="35">
        <f>$AC$28/'Fixed data'!$C$7</f>
        <v>4.4444444444444447E-5</v>
      </c>
      <c r="AR54" s="35">
        <f>$AC$28/'Fixed data'!$C$7</f>
        <v>4.4444444444444447E-5</v>
      </c>
      <c r="AS54" s="35">
        <f>$AC$28/'Fixed data'!$C$7</f>
        <v>4.4444444444444447E-5</v>
      </c>
      <c r="AT54" s="35">
        <f>$AC$28/'Fixed data'!$C$7</f>
        <v>4.4444444444444447E-5</v>
      </c>
      <c r="AU54" s="35">
        <f>$AC$28/'Fixed data'!$C$7</f>
        <v>4.4444444444444447E-5</v>
      </c>
      <c r="AV54" s="35">
        <f>$AC$28/'Fixed data'!$C$7</f>
        <v>4.4444444444444447E-5</v>
      </c>
      <c r="AW54" s="35">
        <f>$AC$28/'Fixed data'!$C$7</f>
        <v>4.4444444444444447E-5</v>
      </c>
      <c r="AX54" s="35">
        <f>$AC$28/'Fixed data'!$C$7</f>
        <v>4.4444444444444447E-5</v>
      </c>
      <c r="AY54" s="35">
        <f>$AC$28/'Fixed data'!$C$7</f>
        <v>4.4444444444444447E-5</v>
      </c>
      <c r="AZ54" s="35">
        <f>$AC$28/'Fixed data'!$C$7</f>
        <v>4.4444444444444447E-5</v>
      </c>
      <c r="BA54" s="35">
        <f>$AC$28/'Fixed data'!$C$7</f>
        <v>4.4444444444444447E-5</v>
      </c>
      <c r="BB54" s="35">
        <f>$AC$28/'Fixed data'!$C$7</f>
        <v>4.4444444444444447E-5</v>
      </c>
      <c r="BC54" s="35">
        <f>$AC$28/'Fixed data'!$C$7</f>
        <v>4.4444444444444447E-5</v>
      </c>
      <c r="BD54" s="35">
        <f>$AC$28/'Fixed data'!$C$7</f>
        <v>4.4444444444444447E-5</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4.4444444444444447E-5</v>
      </c>
      <c r="AJ59" s="35">
        <f>$AH$28/'Fixed data'!$C$7</f>
        <v>4.4444444444444447E-5</v>
      </c>
      <c r="AK59" s="35">
        <f>$AH$28/'Fixed data'!$C$7</f>
        <v>4.4444444444444447E-5</v>
      </c>
      <c r="AL59" s="35">
        <f>$AH$28/'Fixed data'!$C$7</f>
        <v>4.4444444444444447E-5</v>
      </c>
      <c r="AM59" s="35">
        <f>$AH$28/'Fixed data'!$C$7</f>
        <v>4.4444444444444447E-5</v>
      </c>
      <c r="AN59" s="35">
        <f>$AH$28/'Fixed data'!$C$7</f>
        <v>4.4444444444444447E-5</v>
      </c>
      <c r="AO59" s="35">
        <f>$AH$28/'Fixed data'!$C$7</f>
        <v>4.4444444444444447E-5</v>
      </c>
      <c r="AP59" s="35">
        <f>$AH$28/'Fixed data'!$C$7</f>
        <v>4.4444444444444447E-5</v>
      </c>
      <c r="AQ59" s="35">
        <f>$AH$28/'Fixed data'!$C$7</f>
        <v>4.4444444444444447E-5</v>
      </c>
      <c r="AR59" s="35">
        <f>$AH$28/'Fixed data'!$C$7</f>
        <v>4.4444444444444447E-5</v>
      </c>
      <c r="AS59" s="35">
        <f>$AH$28/'Fixed data'!$C$7</f>
        <v>4.4444444444444447E-5</v>
      </c>
      <c r="AT59" s="35">
        <f>$AH$28/'Fixed data'!$C$7</f>
        <v>4.4444444444444447E-5</v>
      </c>
      <c r="AU59" s="35">
        <f>$AH$28/'Fixed data'!$C$7</f>
        <v>4.4444444444444447E-5</v>
      </c>
      <c r="AV59" s="35">
        <f>$AH$28/'Fixed data'!$C$7</f>
        <v>4.4444444444444447E-5</v>
      </c>
      <c r="AW59" s="35">
        <f>$AH$28/'Fixed data'!$C$7</f>
        <v>4.4444444444444447E-5</v>
      </c>
      <c r="AX59" s="35">
        <f>$AH$28/'Fixed data'!$C$7</f>
        <v>4.4444444444444447E-5</v>
      </c>
      <c r="AY59" s="35">
        <f>$AH$28/'Fixed data'!$C$7</f>
        <v>4.4444444444444447E-5</v>
      </c>
      <c r="AZ59" s="35">
        <f>$AH$28/'Fixed data'!$C$7</f>
        <v>4.4444444444444447E-5</v>
      </c>
      <c r="BA59" s="35">
        <f>$AH$28/'Fixed data'!$C$7</f>
        <v>4.4444444444444447E-5</v>
      </c>
      <c r="BB59" s="35">
        <f>$AH$28/'Fixed data'!$C$7</f>
        <v>4.4444444444444447E-5</v>
      </c>
      <c r="BC59" s="35">
        <f>$AH$28/'Fixed data'!$C$7</f>
        <v>4.4444444444444447E-5</v>
      </c>
      <c r="BD59" s="35">
        <f>$AH$28/'Fixed data'!$C$7</f>
        <v>4.4444444444444447E-5</v>
      </c>
    </row>
    <row r="60" spans="1:56" ht="16.5" collapsed="1" x14ac:dyDescent="0.35">
      <c r="A60" s="116"/>
      <c r="B60" s="9" t="s">
        <v>7</v>
      </c>
      <c r="C60" s="9" t="s">
        <v>61</v>
      </c>
      <c r="D60" s="9" t="s">
        <v>40</v>
      </c>
      <c r="E60" s="35">
        <f>SUM(E30:E59)</f>
        <v>0</v>
      </c>
      <c r="F60" s="35">
        <f t="shared" ref="F60:BD60" si="6">SUM(F30:F59)</f>
        <v>-7.3969777777777787E-3</v>
      </c>
      <c r="G60" s="35">
        <f t="shared" si="6"/>
        <v>-7.3969777777777787E-3</v>
      </c>
      <c r="H60" s="35">
        <f t="shared" si="6"/>
        <v>-7.3969777777777787E-3</v>
      </c>
      <c r="I60" s="35">
        <f t="shared" si="6"/>
        <v>-7.3969777777777787E-3</v>
      </c>
      <c r="J60" s="35">
        <f t="shared" si="6"/>
        <v>-7.3525333333333345E-3</v>
      </c>
      <c r="K60" s="35">
        <f t="shared" si="6"/>
        <v>-7.3525333333333345E-3</v>
      </c>
      <c r="L60" s="35">
        <f t="shared" si="6"/>
        <v>-7.3525333333333345E-3</v>
      </c>
      <c r="M60" s="35">
        <f t="shared" si="6"/>
        <v>-7.3525333333333345E-3</v>
      </c>
      <c r="N60" s="35">
        <f t="shared" si="6"/>
        <v>-7.3525333333333345E-3</v>
      </c>
      <c r="O60" s="35">
        <f t="shared" si="6"/>
        <v>-7.3080888888888904E-3</v>
      </c>
      <c r="P60" s="35">
        <f t="shared" si="6"/>
        <v>-7.3080888888888904E-3</v>
      </c>
      <c r="Q60" s="35">
        <f t="shared" si="6"/>
        <v>-7.3080888888888904E-3</v>
      </c>
      <c r="R60" s="35">
        <f t="shared" si="6"/>
        <v>-7.3080888888888904E-3</v>
      </c>
      <c r="S60" s="35">
        <f t="shared" si="6"/>
        <v>-7.3080888888888904E-3</v>
      </c>
      <c r="T60" s="35">
        <f t="shared" si="6"/>
        <v>-7.2636444444444462E-3</v>
      </c>
      <c r="U60" s="35">
        <f t="shared" si="6"/>
        <v>-7.2636444444444462E-3</v>
      </c>
      <c r="V60" s="35">
        <f t="shared" si="6"/>
        <v>-7.2636444444444462E-3</v>
      </c>
      <c r="W60" s="35">
        <f t="shared" si="6"/>
        <v>-7.2636444444444462E-3</v>
      </c>
      <c r="X60" s="35">
        <f t="shared" si="6"/>
        <v>-7.2636444444444462E-3</v>
      </c>
      <c r="Y60" s="35">
        <f t="shared" si="6"/>
        <v>-7.219200000000002E-3</v>
      </c>
      <c r="Z60" s="35">
        <f t="shared" si="6"/>
        <v>-7.219200000000002E-3</v>
      </c>
      <c r="AA60" s="35">
        <f t="shared" si="6"/>
        <v>-7.219200000000002E-3</v>
      </c>
      <c r="AB60" s="35">
        <f t="shared" si="6"/>
        <v>-7.219200000000002E-3</v>
      </c>
      <c r="AC60" s="35">
        <f t="shared" si="6"/>
        <v>-7.219200000000002E-3</v>
      </c>
      <c r="AD60" s="35">
        <f t="shared" si="6"/>
        <v>-7.1747555555555578E-3</v>
      </c>
      <c r="AE60" s="35">
        <f t="shared" si="6"/>
        <v>-7.1747555555555578E-3</v>
      </c>
      <c r="AF60" s="35">
        <f t="shared" si="6"/>
        <v>-7.1747555555555578E-3</v>
      </c>
      <c r="AG60" s="35">
        <f t="shared" si="6"/>
        <v>-7.1747555555555578E-3</v>
      </c>
      <c r="AH60" s="35">
        <f t="shared" si="6"/>
        <v>-7.1747555555555578E-3</v>
      </c>
      <c r="AI60" s="35">
        <f t="shared" si="6"/>
        <v>-7.1303111111111137E-3</v>
      </c>
      <c r="AJ60" s="35">
        <f t="shared" si="6"/>
        <v>-7.1303111111111137E-3</v>
      </c>
      <c r="AK60" s="35">
        <f t="shared" si="6"/>
        <v>-7.1303111111111137E-3</v>
      </c>
      <c r="AL60" s="35">
        <f t="shared" si="6"/>
        <v>-7.1303111111111137E-3</v>
      </c>
      <c r="AM60" s="35">
        <f t="shared" si="6"/>
        <v>-7.1303111111111137E-3</v>
      </c>
      <c r="AN60" s="35">
        <f t="shared" si="6"/>
        <v>-7.1303111111111137E-3</v>
      </c>
      <c r="AO60" s="35">
        <f t="shared" si="6"/>
        <v>-7.1303111111111137E-3</v>
      </c>
      <c r="AP60" s="35">
        <f t="shared" si="6"/>
        <v>-7.1303111111111137E-3</v>
      </c>
      <c r="AQ60" s="35">
        <f t="shared" si="6"/>
        <v>-7.1303111111111137E-3</v>
      </c>
      <c r="AR60" s="35">
        <f t="shared" si="6"/>
        <v>-7.1303111111111137E-3</v>
      </c>
      <c r="AS60" s="35">
        <f t="shared" si="6"/>
        <v>-7.1303111111111137E-3</v>
      </c>
      <c r="AT60" s="35">
        <f t="shared" si="6"/>
        <v>-7.1303111111111137E-3</v>
      </c>
      <c r="AU60" s="35">
        <f t="shared" si="6"/>
        <v>-7.1303111111111137E-3</v>
      </c>
      <c r="AV60" s="35">
        <f t="shared" si="6"/>
        <v>-7.1303111111111137E-3</v>
      </c>
      <c r="AW60" s="35">
        <f t="shared" si="6"/>
        <v>-7.1303111111111137E-3</v>
      </c>
      <c r="AX60" s="35">
        <f t="shared" si="6"/>
        <v>-7.1303111111111137E-3</v>
      </c>
      <c r="AY60" s="35">
        <f t="shared" si="6"/>
        <v>2.6666666666666668E-4</v>
      </c>
      <c r="AZ60" s="35">
        <f t="shared" si="6"/>
        <v>2.6666666666666668E-4</v>
      </c>
      <c r="BA60" s="35">
        <f t="shared" si="6"/>
        <v>2.6666666666666668E-4</v>
      </c>
      <c r="BB60" s="35">
        <f t="shared" si="6"/>
        <v>2.6666666666666668E-4</v>
      </c>
      <c r="BC60" s="35">
        <f t="shared" si="6"/>
        <v>2.2222222222222223E-4</v>
      </c>
      <c r="BD60" s="35">
        <f t="shared" si="6"/>
        <v>2.2222222222222223E-4</v>
      </c>
    </row>
    <row r="61" spans="1:56" ht="17.25" hidden="1" customHeight="1" outlineLevel="1" x14ac:dyDescent="0.35">
      <c r="A61" s="116"/>
      <c r="B61" s="9" t="s">
        <v>35</v>
      </c>
      <c r="C61" s="9" t="s">
        <v>62</v>
      </c>
      <c r="D61" s="9" t="s">
        <v>40</v>
      </c>
      <c r="E61" s="35">
        <v>0</v>
      </c>
      <c r="F61" s="35">
        <f>E62</f>
        <v>-0.33286400000000005</v>
      </c>
      <c r="G61" s="35">
        <f t="shared" ref="G61:BD61" si="7">F62</f>
        <v>-0.32546702222222229</v>
      </c>
      <c r="H61" s="35">
        <f t="shared" si="7"/>
        <v>-0.31807004444444453</v>
      </c>
      <c r="I61" s="35">
        <f t="shared" si="7"/>
        <v>-0.31067306666666678</v>
      </c>
      <c r="J61" s="35">
        <f t="shared" si="7"/>
        <v>-0.30127608888888902</v>
      </c>
      <c r="K61" s="35">
        <f t="shared" si="7"/>
        <v>-0.29392355555555566</v>
      </c>
      <c r="L61" s="35">
        <f t="shared" si="7"/>
        <v>-0.2865710222222223</v>
      </c>
      <c r="M61" s="35">
        <f t="shared" si="7"/>
        <v>-0.27921848888888895</v>
      </c>
      <c r="N61" s="35">
        <f t="shared" si="7"/>
        <v>-0.27186595555555559</v>
      </c>
      <c r="O61" s="35">
        <f t="shared" si="7"/>
        <v>-0.26251342222222224</v>
      </c>
      <c r="P61" s="35">
        <f t="shared" si="7"/>
        <v>-0.25520533333333334</v>
      </c>
      <c r="Q61" s="35">
        <f t="shared" si="7"/>
        <v>-0.24789724444444444</v>
      </c>
      <c r="R61" s="35">
        <f t="shared" si="7"/>
        <v>-0.24058915555555554</v>
      </c>
      <c r="S61" s="35">
        <f t="shared" si="7"/>
        <v>-0.23328106666666665</v>
      </c>
      <c r="T61" s="35">
        <f t="shared" si="7"/>
        <v>-0.22397297777777775</v>
      </c>
      <c r="U61" s="35">
        <f t="shared" si="7"/>
        <v>-0.21670933333333331</v>
      </c>
      <c r="V61" s="35">
        <f t="shared" si="7"/>
        <v>-0.20944568888888887</v>
      </c>
      <c r="W61" s="35">
        <f t="shared" si="7"/>
        <v>-0.20218204444444443</v>
      </c>
      <c r="X61" s="35">
        <f t="shared" si="7"/>
        <v>-0.19491839999999999</v>
      </c>
      <c r="Y61" s="35">
        <f t="shared" si="7"/>
        <v>-0.18565475555555555</v>
      </c>
      <c r="Z61" s="35">
        <f t="shared" si="7"/>
        <v>-0.17843555555555554</v>
      </c>
      <c r="AA61" s="35">
        <f t="shared" si="7"/>
        <v>-0.17121635555555553</v>
      </c>
      <c r="AB61" s="35">
        <f t="shared" si="7"/>
        <v>-0.16399715555555552</v>
      </c>
      <c r="AC61" s="35">
        <f t="shared" si="7"/>
        <v>-0.15677795555555551</v>
      </c>
      <c r="AD61" s="35">
        <f t="shared" si="7"/>
        <v>-0.1475587555555555</v>
      </c>
      <c r="AE61" s="35">
        <f t="shared" si="7"/>
        <v>-0.14038399999999995</v>
      </c>
      <c r="AF61" s="35">
        <f t="shared" si="7"/>
        <v>-0.1332092444444444</v>
      </c>
      <c r="AG61" s="35">
        <f t="shared" si="7"/>
        <v>-0.12603448888888885</v>
      </c>
      <c r="AH61" s="35">
        <f t="shared" si="7"/>
        <v>-0.1188597333333333</v>
      </c>
      <c r="AI61" s="35">
        <f t="shared" si="7"/>
        <v>-0.10968497777777775</v>
      </c>
      <c r="AJ61" s="35">
        <f t="shared" si="7"/>
        <v>-0.10255466666666663</v>
      </c>
      <c r="AK61" s="35">
        <f t="shared" si="7"/>
        <v>-9.5424355555555507E-2</v>
      </c>
      <c r="AL61" s="35">
        <f t="shared" si="7"/>
        <v>-8.8294044444444386E-2</v>
      </c>
      <c r="AM61" s="35">
        <f t="shared" si="7"/>
        <v>-8.1163733333333266E-2</v>
      </c>
      <c r="AN61" s="35">
        <f t="shared" si="7"/>
        <v>-7.2033422222222157E-2</v>
      </c>
      <c r="AO61" s="35">
        <f t="shared" si="7"/>
        <v>-6.490311111111105E-2</v>
      </c>
      <c r="AP61" s="35">
        <f t="shared" si="7"/>
        <v>-5.7772799999999937E-2</v>
      </c>
      <c r="AQ61" s="35">
        <f t="shared" si="7"/>
        <v>-5.0642488888888823E-2</v>
      </c>
      <c r="AR61" s="35">
        <f t="shared" si="7"/>
        <v>-4.3512177777777709E-2</v>
      </c>
      <c r="AS61" s="35">
        <f t="shared" si="7"/>
        <v>-3.4381866666666594E-2</v>
      </c>
      <c r="AT61" s="35">
        <f t="shared" si="7"/>
        <v>-2.725155555555548E-2</v>
      </c>
      <c r="AU61" s="35">
        <f t="shared" si="7"/>
        <v>-2.0121244444444367E-2</v>
      </c>
      <c r="AV61" s="35">
        <f t="shared" si="7"/>
        <v>-1.2990933333333253E-2</v>
      </c>
      <c r="AW61" s="35">
        <f t="shared" si="7"/>
        <v>-5.8606222222221394E-3</v>
      </c>
      <c r="AX61" s="35">
        <f t="shared" si="7"/>
        <v>3.2696888888889743E-3</v>
      </c>
      <c r="AY61" s="35">
        <f t="shared" si="7"/>
        <v>1.0400000000000088E-2</v>
      </c>
      <c r="AZ61" s="35">
        <f t="shared" si="7"/>
        <v>1.0133333333333421E-2</v>
      </c>
      <c r="BA61" s="35">
        <f t="shared" si="7"/>
        <v>9.8666666666667544E-3</v>
      </c>
      <c r="BB61" s="35">
        <f t="shared" si="7"/>
        <v>9.6000000000000876E-3</v>
      </c>
      <c r="BC61" s="35">
        <f t="shared" si="7"/>
        <v>9.3333333333334208E-3</v>
      </c>
      <c r="BD61" s="35">
        <f t="shared" si="7"/>
        <v>9.1111111111111982E-3</v>
      </c>
    </row>
    <row r="62" spans="1:56" ht="16.5" hidden="1" customHeight="1" outlineLevel="1" x14ac:dyDescent="0.3">
      <c r="A62" s="116"/>
      <c r="B62" s="9" t="s">
        <v>34</v>
      </c>
      <c r="C62" s="9" t="s">
        <v>69</v>
      </c>
      <c r="D62" s="9" t="s">
        <v>40</v>
      </c>
      <c r="E62" s="35">
        <f t="shared" ref="E62:BD62" si="8">E28-E60+E61</f>
        <v>-0.33286400000000005</v>
      </c>
      <c r="F62" s="35">
        <f t="shared" si="8"/>
        <v>-0.32546702222222229</v>
      </c>
      <c r="G62" s="35">
        <f t="shared" si="8"/>
        <v>-0.31807004444444453</v>
      </c>
      <c r="H62" s="35">
        <f t="shared" si="8"/>
        <v>-0.31067306666666678</v>
      </c>
      <c r="I62" s="35">
        <f t="shared" si="8"/>
        <v>-0.30127608888888902</v>
      </c>
      <c r="J62" s="35">
        <f t="shared" si="8"/>
        <v>-0.29392355555555566</v>
      </c>
      <c r="K62" s="35">
        <f t="shared" si="8"/>
        <v>-0.2865710222222223</v>
      </c>
      <c r="L62" s="35">
        <f t="shared" si="8"/>
        <v>-0.27921848888888895</v>
      </c>
      <c r="M62" s="35">
        <f t="shared" si="8"/>
        <v>-0.27186595555555559</v>
      </c>
      <c r="N62" s="35">
        <f t="shared" si="8"/>
        <v>-0.26251342222222224</v>
      </c>
      <c r="O62" s="35">
        <f t="shared" si="8"/>
        <v>-0.25520533333333334</v>
      </c>
      <c r="P62" s="35">
        <f t="shared" si="8"/>
        <v>-0.24789724444444444</v>
      </c>
      <c r="Q62" s="35">
        <f t="shared" si="8"/>
        <v>-0.24058915555555554</v>
      </c>
      <c r="R62" s="35">
        <f t="shared" si="8"/>
        <v>-0.23328106666666665</v>
      </c>
      <c r="S62" s="35">
        <f t="shared" si="8"/>
        <v>-0.22397297777777775</v>
      </c>
      <c r="T62" s="35">
        <f t="shared" si="8"/>
        <v>-0.21670933333333331</v>
      </c>
      <c r="U62" s="35">
        <f t="shared" si="8"/>
        <v>-0.20944568888888887</v>
      </c>
      <c r="V62" s="35">
        <f t="shared" si="8"/>
        <v>-0.20218204444444443</v>
      </c>
      <c r="W62" s="35">
        <f t="shared" si="8"/>
        <v>-0.19491839999999999</v>
      </c>
      <c r="X62" s="35">
        <f t="shared" si="8"/>
        <v>-0.18565475555555555</v>
      </c>
      <c r="Y62" s="35">
        <f t="shared" si="8"/>
        <v>-0.17843555555555554</v>
      </c>
      <c r="Z62" s="35">
        <f t="shared" si="8"/>
        <v>-0.17121635555555553</v>
      </c>
      <c r="AA62" s="35">
        <f t="shared" si="8"/>
        <v>-0.16399715555555552</v>
      </c>
      <c r="AB62" s="35">
        <f t="shared" si="8"/>
        <v>-0.15677795555555551</v>
      </c>
      <c r="AC62" s="35">
        <f t="shared" si="8"/>
        <v>-0.1475587555555555</v>
      </c>
      <c r="AD62" s="35">
        <f t="shared" si="8"/>
        <v>-0.14038399999999995</v>
      </c>
      <c r="AE62" s="35">
        <f t="shared" si="8"/>
        <v>-0.1332092444444444</v>
      </c>
      <c r="AF62" s="35">
        <f t="shared" si="8"/>
        <v>-0.12603448888888885</v>
      </c>
      <c r="AG62" s="35">
        <f t="shared" si="8"/>
        <v>-0.1188597333333333</v>
      </c>
      <c r="AH62" s="35">
        <f t="shared" si="8"/>
        <v>-0.10968497777777775</v>
      </c>
      <c r="AI62" s="35">
        <f t="shared" si="8"/>
        <v>-0.10255466666666663</v>
      </c>
      <c r="AJ62" s="35">
        <f t="shared" si="8"/>
        <v>-9.5424355555555507E-2</v>
      </c>
      <c r="AK62" s="35">
        <f t="shared" si="8"/>
        <v>-8.8294044444444386E-2</v>
      </c>
      <c r="AL62" s="35">
        <f t="shared" si="8"/>
        <v>-8.1163733333333266E-2</v>
      </c>
      <c r="AM62" s="35">
        <f t="shared" si="8"/>
        <v>-7.2033422222222157E-2</v>
      </c>
      <c r="AN62" s="35">
        <f t="shared" si="8"/>
        <v>-6.490311111111105E-2</v>
      </c>
      <c r="AO62" s="35">
        <f t="shared" si="8"/>
        <v>-5.7772799999999937E-2</v>
      </c>
      <c r="AP62" s="35">
        <f t="shared" si="8"/>
        <v>-5.0642488888888823E-2</v>
      </c>
      <c r="AQ62" s="35">
        <f t="shared" si="8"/>
        <v>-4.3512177777777709E-2</v>
      </c>
      <c r="AR62" s="35">
        <f t="shared" si="8"/>
        <v>-3.4381866666666594E-2</v>
      </c>
      <c r="AS62" s="35">
        <f t="shared" si="8"/>
        <v>-2.725155555555548E-2</v>
      </c>
      <c r="AT62" s="35">
        <f t="shared" si="8"/>
        <v>-2.0121244444444367E-2</v>
      </c>
      <c r="AU62" s="35">
        <f t="shared" si="8"/>
        <v>-1.2990933333333253E-2</v>
      </c>
      <c r="AV62" s="35">
        <f t="shared" si="8"/>
        <v>-5.8606222222221394E-3</v>
      </c>
      <c r="AW62" s="35">
        <f t="shared" si="8"/>
        <v>3.2696888888889743E-3</v>
      </c>
      <c r="AX62" s="35">
        <f t="shared" si="8"/>
        <v>1.0400000000000088E-2</v>
      </c>
      <c r="AY62" s="35">
        <f t="shared" si="8"/>
        <v>1.0133333333333421E-2</v>
      </c>
      <c r="AZ62" s="35">
        <f t="shared" si="8"/>
        <v>9.8666666666667544E-3</v>
      </c>
      <c r="BA62" s="35">
        <f t="shared" si="8"/>
        <v>9.6000000000000876E-3</v>
      </c>
      <c r="BB62" s="35">
        <f t="shared" si="8"/>
        <v>9.3333333333334208E-3</v>
      </c>
      <c r="BC62" s="35">
        <f t="shared" si="8"/>
        <v>9.1111111111111982E-3</v>
      </c>
      <c r="BD62" s="35">
        <f t="shared" si="8"/>
        <v>8.8888888888889756E-3</v>
      </c>
    </row>
    <row r="63" spans="1:56" ht="16.5" collapsed="1" x14ac:dyDescent="0.3">
      <c r="A63" s="116"/>
      <c r="B63" s="9" t="s">
        <v>8</v>
      </c>
      <c r="C63" s="11" t="s">
        <v>68</v>
      </c>
      <c r="D63" s="9" t="s">
        <v>40</v>
      </c>
      <c r="E63" s="35">
        <f>AVERAGE(E61:E62)*'Fixed data'!$C$3</f>
        <v>-8.0386656000000015E-3</v>
      </c>
      <c r="F63" s="35">
        <f>AVERAGE(F61:F62)*'Fixed data'!$C$3</f>
        <v>-1.589869418666667E-2</v>
      </c>
      <c r="G63" s="35">
        <f>AVERAGE(G61:G62)*'Fixed data'!$C$3</f>
        <v>-1.5541420160000007E-2</v>
      </c>
      <c r="H63" s="35">
        <f>AVERAGE(H61:H62)*'Fixed data'!$C$3</f>
        <v>-1.5184146133333338E-2</v>
      </c>
      <c r="I63" s="35">
        <f>AVERAGE(I61:I62)*'Fixed data'!$C$3</f>
        <v>-1.4778572106666674E-2</v>
      </c>
      <c r="J63" s="35">
        <f>AVERAGE(J61:J62)*'Fixed data'!$C$3</f>
        <v>-1.437407141333334E-2</v>
      </c>
      <c r="K63" s="35">
        <f>AVERAGE(K61:K62)*'Fixed data'!$C$3</f>
        <v>-1.4018944053333338E-2</v>
      </c>
      <c r="L63" s="35">
        <f>AVERAGE(L61:L62)*'Fixed data'!$C$3</f>
        <v>-1.3663816693333339E-2</v>
      </c>
      <c r="M63" s="35">
        <f>AVERAGE(M61:M62)*'Fixed data'!$C$3</f>
        <v>-1.3308689333333335E-2</v>
      </c>
      <c r="N63" s="35">
        <f>AVERAGE(N61:N62)*'Fixed data'!$C$3</f>
        <v>-1.2905261973333337E-2</v>
      </c>
      <c r="O63" s="35">
        <f>AVERAGE(O61:O62)*'Fixed data'!$C$3</f>
        <v>-1.2502907946666668E-2</v>
      </c>
      <c r="P63" s="35">
        <f>AVERAGE(P61:P62)*'Fixed data'!$C$3</f>
        <v>-1.2149927253333335E-2</v>
      </c>
      <c r="Q63" s="35">
        <f>AVERAGE(Q61:Q62)*'Fixed data'!$C$3</f>
        <v>-1.179694656E-2</v>
      </c>
      <c r="R63" s="35">
        <f>AVERAGE(R61:R62)*'Fixed data'!$C$3</f>
        <v>-1.1443965866666666E-2</v>
      </c>
      <c r="S63" s="35">
        <f>AVERAGE(S61:S62)*'Fixed data'!$C$3</f>
        <v>-1.1042685173333332E-2</v>
      </c>
      <c r="T63" s="35">
        <f>AVERAGE(T61:T62)*'Fixed data'!$C$3</f>
        <v>-1.0642477813333332E-2</v>
      </c>
      <c r="U63" s="35">
        <f>AVERAGE(U61:U62)*'Fixed data'!$C$3</f>
        <v>-1.0291643786666665E-2</v>
      </c>
      <c r="V63" s="35">
        <f>AVERAGE(V61:V62)*'Fixed data'!$C$3</f>
        <v>-9.9408097600000005E-3</v>
      </c>
      <c r="W63" s="35">
        <f>AVERAGE(W61:W62)*'Fixed data'!$C$3</f>
        <v>-9.5899757333333339E-3</v>
      </c>
      <c r="X63" s="35">
        <f>AVERAGE(X61:X62)*'Fixed data'!$C$3</f>
        <v>-9.1908417066666661E-3</v>
      </c>
      <c r="Y63" s="35">
        <f>AVERAGE(Y61:Y62)*'Fixed data'!$C$3</f>
        <v>-8.792781013333334E-3</v>
      </c>
      <c r="Z63" s="35">
        <f>AVERAGE(Z61:Z62)*'Fixed data'!$C$3</f>
        <v>-8.4440936533333316E-3</v>
      </c>
      <c r="AA63" s="35">
        <f>AVERAGE(AA61:AA62)*'Fixed data'!$C$3</f>
        <v>-8.0954062933333328E-3</v>
      </c>
      <c r="AB63" s="35">
        <f>AVERAGE(AB61:AB62)*'Fixed data'!$C$3</f>
        <v>-7.7467189333333313E-3</v>
      </c>
      <c r="AC63" s="35">
        <f>AVERAGE(AC61:AC62)*'Fixed data'!$C$3</f>
        <v>-7.3497315733333322E-3</v>
      </c>
      <c r="AD63" s="35">
        <f>AVERAGE(AD61:AD62)*'Fixed data'!$C$3</f>
        <v>-6.9538175466666652E-3</v>
      </c>
      <c r="AE63" s="35">
        <f>AVERAGE(AE61:AE62)*'Fixed data'!$C$3</f>
        <v>-6.6072768533333307E-3</v>
      </c>
      <c r="AF63" s="35">
        <f>AVERAGE(AF61:AF62)*'Fixed data'!$C$3</f>
        <v>-6.2607361599999987E-3</v>
      </c>
      <c r="AG63" s="35">
        <f>AVERAGE(AG61:AG62)*'Fixed data'!$C$3</f>
        <v>-5.9141954666666651E-3</v>
      </c>
      <c r="AH63" s="35">
        <f>AVERAGE(AH61:AH62)*'Fixed data'!$C$3</f>
        <v>-5.519354773333332E-3</v>
      </c>
      <c r="AI63" s="35">
        <f>AVERAGE(AI61:AI62)*'Fixed data'!$C$3</f>
        <v>-5.125587413333332E-3</v>
      </c>
      <c r="AJ63" s="35">
        <f>AVERAGE(AJ61:AJ62)*'Fixed data'!$C$3</f>
        <v>-4.7811933866666644E-3</v>
      </c>
      <c r="AK63" s="35">
        <f>AVERAGE(AK61:AK62)*'Fixed data'!$C$3</f>
        <v>-4.4367993599999976E-3</v>
      </c>
      <c r="AL63" s="35">
        <f>AVERAGE(AL61:AL62)*'Fixed data'!$C$3</f>
        <v>-4.0924053333333309E-3</v>
      </c>
      <c r="AM63" s="35">
        <f>AVERAGE(AM61:AM62)*'Fixed data'!$C$3</f>
        <v>-3.6997113066666635E-3</v>
      </c>
      <c r="AN63" s="35">
        <f>AVERAGE(AN61:AN62)*'Fixed data'!$C$3</f>
        <v>-3.3070172799999973E-3</v>
      </c>
      <c r="AO63" s="35">
        <f>AVERAGE(AO61:AO62)*'Fixed data'!$C$3</f>
        <v>-2.9626232533333302E-3</v>
      </c>
      <c r="AP63" s="35">
        <f>AVERAGE(AP61:AP62)*'Fixed data'!$C$3</f>
        <v>-2.6182292266666639E-3</v>
      </c>
      <c r="AQ63" s="35">
        <f>AVERAGE(AQ61:AQ62)*'Fixed data'!$C$3</f>
        <v>-2.2738351999999967E-3</v>
      </c>
      <c r="AR63" s="35">
        <f>AVERAGE(AR61:AR62)*'Fixed data'!$C$3</f>
        <v>-1.8811411733333301E-3</v>
      </c>
      <c r="AS63" s="35">
        <f>AVERAGE(AS61:AS62)*'Fixed data'!$C$3</f>
        <v>-1.4884471466666631E-3</v>
      </c>
      <c r="AT63" s="35">
        <f>AVERAGE(AT61:AT62)*'Fixed data'!$C$3</f>
        <v>-1.1440531199999964E-3</v>
      </c>
      <c r="AU63" s="35">
        <f>AVERAGE(AU61:AU62)*'Fixed data'!$C$3</f>
        <v>-7.9965909333332955E-4</v>
      </c>
      <c r="AV63" s="35">
        <f>AVERAGE(AV61:AV62)*'Fixed data'!$C$3</f>
        <v>-4.5526506666666275E-4</v>
      </c>
      <c r="AW63" s="35">
        <f>AVERAGE(AW61:AW62)*'Fixed data'!$C$3</f>
        <v>-6.2571039999995945E-5</v>
      </c>
      <c r="AX63" s="35">
        <f>AVERAGE(AX61:AX62)*'Fixed data'!$C$3</f>
        <v>3.3012298666667086E-4</v>
      </c>
      <c r="AY63" s="35">
        <f>AVERAGE(AY61:AY62)*'Fixed data'!$C$3</f>
        <v>4.958800000000042E-4</v>
      </c>
      <c r="AZ63" s="35">
        <f>AVERAGE(AZ61:AZ62)*'Fixed data'!$C$3</f>
        <v>4.8300000000000431E-4</v>
      </c>
      <c r="BA63" s="35">
        <f>AVERAGE(BA61:BA62)*'Fixed data'!$C$3</f>
        <v>4.7012000000000421E-4</v>
      </c>
      <c r="BB63" s="35">
        <f>AVERAGE(BB61:BB62)*'Fixed data'!$C$3</f>
        <v>4.5724000000000432E-4</v>
      </c>
      <c r="BC63" s="35">
        <f>AVERAGE(BC61:BC62)*'Fixed data'!$C$3</f>
        <v>4.4543333333333751E-4</v>
      </c>
      <c r="BD63" s="35">
        <f>AVERAGE(BD61:BD62)*'Fixed data'!$C$3</f>
        <v>4.3470000000000428E-4</v>
      </c>
    </row>
    <row r="64" spans="1:56" ht="15.75" thickBot="1" x14ac:dyDescent="0.35">
      <c r="A64" s="115"/>
      <c r="B64" s="12" t="s">
        <v>95</v>
      </c>
      <c r="C64" s="12" t="s">
        <v>45</v>
      </c>
      <c r="D64" s="12" t="s">
        <v>40</v>
      </c>
      <c r="E64" s="54">
        <f t="shared" ref="E64:BD64" si="9">E29+E60+E63</f>
        <v>-9.1254665599999951E-2</v>
      </c>
      <c r="F64" s="54">
        <f t="shared" si="9"/>
        <v>-2.3295671964444448E-2</v>
      </c>
      <c r="G64" s="54">
        <f t="shared" si="9"/>
        <v>-2.2938397937777785E-2</v>
      </c>
      <c r="H64" s="54">
        <f t="shared" si="9"/>
        <v>-2.2581123911111119E-2</v>
      </c>
      <c r="I64" s="54">
        <f t="shared" si="9"/>
        <v>-2.1675549884444451E-2</v>
      </c>
      <c r="J64" s="54">
        <f t="shared" si="9"/>
        <v>-2.1726604746666676E-2</v>
      </c>
      <c r="K64" s="54">
        <f t="shared" si="9"/>
        <v>-2.1371477386666671E-2</v>
      </c>
      <c r="L64" s="54">
        <f t="shared" si="9"/>
        <v>-2.1016350026666672E-2</v>
      </c>
      <c r="M64" s="54">
        <f t="shared" si="9"/>
        <v>-2.066122266666667E-2</v>
      </c>
      <c r="N64" s="54">
        <f t="shared" si="9"/>
        <v>-1.9757795306666673E-2</v>
      </c>
      <c r="O64" s="54">
        <f t="shared" si="9"/>
        <v>-1.981099683555556E-2</v>
      </c>
      <c r="P64" s="54">
        <f t="shared" si="9"/>
        <v>-1.9458016142222225E-2</v>
      </c>
      <c r="Q64" s="54">
        <f t="shared" si="9"/>
        <v>-1.9105035448888891E-2</v>
      </c>
      <c r="R64" s="54">
        <f t="shared" si="9"/>
        <v>-1.8752054755555556E-2</v>
      </c>
      <c r="S64" s="54">
        <f t="shared" si="9"/>
        <v>-1.785077406222222E-2</v>
      </c>
      <c r="T64" s="54">
        <f t="shared" si="9"/>
        <v>-1.7906122257777778E-2</v>
      </c>
      <c r="U64" s="54">
        <f t="shared" si="9"/>
        <v>-1.7555288231111112E-2</v>
      </c>
      <c r="V64" s="54">
        <f t="shared" si="9"/>
        <v>-1.7204454204444448E-2</v>
      </c>
      <c r="W64" s="54">
        <f t="shared" si="9"/>
        <v>-1.6853620177777778E-2</v>
      </c>
      <c r="X64" s="54">
        <f t="shared" si="9"/>
        <v>-1.5954486151111114E-2</v>
      </c>
      <c r="Y64" s="54">
        <f t="shared" si="9"/>
        <v>-1.6011981013333336E-2</v>
      </c>
      <c r="Z64" s="54">
        <f t="shared" si="9"/>
        <v>-1.5663293653333334E-2</v>
      </c>
      <c r="AA64" s="54">
        <f t="shared" si="9"/>
        <v>-1.5314606293333335E-2</v>
      </c>
      <c r="AB64" s="54">
        <f t="shared" si="9"/>
        <v>-1.4965918933333332E-2</v>
      </c>
      <c r="AC64" s="54">
        <f t="shared" si="9"/>
        <v>-1.4068931573333334E-2</v>
      </c>
      <c r="AD64" s="54">
        <f t="shared" si="9"/>
        <v>-1.4128573102222222E-2</v>
      </c>
      <c r="AE64" s="54">
        <f t="shared" si="9"/>
        <v>-1.3782032408888888E-2</v>
      </c>
      <c r="AF64" s="54">
        <f t="shared" si="9"/>
        <v>-1.3435491715555557E-2</v>
      </c>
      <c r="AG64" s="54">
        <f t="shared" si="9"/>
        <v>-1.3088951022222222E-2</v>
      </c>
      <c r="AH64" s="54">
        <f t="shared" si="9"/>
        <v>-1.2194110328888889E-2</v>
      </c>
      <c r="AI64" s="54">
        <f t="shared" si="9"/>
        <v>-1.2255898524444446E-2</v>
      </c>
      <c r="AJ64" s="54">
        <f t="shared" si="9"/>
        <v>-1.1911504497777777E-2</v>
      </c>
      <c r="AK64" s="54">
        <f t="shared" si="9"/>
        <v>-1.156711047111111E-2</v>
      </c>
      <c r="AL64" s="54">
        <f t="shared" si="9"/>
        <v>-1.1222716444444444E-2</v>
      </c>
      <c r="AM64" s="54">
        <f t="shared" si="9"/>
        <v>-1.0330022417777777E-2</v>
      </c>
      <c r="AN64" s="54">
        <f t="shared" si="9"/>
        <v>-1.0437328391111111E-2</v>
      </c>
      <c r="AO64" s="54">
        <f t="shared" si="9"/>
        <v>-1.0092934364444445E-2</v>
      </c>
      <c r="AP64" s="54">
        <f t="shared" si="9"/>
        <v>-9.748540337777778E-3</v>
      </c>
      <c r="AQ64" s="54">
        <f t="shared" si="9"/>
        <v>-9.4041463111111112E-3</v>
      </c>
      <c r="AR64" s="54">
        <f t="shared" si="9"/>
        <v>-8.5114522844444429E-3</v>
      </c>
      <c r="AS64" s="54">
        <f t="shared" si="9"/>
        <v>-8.6187582577777772E-3</v>
      </c>
      <c r="AT64" s="54">
        <f t="shared" si="9"/>
        <v>-8.2743642311111105E-3</v>
      </c>
      <c r="AU64" s="54">
        <f t="shared" si="9"/>
        <v>-7.9299702044444437E-3</v>
      </c>
      <c r="AV64" s="54">
        <f t="shared" si="9"/>
        <v>-7.5855761777777761E-3</v>
      </c>
      <c r="AW64" s="54">
        <f t="shared" si="9"/>
        <v>-6.6928821511111096E-3</v>
      </c>
      <c r="AX64" s="54">
        <f t="shared" si="9"/>
        <v>-6.800188124444443E-3</v>
      </c>
      <c r="AY64" s="54">
        <f t="shared" si="9"/>
        <v>7.6254666666667088E-4</v>
      </c>
      <c r="AZ64" s="54">
        <f t="shared" si="9"/>
        <v>7.4966666666667105E-4</v>
      </c>
      <c r="BA64" s="54">
        <f t="shared" si="9"/>
        <v>7.3678666666667089E-4</v>
      </c>
      <c r="BB64" s="54">
        <f t="shared" si="9"/>
        <v>7.2390666666667094E-4</v>
      </c>
      <c r="BC64" s="54">
        <f t="shared" si="9"/>
        <v>6.6765555555555974E-4</v>
      </c>
      <c r="BD64" s="54">
        <f t="shared" si="9"/>
        <v>6.5692222222222651E-4</v>
      </c>
    </row>
    <row r="65" spans="1:56" ht="12.75" customHeight="1" x14ac:dyDescent="0.3">
      <c r="A65" s="175"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6"/>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6"/>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6"/>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6"/>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6"/>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6"/>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6"/>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6"/>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6"/>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6"/>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7"/>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-9.1254665599999951E-2</v>
      </c>
      <c r="F77" s="55">
        <f>IF('Fixed data'!$G$19=FALSE,F64+F76,F64)</f>
        <v>-2.3295671964444448E-2</v>
      </c>
      <c r="G77" s="55">
        <f>IF('Fixed data'!$G$19=FALSE,G64+G76,G64)</f>
        <v>-2.2938397937777785E-2</v>
      </c>
      <c r="H77" s="55">
        <f>IF('Fixed data'!$G$19=FALSE,H64+H76,H64)</f>
        <v>-2.2581123911111119E-2</v>
      </c>
      <c r="I77" s="55">
        <f>IF('Fixed data'!$G$19=FALSE,I64+I76,I64)</f>
        <v>-2.1675549884444451E-2</v>
      </c>
      <c r="J77" s="55">
        <f>IF('Fixed data'!$G$19=FALSE,J64+J76,J64)</f>
        <v>-2.1726604746666676E-2</v>
      </c>
      <c r="K77" s="55">
        <f>IF('Fixed data'!$G$19=FALSE,K64+K76,K64)</f>
        <v>-2.1371477386666671E-2</v>
      </c>
      <c r="L77" s="55">
        <f>IF('Fixed data'!$G$19=FALSE,L64+L76,L64)</f>
        <v>-2.1016350026666672E-2</v>
      </c>
      <c r="M77" s="55">
        <f>IF('Fixed data'!$G$19=FALSE,M64+M76,M64)</f>
        <v>-2.066122266666667E-2</v>
      </c>
      <c r="N77" s="55">
        <f>IF('Fixed data'!$G$19=FALSE,N64+N76,N64)</f>
        <v>-1.9757795306666673E-2</v>
      </c>
      <c r="O77" s="55">
        <f>IF('Fixed data'!$G$19=FALSE,O64+O76,O64)</f>
        <v>-1.981099683555556E-2</v>
      </c>
      <c r="P77" s="55">
        <f>IF('Fixed data'!$G$19=FALSE,P64+P76,P64)</f>
        <v>-1.9458016142222225E-2</v>
      </c>
      <c r="Q77" s="55">
        <f>IF('Fixed data'!$G$19=FALSE,Q64+Q76,Q64)</f>
        <v>-1.9105035448888891E-2</v>
      </c>
      <c r="R77" s="55">
        <f>IF('Fixed data'!$G$19=FALSE,R64+R76,R64)</f>
        <v>-1.8752054755555556E-2</v>
      </c>
      <c r="S77" s="55">
        <f>IF('Fixed data'!$G$19=FALSE,S64+S76,S64)</f>
        <v>-1.785077406222222E-2</v>
      </c>
      <c r="T77" s="55">
        <f>IF('Fixed data'!$G$19=FALSE,T64+T76,T64)</f>
        <v>-1.7906122257777778E-2</v>
      </c>
      <c r="U77" s="55">
        <f>IF('Fixed data'!$G$19=FALSE,U64+U76,U64)</f>
        <v>-1.7555288231111112E-2</v>
      </c>
      <c r="V77" s="55">
        <f>IF('Fixed data'!$G$19=FALSE,V64+V76,V64)</f>
        <v>-1.7204454204444448E-2</v>
      </c>
      <c r="W77" s="55">
        <f>IF('Fixed data'!$G$19=FALSE,W64+W76,W64)</f>
        <v>-1.6853620177777778E-2</v>
      </c>
      <c r="X77" s="55">
        <f>IF('Fixed data'!$G$19=FALSE,X64+X76,X64)</f>
        <v>-1.5954486151111114E-2</v>
      </c>
      <c r="Y77" s="55">
        <f>IF('Fixed data'!$G$19=FALSE,Y64+Y76,Y64)</f>
        <v>-1.6011981013333336E-2</v>
      </c>
      <c r="Z77" s="55">
        <f>IF('Fixed data'!$G$19=FALSE,Z64+Z76,Z64)</f>
        <v>-1.5663293653333334E-2</v>
      </c>
      <c r="AA77" s="55">
        <f>IF('Fixed data'!$G$19=FALSE,AA64+AA76,AA64)</f>
        <v>-1.5314606293333335E-2</v>
      </c>
      <c r="AB77" s="55">
        <f>IF('Fixed data'!$G$19=FALSE,AB64+AB76,AB64)</f>
        <v>-1.4965918933333332E-2</v>
      </c>
      <c r="AC77" s="55">
        <f>IF('Fixed data'!$G$19=FALSE,AC64+AC76,AC64)</f>
        <v>-1.4068931573333334E-2</v>
      </c>
      <c r="AD77" s="55">
        <f>IF('Fixed data'!$G$19=FALSE,AD64+AD76,AD64)</f>
        <v>-1.4128573102222222E-2</v>
      </c>
      <c r="AE77" s="55">
        <f>IF('Fixed data'!$G$19=FALSE,AE64+AE76,AE64)</f>
        <v>-1.3782032408888888E-2</v>
      </c>
      <c r="AF77" s="55">
        <f>IF('Fixed data'!$G$19=FALSE,AF64+AF76,AF64)</f>
        <v>-1.3435491715555557E-2</v>
      </c>
      <c r="AG77" s="55">
        <f>IF('Fixed data'!$G$19=FALSE,AG64+AG76,AG64)</f>
        <v>-1.3088951022222222E-2</v>
      </c>
      <c r="AH77" s="55">
        <f>IF('Fixed data'!$G$19=FALSE,AH64+AH76,AH64)</f>
        <v>-1.2194110328888889E-2</v>
      </c>
      <c r="AI77" s="55">
        <f>IF('Fixed data'!$G$19=FALSE,AI64+AI76,AI64)</f>
        <v>-1.2255898524444446E-2</v>
      </c>
      <c r="AJ77" s="55">
        <f>IF('Fixed data'!$G$19=FALSE,AJ64+AJ76,AJ64)</f>
        <v>-1.1911504497777777E-2</v>
      </c>
      <c r="AK77" s="55">
        <f>IF('Fixed data'!$G$19=FALSE,AK64+AK76,AK64)</f>
        <v>-1.156711047111111E-2</v>
      </c>
      <c r="AL77" s="55">
        <f>IF('Fixed data'!$G$19=FALSE,AL64+AL76,AL64)</f>
        <v>-1.1222716444444444E-2</v>
      </c>
      <c r="AM77" s="55">
        <f>IF('Fixed data'!$G$19=FALSE,AM64+AM76,AM64)</f>
        <v>-1.0330022417777777E-2</v>
      </c>
      <c r="AN77" s="55">
        <f>IF('Fixed data'!$G$19=FALSE,AN64+AN76,AN64)</f>
        <v>-1.0437328391111111E-2</v>
      </c>
      <c r="AO77" s="55">
        <f>IF('Fixed data'!$G$19=FALSE,AO64+AO76,AO64)</f>
        <v>-1.0092934364444445E-2</v>
      </c>
      <c r="AP77" s="55">
        <f>IF('Fixed data'!$G$19=FALSE,AP64+AP76,AP64)</f>
        <v>-9.748540337777778E-3</v>
      </c>
      <c r="AQ77" s="55">
        <f>IF('Fixed data'!$G$19=FALSE,AQ64+AQ76,AQ64)</f>
        <v>-9.4041463111111112E-3</v>
      </c>
      <c r="AR77" s="55">
        <f>IF('Fixed data'!$G$19=FALSE,AR64+AR76,AR64)</f>
        <v>-8.5114522844444429E-3</v>
      </c>
      <c r="AS77" s="55">
        <f>IF('Fixed data'!$G$19=FALSE,AS64+AS76,AS64)</f>
        <v>-8.6187582577777772E-3</v>
      </c>
      <c r="AT77" s="55">
        <f>IF('Fixed data'!$G$19=FALSE,AT64+AT76,AT64)</f>
        <v>-8.2743642311111105E-3</v>
      </c>
      <c r="AU77" s="55">
        <f>IF('Fixed data'!$G$19=FALSE,AU64+AU76,AU64)</f>
        <v>-7.9299702044444437E-3</v>
      </c>
      <c r="AV77" s="55">
        <f>IF('Fixed data'!$G$19=FALSE,AV64+AV76,AV64)</f>
        <v>-7.5855761777777761E-3</v>
      </c>
      <c r="AW77" s="55">
        <f>IF('Fixed data'!$G$19=FALSE,AW64+AW76,AW64)</f>
        <v>-6.6928821511111096E-3</v>
      </c>
      <c r="AX77" s="55">
        <f>IF('Fixed data'!$G$19=FALSE,AX64+AX76,AX64)</f>
        <v>-6.800188124444443E-3</v>
      </c>
      <c r="AY77" s="55">
        <f>IF('Fixed data'!$G$19=FALSE,AY64+AY76,AY64)</f>
        <v>7.6254666666667088E-4</v>
      </c>
      <c r="AZ77" s="55">
        <f>IF('Fixed data'!$G$19=FALSE,AZ64+AZ76,AZ64)</f>
        <v>7.4966666666667105E-4</v>
      </c>
      <c r="BA77" s="55">
        <f>IF('Fixed data'!$G$19=FALSE,BA64+BA76,BA64)</f>
        <v>7.3678666666667089E-4</v>
      </c>
      <c r="BB77" s="55">
        <f>IF('Fixed data'!$G$19=FALSE,BB64+BB76,BB64)</f>
        <v>7.2390666666667094E-4</v>
      </c>
      <c r="BC77" s="55">
        <f>IF('Fixed data'!$G$19=FALSE,BC64+BC76,BC64)</f>
        <v>6.6765555555555974E-4</v>
      </c>
      <c r="BD77" s="55">
        <f>IF('Fixed data'!$G$19=FALSE,BD64+BD76,BD64)</f>
        <v>6.5692222222222651E-4</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-8.816875903381638E-2</v>
      </c>
      <c r="F80" s="56">
        <f t="shared" ref="F80:BD80" si="11">F77*F78</f>
        <v>-2.1746759051034518E-2</v>
      </c>
      <c r="G80" s="56">
        <f t="shared" si="11"/>
        <v>-2.0689120699689079E-2</v>
      </c>
      <c r="H80" s="56">
        <f t="shared" si="11"/>
        <v>-1.9678144925036174E-2</v>
      </c>
      <c r="I80" s="56">
        <f t="shared" si="11"/>
        <v>-1.8250231379605613E-2</v>
      </c>
      <c r="J80" s="56">
        <f t="shared" si="11"/>
        <v>-1.7674606960033222E-2</v>
      </c>
      <c r="K80" s="56">
        <f t="shared" si="11"/>
        <v>-1.6797788042378654E-2</v>
      </c>
      <c r="L80" s="56">
        <f t="shared" si="11"/>
        <v>-1.5960059079736376E-2</v>
      </c>
      <c r="M80" s="56">
        <f t="shared" si="11"/>
        <v>-1.5159778993839428E-2</v>
      </c>
      <c r="N80" s="56">
        <f t="shared" si="11"/>
        <v>-1.4006672810322642E-2</v>
      </c>
      <c r="O80" s="56">
        <f t="shared" si="11"/>
        <v>-1.3569457367217486E-2</v>
      </c>
      <c r="P80" s="56">
        <f t="shared" si="11"/>
        <v>-1.2876990100762938E-2</v>
      </c>
      <c r="Q80" s="56">
        <f t="shared" si="11"/>
        <v>-1.2215839008015868E-2</v>
      </c>
      <c r="R80" s="56">
        <f t="shared" si="11"/>
        <v>-1.1584677958253312E-2</v>
      </c>
      <c r="S80" s="56">
        <f t="shared" si="11"/>
        <v>-1.0654959572931444E-2</v>
      </c>
      <c r="T80" s="56">
        <f t="shared" si="11"/>
        <v>-1.0326566561948183E-2</v>
      </c>
      <c r="U80" s="56">
        <f t="shared" si="11"/>
        <v>-9.7818729514384667E-3</v>
      </c>
      <c r="V80" s="56">
        <f t="shared" si="11"/>
        <v>-9.2622095708459438E-3</v>
      </c>
      <c r="W80" s="56">
        <f t="shared" si="11"/>
        <v>-8.7665064390885505E-3</v>
      </c>
      <c r="X80" s="56">
        <f t="shared" si="11"/>
        <v>-8.0181804431859963E-3</v>
      </c>
      <c r="Y80" s="56">
        <f t="shared" si="11"/>
        <v>-7.7749520767816304E-3</v>
      </c>
      <c r="Z80" s="56">
        <f t="shared" si="11"/>
        <v>-7.348444097178876E-3</v>
      </c>
      <c r="AA80" s="56">
        <f t="shared" si="11"/>
        <v>-6.9418910167132449E-3</v>
      </c>
      <c r="AB80" s="56">
        <f t="shared" si="11"/>
        <v>-6.5544309621391773E-3</v>
      </c>
      <c r="AC80" s="56">
        <f t="shared" si="11"/>
        <v>-5.953226037501487E-3</v>
      </c>
      <c r="AD80" s="56">
        <f t="shared" si="11"/>
        <v>-5.7762929187307049E-3</v>
      </c>
      <c r="AE80" s="56">
        <f t="shared" si="11"/>
        <v>-5.4440715254430623E-3</v>
      </c>
      <c r="AF80" s="56">
        <f t="shared" si="11"/>
        <v>-5.127713728615777E-3</v>
      </c>
      <c r="AG80" s="56">
        <f t="shared" si="11"/>
        <v>-4.8265265399814192E-3</v>
      </c>
      <c r="AH80" s="56">
        <f t="shared" si="11"/>
        <v>-4.3444982466856524E-3</v>
      </c>
      <c r="AI80" s="56">
        <f t="shared" si="11"/>
        <v>-4.9022018621763599E-3</v>
      </c>
      <c r="AJ80" s="56">
        <f t="shared" si="11"/>
        <v>-4.6256783287761489E-3</v>
      </c>
      <c r="AK80" s="56">
        <f t="shared" si="11"/>
        <v>-4.3611042464911931E-3</v>
      </c>
      <c r="AL80" s="56">
        <f t="shared" si="11"/>
        <v>-4.1080181157467331E-3</v>
      </c>
      <c r="AM80" s="56">
        <f t="shared" si="11"/>
        <v>-3.671118466266679E-3</v>
      </c>
      <c r="AN80" s="56">
        <f t="shared" si="11"/>
        <v>-3.6012167258980734E-3</v>
      </c>
      <c r="AO80" s="56">
        <f t="shared" si="11"/>
        <v>-3.3809607958274141E-3</v>
      </c>
      <c r="AP80" s="56">
        <f t="shared" si="11"/>
        <v>-3.1704802653467808E-3</v>
      </c>
      <c r="AQ80" s="56">
        <f t="shared" si="11"/>
        <v>-2.9693925448081374E-3</v>
      </c>
      <c r="AR80" s="56">
        <f t="shared" si="11"/>
        <v>-2.6092439227162895E-3</v>
      </c>
      <c r="AS80" s="56">
        <f t="shared" si="11"/>
        <v>-2.5651837892208883E-3</v>
      </c>
      <c r="AT80" s="56">
        <f t="shared" si="11"/>
        <v>-2.3909538675664162E-3</v>
      </c>
      <c r="AU80" s="56">
        <f t="shared" si="11"/>
        <v>-2.2246971231651711E-3</v>
      </c>
      <c r="AV80" s="56">
        <f t="shared" si="11"/>
        <v>-2.0660969046600395E-3</v>
      </c>
      <c r="AW80" s="56">
        <f t="shared" si="11"/>
        <v>-1.7698565450580976E-3</v>
      </c>
      <c r="AX80" s="56">
        <f t="shared" si="11"/>
        <v>-1.7458566883185233E-3</v>
      </c>
      <c r="AY80" s="56">
        <f t="shared" si="11"/>
        <v>1.9007144037098156E-4</v>
      </c>
      <c r="AZ80" s="56">
        <f t="shared" si="11"/>
        <v>1.8141843444473055E-4</v>
      </c>
      <c r="BA80" s="56">
        <f t="shared" si="11"/>
        <v>1.73108242610202E-4</v>
      </c>
      <c r="BB80" s="56">
        <f t="shared" si="11"/>
        <v>1.6512823577366915E-4</v>
      </c>
      <c r="BC80" s="56">
        <f t="shared" si="11"/>
        <v>1.4786112532348019E-4</v>
      </c>
      <c r="BD80" s="56">
        <f t="shared" si="11"/>
        <v>1.412466865492581E-4</v>
      </c>
    </row>
    <row r="81" spans="1:56" x14ac:dyDescent="0.3">
      <c r="A81" s="75"/>
      <c r="B81" s="15" t="s">
        <v>18</v>
      </c>
      <c r="C81" s="15"/>
      <c r="D81" s="14" t="s">
        <v>40</v>
      </c>
      <c r="E81" s="57">
        <f>+E80</f>
        <v>-8.816875903381638E-2</v>
      </c>
      <c r="F81" s="57">
        <f t="shared" ref="F81:BD81" si="12">+E81+F80</f>
        <v>-0.10991551808485089</v>
      </c>
      <c r="G81" s="57">
        <f t="shared" si="12"/>
        <v>-0.13060463878453998</v>
      </c>
      <c r="H81" s="57">
        <f t="shared" si="12"/>
        <v>-0.15028278370957615</v>
      </c>
      <c r="I81" s="57">
        <f t="shared" si="12"/>
        <v>-0.16853301508918175</v>
      </c>
      <c r="J81" s="57">
        <f t="shared" si="12"/>
        <v>-0.18620762204921498</v>
      </c>
      <c r="K81" s="57">
        <f t="shared" si="12"/>
        <v>-0.20300541009159365</v>
      </c>
      <c r="L81" s="57">
        <f t="shared" si="12"/>
        <v>-0.21896546917133003</v>
      </c>
      <c r="M81" s="57">
        <f t="shared" si="12"/>
        <v>-0.23412524816516947</v>
      </c>
      <c r="N81" s="57">
        <f t="shared" si="12"/>
        <v>-0.24813192097549211</v>
      </c>
      <c r="O81" s="57">
        <f t="shared" si="12"/>
        <v>-0.26170137834270957</v>
      </c>
      <c r="P81" s="57">
        <f t="shared" si="12"/>
        <v>-0.2745783684434725</v>
      </c>
      <c r="Q81" s="57">
        <f t="shared" si="12"/>
        <v>-0.28679420745148837</v>
      </c>
      <c r="R81" s="57">
        <f t="shared" si="12"/>
        <v>-0.29837888540974167</v>
      </c>
      <c r="S81" s="57">
        <f t="shared" si="12"/>
        <v>-0.30903384498267311</v>
      </c>
      <c r="T81" s="57">
        <f t="shared" si="12"/>
        <v>-0.3193604115446213</v>
      </c>
      <c r="U81" s="57">
        <f t="shared" si="12"/>
        <v>-0.32914228449605976</v>
      </c>
      <c r="V81" s="57">
        <f t="shared" si="12"/>
        <v>-0.3384044940669057</v>
      </c>
      <c r="W81" s="57">
        <f t="shared" si="12"/>
        <v>-0.34717100050599425</v>
      </c>
      <c r="X81" s="57">
        <f t="shared" si="12"/>
        <v>-0.35518918094918023</v>
      </c>
      <c r="Y81" s="57">
        <f t="shared" si="12"/>
        <v>-0.36296413302596187</v>
      </c>
      <c r="Z81" s="57">
        <f t="shared" si="12"/>
        <v>-0.37031257712314075</v>
      </c>
      <c r="AA81" s="57">
        <f t="shared" si="12"/>
        <v>-0.37725446813985397</v>
      </c>
      <c r="AB81" s="57">
        <f t="shared" si="12"/>
        <v>-0.38380889910199317</v>
      </c>
      <c r="AC81" s="57">
        <f t="shared" si="12"/>
        <v>-0.38976212513949465</v>
      </c>
      <c r="AD81" s="57">
        <f t="shared" si="12"/>
        <v>-0.39553841805822537</v>
      </c>
      <c r="AE81" s="57">
        <f t="shared" si="12"/>
        <v>-0.40098248958366844</v>
      </c>
      <c r="AF81" s="57">
        <f t="shared" si="12"/>
        <v>-0.4061102033122842</v>
      </c>
      <c r="AG81" s="57">
        <f t="shared" si="12"/>
        <v>-0.41093672985226565</v>
      </c>
      <c r="AH81" s="57">
        <f t="shared" si="12"/>
        <v>-0.41528122809895129</v>
      </c>
      <c r="AI81" s="57">
        <f t="shared" si="12"/>
        <v>-0.42018342996112767</v>
      </c>
      <c r="AJ81" s="57">
        <f t="shared" si="12"/>
        <v>-0.42480910828990381</v>
      </c>
      <c r="AK81" s="57">
        <f t="shared" si="12"/>
        <v>-0.42917021253639498</v>
      </c>
      <c r="AL81" s="57">
        <f t="shared" si="12"/>
        <v>-0.43327823065214172</v>
      </c>
      <c r="AM81" s="57">
        <f t="shared" si="12"/>
        <v>-0.43694934911840838</v>
      </c>
      <c r="AN81" s="57">
        <f t="shared" si="12"/>
        <v>-0.44055056584430646</v>
      </c>
      <c r="AO81" s="57">
        <f t="shared" si="12"/>
        <v>-0.44393152664013386</v>
      </c>
      <c r="AP81" s="57">
        <f t="shared" si="12"/>
        <v>-0.44710200690548063</v>
      </c>
      <c r="AQ81" s="57">
        <f t="shared" si="12"/>
        <v>-0.45007139945028879</v>
      </c>
      <c r="AR81" s="57">
        <f t="shared" si="12"/>
        <v>-0.45268064337300506</v>
      </c>
      <c r="AS81" s="57">
        <f t="shared" si="12"/>
        <v>-0.45524582716222595</v>
      </c>
      <c r="AT81" s="57">
        <f t="shared" si="12"/>
        <v>-0.45763678102979238</v>
      </c>
      <c r="AU81" s="57">
        <f t="shared" si="12"/>
        <v>-0.45986147815295758</v>
      </c>
      <c r="AV81" s="57">
        <f t="shared" si="12"/>
        <v>-0.46192757505761761</v>
      </c>
      <c r="AW81" s="57">
        <f t="shared" si="12"/>
        <v>-0.46369743160267574</v>
      </c>
      <c r="AX81" s="57">
        <f t="shared" si="12"/>
        <v>-0.46544328829099424</v>
      </c>
      <c r="AY81" s="57">
        <f t="shared" si="12"/>
        <v>-0.46525321685062326</v>
      </c>
      <c r="AZ81" s="57">
        <f t="shared" si="12"/>
        <v>-0.46507179841617852</v>
      </c>
      <c r="BA81" s="57">
        <f t="shared" si="12"/>
        <v>-0.46489869017356833</v>
      </c>
      <c r="BB81" s="57">
        <f t="shared" si="12"/>
        <v>-0.46473356193779464</v>
      </c>
      <c r="BC81" s="57">
        <f t="shared" si="12"/>
        <v>-0.46458570081247114</v>
      </c>
      <c r="BD81" s="57">
        <f t="shared" si="12"/>
        <v>-0.46444445412592189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8"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8"/>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8"/>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8"/>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8"/>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8"/>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8"/>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C18"/>
  <sheetViews>
    <sheetView workbookViewId="0">
      <selection activeCell="C26" sqref="C26"/>
    </sheetView>
  </sheetViews>
  <sheetFormatPr defaultRowHeight="15" x14ac:dyDescent="0.25"/>
  <cols>
    <col min="1" max="1" width="5.85546875" customWidth="1"/>
    <col min="2" max="2" width="22" bestFit="1" customWidth="1"/>
    <col min="3" max="3" width="82.5703125" customWidth="1"/>
  </cols>
  <sheetData>
    <row r="1" spans="1:3" ht="18.75" x14ac:dyDescent="0.3">
      <c r="A1" s="1" t="s">
        <v>82</v>
      </c>
    </row>
    <row r="2" spans="1:3" x14ac:dyDescent="0.25">
      <c r="A2" t="s">
        <v>78</v>
      </c>
    </row>
    <row r="4" spans="1:3" ht="15.75" thickBot="1" x14ac:dyDescent="0.3"/>
    <row r="5" spans="1:3" ht="120" x14ac:dyDescent="0.3">
      <c r="A5" s="182" t="s">
        <v>11</v>
      </c>
      <c r="B5" s="136" t="s">
        <v>167</v>
      </c>
      <c r="C5" s="137" t="s">
        <v>348</v>
      </c>
    </row>
    <row r="6" spans="1:3" x14ac:dyDescent="0.25">
      <c r="A6" s="183"/>
      <c r="B6" s="62" t="s">
        <v>198</v>
      </c>
      <c r="C6" s="139"/>
    </row>
    <row r="7" spans="1:3" x14ac:dyDescent="0.25">
      <c r="A7" s="183"/>
      <c r="B7" s="62" t="s">
        <v>198</v>
      </c>
      <c r="C7" s="139"/>
    </row>
    <row r="8" spans="1:3" x14ac:dyDescent="0.25">
      <c r="A8" s="183"/>
      <c r="B8" s="62" t="s">
        <v>198</v>
      </c>
      <c r="C8" s="139"/>
    </row>
    <row r="9" spans="1:3" x14ac:dyDescent="0.25">
      <c r="A9" s="183"/>
      <c r="B9" s="62" t="s">
        <v>198</v>
      </c>
      <c r="C9" s="139"/>
    </row>
    <row r="10" spans="1:3" ht="15.75" thickBot="1" x14ac:dyDescent="0.3">
      <c r="A10" s="184"/>
      <c r="B10" s="125" t="s">
        <v>197</v>
      </c>
      <c r="C10" s="140"/>
    </row>
    <row r="11" spans="1:3" ht="15.75" thickBot="1" x14ac:dyDescent="0.3"/>
    <row r="12" spans="1:3" ht="15.75" x14ac:dyDescent="0.3">
      <c r="A12" s="187" t="s">
        <v>301</v>
      </c>
      <c r="B12" s="136" t="s">
        <v>167</v>
      </c>
      <c r="C12" s="141" t="s">
        <v>349</v>
      </c>
    </row>
    <row r="13" spans="1:3" ht="15.75" x14ac:dyDescent="0.3">
      <c r="A13" s="188"/>
      <c r="B13" s="62" t="s">
        <v>176</v>
      </c>
      <c r="C13" s="142" t="s">
        <v>350</v>
      </c>
    </row>
    <row r="14" spans="1:3" ht="15.75" x14ac:dyDescent="0.3">
      <c r="A14" s="188"/>
      <c r="B14" s="62" t="s">
        <v>198</v>
      </c>
      <c r="C14" s="142"/>
    </row>
    <row r="15" spans="1:3" ht="15.75" x14ac:dyDescent="0.3">
      <c r="A15" s="188"/>
      <c r="B15" s="62" t="s">
        <v>198</v>
      </c>
      <c r="C15" s="142"/>
    </row>
    <row r="16" spans="1:3" ht="15.75" x14ac:dyDescent="0.3">
      <c r="A16" s="188"/>
      <c r="B16" s="62" t="s">
        <v>198</v>
      </c>
      <c r="C16" s="142"/>
    </row>
    <row r="17" spans="1:3" ht="15.75" x14ac:dyDescent="0.3">
      <c r="A17" s="188"/>
      <c r="B17" s="62" t="s">
        <v>198</v>
      </c>
      <c r="C17" s="142"/>
    </row>
    <row r="18" spans="1:3" ht="16.5" thickBot="1" x14ac:dyDescent="0.35">
      <c r="A18" s="189"/>
      <c r="B18" s="126" t="s">
        <v>321</v>
      </c>
      <c r="C18" s="143"/>
    </row>
  </sheetData>
  <mergeCells count="2">
    <mergeCell ref="A5:A10"/>
    <mergeCell ref="A12:A1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G28" sqref="G2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345</v>
      </c>
      <c r="C1" s="3" t="str">
        <f>'Option summary'!B11</f>
        <v>Relocate substation</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-3.4160065453169368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-4.1188261760715728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-4.5755662458869448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-5.020382723316259</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2" t="s">
        <v>167</v>
      </c>
      <c r="C13" s="61"/>
      <c r="D13" s="62" t="s">
        <v>40</v>
      </c>
      <c r="E13" s="63">
        <v>-4.5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0"/>
      <c r="B14" s="62" t="s">
        <v>198</v>
      </c>
      <c r="C14" s="134"/>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0"/>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0"/>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0"/>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1"/>
      <c r="B18" s="125" t="s">
        <v>197</v>
      </c>
      <c r="C18" s="131"/>
      <c r="D18" s="126" t="s">
        <v>40</v>
      </c>
      <c r="E18" s="60">
        <f>SUM(E13:E17)</f>
        <v>-4.5</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5" t="s">
        <v>301</v>
      </c>
      <c r="B19" s="62" t="s">
        <v>167</v>
      </c>
      <c r="C19" s="8"/>
      <c r="D19" s="9" t="s">
        <v>40</v>
      </c>
      <c r="E19" s="34">
        <f>-'Baseline scenario'!E7</f>
        <v>8.3919999999999995E-2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5"/>
      <c r="B20" s="62" t="s">
        <v>176</v>
      </c>
      <c r="C20" s="8"/>
      <c r="D20" s="9" t="s">
        <v>40</v>
      </c>
      <c r="E20" s="34">
        <f>-'Baseline scenario'!E8</f>
        <v>0</v>
      </c>
      <c r="F20" s="34">
        <f>-'Baseline scenario'!F8</f>
        <v>0</v>
      </c>
      <c r="G20" s="34">
        <f>-'Baseline scenario'!G8</f>
        <v>0</v>
      </c>
      <c r="H20" s="34">
        <f>-'Baseline scenario'!H8</f>
        <v>0</v>
      </c>
      <c r="I20" s="34">
        <f>-'Baseline scenario'!I8</f>
        <v>2.5000000000000001E-3</v>
      </c>
      <c r="J20" s="34">
        <f>-'Baseline scenario'!J8</f>
        <v>0</v>
      </c>
      <c r="K20" s="34">
        <f>-'Baseline scenario'!K8</f>
        <v>0</v>
      </c>
      <c r="L20" s="34">
        <f>-'Baseline scenario'!L8</f>
        <v>0</v>
      </c>
      <c r="M20" s="34">
        <f>-'Baseline scenario'!M8</f>
        <v>0</v>
      </c>
      <c r="N20" s="34">
        <f>-'Baseline scenario'!N8</f>
        <v>2.5000000000000001E-3</v>
      </c>
      <c r="O20" s="34">
        <f>-'Baseline scenario'!O8</f>
        <v>0</v>
      </c>
      <c r="P20" s="34">
        <f>-'Baseline scenario'!P8</f>
        <v>0</v>
      </c>
      <c r="Q20" s="34">
        <f>-'Baseline scenario'!Q8</f>
        <v>0</v>
      </c>
      <c r="R20" s="34">
        <f>-'Baseline scenario'!R8</f>
        <v>0</v>
      </c>
      <c r="S20" s="34">
        <f>-'Baseline scenario'!S8</f>
        <v>2.5000000000000001E-3</v>
      </c>
      <c r="T20" s="34">
        <f>-'Baseline scenario'!T8</f>
        <v>0</v>
      </c>
      <c r="U20" s="34">
        <f>-'Baseline scenario'!U8</f>
        <v>0</v>
      </c>
      <c r="V20" s="34">
        <f>-'Baseline scenario'!V8</f>
        <v>0</v>
      </c>
      <c r="W20" s="34">
        <f>-'Baseline scenario'!W8</f>
        <v>0</v>
      </c>
      <c r="X20" s="34">
        <f>-'Baseline scenario'!X8</f>
        <v>2.5000000000000001E-3</v>
      </c>
      <c r="Y20" s="34">
        <f>-'Baseline scenario'!Y8</f>
        <v>0</v>
      </c>
      <c r="Z20" s="34">
        <f>-'Baseline scenario'!Z8</f>
        <v>0</v>
      </c>
      <c r="AA20" s="34">
        <f>-'Baseline scenario'!AA8</f>
        <v>0</v>
      </c>
      <c r="AB20" s="34">
        <f>-'Baseline scenario'!AB8</f>
        <v>0</v>
      </c>
      <c r="AC20" s="34">
        <f>-'Baseline scenario'!AC8</f>
        <v>2.5000000000000001E-3</v>
      </c>
      <c r="AD20" s="34">
        <f>-'Baseline scenario'!AD8</f>
        <v>0</v>
      </c>
      <c r="AE20" s="34">
        <f>-'Baseline scenario'!AE8</f>
        <v>0</v>
      </c>
      <c r="AF20" s="34">
        <f>-'Baseline scenario'!AF8</f>
        <v>0</v>
      </c>
      <c r="AG20" s="34">
        <f>-'Baseline scenario'!AG8</f>
        <v>0</v>
      </c>
      <c r="AH20" s="34">
        <f>-'Baseline scenario'!AH8</f>
        <v>2.5000000000000001E-3</v>
      </c>
      <c r="AI20" s="34">
        <f>-'Baseline scenario'!AI8</f>
        <v>0</v>
      </c>
      <c r="AJ20" s="34">
        <f>-'Baseline scenario'!AJ8</f>
        <v>0</v>
      </c>
      <c r="AK20" s="34">
        <f>-'Baseline scenario'!AK8</f>
        <v>0</v>
      </c>
      <c r="AL20" s="34">
        <f>-'Baseline scenario'!AL8</f>
        <v>0</v>
      </c>
      <c r="AM20" s="34">
        <f>-'Baseline scenario'!AM8</f>
        <v>2.5000000000000001E-3</v>
      </c>
      <c r="AN20" s="34">
        <f>-'Baseline scenario'!AN8</f>
        <v>0</v>
      </c>
      <c r="AO20" s="34">
        <f>-'Baseline scenario'!AO8</f>
        <v>0</v>
      </c>
      <c r="AP20" s="34">
        <f>-'Baseline scenario'!AP8</f>
        <v>0</v>
      </c>
      <c r="AQ20" s="34">
        <f>-'Baseline scenario'!AQ8</f>
        <v>0</v>
      </c>
      <c r="AR20" s="34">
        <f>-'Baseline scenario'!AR8</f>
        <v>2.5000000000000001E-3</v>
      </c>
      <c r="AS20" s="34">
        <f>-'Baseline scenario'!AS8</f>
        <v>0</v>
      </c>
      <c r="AT20" s="34">
        <f>-'Baseline scenario'!AT8</f>
        <v>0</v>
      </c>
      <c r="AU20" s="34">
        <f>-'Baseline scenario'!AU8</f>
        <v>0</v>
      </c>
      <c r="AV20" s="34">
        <f>-'Baseline scenario'!AV8</f>
        <v>0</v>
      </c>
      <c r="AW20" s="34">
        <f>-'Baseline scenario'!AW8</f>
        <v>2.5000000000000001E-3</v>
      </c>
      <c r="AX20" s="34"/>
      <c r="AY20" s="34"/>
      <c r="AZ20" s="34"/>
      <c r="BA20" s="34"/>
      <c r="BB20" s="34"/>
      <c r="BC20" s="34"/>
      <c r="BD20" s="34"/>
    </row>
    <row r="21" spans="1:56" x14ac:dyDescent="0.3">
      <c r="A21" s="185"/>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5"/>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5"/>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5"/>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6"/>
      <c r="B25" s="62" t="s">
        <v>321</v>
      </c>
      <c r="C25" s="8"/>
      <c r="D25" s="9" t="s">
        <v>40</v>
      </c>
      <c r="E25" s="68">
        <f>SUM(E19:E24)</f>
        <v>8.3919999999999995E-2</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-4.41608</v>
      </c>
      <c r="F26" s="60">
        <f t="shared" ref="F26:BD26" si="2">F18+F25</f>
        <v>0</v>
      </c>
      <c r="G26" s="60">
        <f t="shared" si="2"/>
        <v>0</v>
      </c>
      <c r="H26" s="60">
        <f t="shared" si="2"/>
        <v>0</v>
      </c>
      <c r="I26" s="60">
        <f t="shared" si="2"/>
        <v>2.5000000000000001E-3</v>
      </c>
      <c r="J26" s="60">
        <f t="shared" si="2"/>
        <v>0</v>
      </c>
      <c r="K26" s="60">
        <f t="shared" si="2"/>
        <v>0</v>
      </c>
      <c r="L26" s="60">
        <f t="shared" si="2"/>
        <v>0</v>
      </c>
      <c r="M26" s="60">
        <f t="shared" si="2"/>
        <v>0</v>
      </c>
      <c r="N26" s="60">
        <f t="shared" si="2"/>
        <v>2.5000000000000001E-3</v>
      </c>
      <c r="O26" s="60">
        <f t="shared" si="2"/>
        <v>0</v>
      </c>
      <c r="P26" s="60">
        <f t="shared" si="2"/>
        <v>0</v>
      </c>
      <c r="Q26" s="60">
        <f t="shared" si="2"/>
        <v>0</v>
      </c>
      <c r="R26" s="60">
        <f t="shared" si="2"/>
        <v>0</v>
      </c>
      <c r="S26" s="60">
        <f t="shared" si="2"/>
        <v>2.5000000000000001E-3</v>
      </c>
      <c r="T26" s="60">
        <f t="shared" si="2"/>
        <v>0</v>
      </c>
      <c r="U26" s="60">
        <f t="shared" si="2"/>
        <v>0</v>
      </c>
      <c r="V26" s="60">
        <f t="shared" si="2"/>
        <v>0</v>
      </c>
      <c r="W26" s="60">
        <f t="shared" si="2"/>
        <v>0</v>
      </c>
      <c r="X26" s="60">
        <f t="shared" si="2"/>
        <v>2.5000000000000001E-3</v>
      </c>
      <c r="Y26" s="60">
        <f t="shared" si="2"/>
        <v>0</v>
      </c>
      <c r="Z26" s="60">
        <f t="shared" si="2"/>
        <v>0</v>
      </c>
      <c r="AA26" s="60">
        <f t="shared" si="2"/>
        <v>0</v>
      </c>
      <c r="AB26" s="60">
        <f t="shared" si="2"/>
        <v>0</v>
      </c>
      <c r="AC26" s="60">
        <f t="shared" si="2"/>
        <v>2.5000000000000001E-3</v>
      </c>
      <c r="AD26" s="60">
        <f t="shared" si="2"/>
        <v>0</v>
      </c>
      <c r="AE26" s="60">
        <f t="shared" si="2"/>
        <v>0</v>
      </c>
      <c r="AF26" s="60">
        <f t="shared" si="2"/>
        <v>0</v>
      </c>
      <c r="AG26" s="60">
        <f t="shared" si="2"/>
        <v>0</v>
      </c>
      <c r="AH26" s="60">
        <f t="shared" si="2"/>
        <v>2.5000000000000001E-3</v>
      </c>
      <c r="AI26" s="60">
        <f t="shared" si="2"/>
        <v>0</v>
      </c>
      <c r="AJ26" s="60">
        <f t="shared" si="2"/>
        <v>0</v>
      </c>
      <c r="AK26" s="60">
        <f t="shared" si="2"/>
        <v>0</v>
      </c>
      <c r="AL26" s="60">
        <f t="shared" si="2"/>
        <v>0</v>
      </c>
      <c r="AM26" s="60">
        <f t="shared" si="2"/>
        <v>2.5000000000000001E-3</v>
      </c>
      <c r="AN26" s="60">
        <f t="shared" si="2"/>
        <v>0</v>
      </c>
      <c r="AO26" s="60">
        <f t="shared" si="2"/>
        <v>0</v>
      </c>
      <c r="AP26" s="60">
        <f t="shared" si="2"/>
        <v>0</v>
      </c>
      <c r="AQ26" s="60">
        <f t="shared" si="2"/>
        <v>0</v>
      </c>
      <c r="AR26" s="60">
        <f t="shared" si="2"/>
        <v>2.5000000000000001E-3</v>
      </c>
      <c r="AS26" s="60">
        <f t="shared" si="2"/>
        <v>0</v>
      </c>
      <c r="AT26" s="60">
        <f t="shared" si="2"/>
        <v>0</v>
      </c>
      <c r="AU26" s="60">
        <f t="shared" si="2"/>
        <v>0</v>
      </c>
      <c r="AV26" s="60">
        <f t="shared" si="2"/>
        <v>0</v>
      </c>
      <c r="AW26" s="60">
        <f t="shared" si="2"/>
        <v>2.5000000000000001E-3</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-3.532864</v>
      </c>
      <c r="F28" s="35">
        <f t="shared" ref="F28:AW28" si="4">F26*F27</f>
        <v>0</v>
      </c>
      <c r="G28" s="35">
        <f t="shared" si="4"/>
        <v>0</v>
      </c>
      <c r="H28" s="35">
        <f t="shared" si="4"/>
        <v>0</v>
      </c>
      <c r="I28" s="35">
        <f t="shared" si="4"/>
        <v>2E-3</v>
      </c>
      <c r="J28" s="35">
        <f t="shared" si="4"/>
        <v>0</v>
      </c>
      <c r="K28" s="35">
        <f t="shared" si="4"/>
        <v>0</v>
      </c>
      <c r="L28" s="35">
        <f t="shared" si="4"/>
        <v>0</v>
      </c>
      <c r="M28" s="35">
        <f t="shared" si="4"/>
        <v>0</v>
      </c>
      <c r="N28" s="35">
        <f t="shared" si="4"/>
        <v>2E-3</v>
      </c>
      <c r="O28" s="35">
        <f t="shared" si="4"/>
        <v>0</v>
      </c>
      <c r="P28" s="35">
        <f t="shared" si="4"/>
        <v>0</v>
      </c>
      <c r="Q28" s="35">
        <f t="shared" si="4"/>
        <v>0</v>
      </c>
      <c r="R28" s="35">
        <f t="shared" si="4"/>
        <v>0</v>
      </c>
      <c r="S28" s="35">
        <f t="shared" si="4"/>
        <v>2E-3</v>
      </c>
      <c r="T28" s="35">
        <f t="shared" si="4"/>
        <v>0</v>
      </c>
      <c r="U28" s="35">
        <f t="shared" si="4"/>
        <v>0</v>
      </c>
      <c r="V28" s="35">
        <f t="shared" si="4"/>
        <v>0</v>
      </c>
      <c r="W28" s="35">
        <f t="shared" si="4"/>
        <v>0</v>
      </c>
      <c r="X28" s="35">
        <f t="shared" si="4"/>
        <v>2E-3</v>
      </c>
      <c r="Y28" s="35">
        <f t="shared" si="4"/>
        <v>0</v>
      </c>
      <c r="Z28" s="35">
        <f t="shared" si="4"/>
        <v>0</v>
      </c>
      <c r="AA28" s="35">
        <f t="shared" si="4"/>
        <v>0</v>
      </c>
      <c r="AB28" s="35">
        <f t="shared" si="4"/>
        <v>0</v>
      </c>
      <c r="AC28" s="35">
        <f t="shared" si="4"/>
        <v>2E-3</v>
      </c>
      <c r="AD28" s="35">
        <f t="shared" si="4"/>
        <v>0</v>
      </c>
      <c r="AE28" s="35">
        <f t="shared" si="4"/>
        <v>0</v>
      </c>
      <c r="AF28" s="35">
        <f t="shared" si="4"/>
        <v>0</v>
      </c>
      <c r="AG28" s="35">
        <f t="shared" si="4"/>
        <v>0</v>
      </c>
      <c r="AH28" s="35">
        <f t="shared" si="4"/>
        <v>2E-3</v>
      </c>
      <c r="AI28" s="35">
        <f t="shared" si="4"/>
        <v>0</v>
      </c>
      <c r="AJ28" s="35">
        <f t="shared" si="4"/>
        <v>0</v>
      </c>
      <c r="AK28" s="35">
        <f t="shared" si="4"/>
        <v>0</v>
      </c>
      <c r="AL28" s="35">
        <f t="shared" si="4"/>
        <v>0</v>
      </c>
      <c r="AM28" s="35">
        <f t="shared" si="4"/>
        <v>2E-3</v>
      </c>
      <c r="AN28" s="35">
        <f t="shared" si="4"/>
        <v>0</v>
      </c>
      <c r="AO28" s="35">
        <f t="shared" si="4"/>
        <v>0</v>
      </c>
      <c r="AP28" s="35">
        <f t="shared" si="4"/>
        <v>0</v>
      </c>
      <c r="AQ28" s="35">
        <f t="shared" si="4"/>
        <v>0</v>
      </c>
      <c r="AR28" s="35">
        <f t="shared" si="4"/>
        <v>2E-3</v>
      </c>
      <c r="AS28" s="35">
        <f t="shared" si="4"/>
        <v>0</v>
      </c>
      <c r="AT28" s="35">
        <f t="shared" si="4"/>
        <v>0</v>
      </c>
      <c r="AU28" s="35">
        <f t="shared" si="4"/>
        <v>0</v>
      </c>
      <c r="AV28" s="35">
        <f t="shared" si="4"/>
        <v>0</v>
      </c>
      <c r="AW28" s="35">
        <f t="shared" si="4"/>
        <v>2E-3</v>
      </c>
      <c r="AX28" s="35"/>
      <c r="AY28" s="35"/>
      <c r="AZ28" s="35"/>
      <c r="BA28" s="35"/>
      <c r="BB28" s="35"/>
      <c r="BC28" s="35"/>
      <c r="BD28" s="35"/>
    </row>
    <row r="29" spans="1:56" x14ac:dyDescent="0.3">
      <c r="A29" s="116"/>
      <c r="B29" s="9" t="s">
        <v>93</v>
      </c>
      <c r="C29" s="11" t="s">
        <v>44</v>
      </c>
      <c r="D29" s="9" t="s">
        <v>40</v>
      </c>
      <c r="E29" s="35">
        <f>E26-E28</f>
        <v>-0.883216</v>
      </c>
      <c r="F29" s="35">
        <f t="shared" ref="F29:AW29" si="5">F26-F28</f>
        <v>0</v>
      </c>
      <c r="G29" s="35">
        <f t="shared" si="5"/>
        <v>0</v>
      </c>
      <c r="H29" s="35">
        <f t="shared" si="5"/>
        <v>0</v>
      </c>
      <c r="I29" s="35">
        <f t="shared" si="5"/>
        <v>5.0000000000000001E-4</v>
      </c>
      <c r="J29" s="35">
        <f t="shared" si="5"/>
        <v>0</v>
      </c>
      <c r="K29" s="35">
        <f t="shared" si="5"/>
        <v>0</v>
      </c>
      <c r="L29" s="35">
        <f t="shared" si="5"/>
        <v>0</v>
      </c>
      <c r="M29" s="35">
        <f t="shared" si="5"/>
        <v>0</v>
      </c>
      <c r="N29" s="35">
        <f t="shared" si="5"/>
        <v>5.0000000000000001E-4</v>
      </c>
      <c r="O29" s="35">
        <f t="shared" si="5"/>
        <v>0</v>
      </c>
      <c r="P29" s="35">
        <f t="shared" si="5"/>
        <v>0</v>
      </c>
      <c r="Q29" s="35">
        <f t="shared" si="5"/>
        <v>0</v>
      </c>
      <c r="R29" s="35">
        <f t="shared" si="5"/>
        <v>0</v>
      </c>
      <c r="S29" s="35">
        <f t="shared" si="5"/>
        <v>5.0000000000000001E-4</v>
      </c>
      <c r="T29" s="35">
        <f t="shared" si="5"/>
        <v>0</v>
      </c>
      <c r="U29" s="35">
        <f t="shared" si="5"/>
        <v>0</v>
      </c>
      <c r="V29" s="35">
        <f t="shared" si="5"/>
        <v>0</v>
      </c>
      <c r="W29" s="35">
        <f t="shared" si="5"/>
        <v>0</v>
      </c>
      <c r="X29" s="35">
        <f t="shared" si="5"/>
        <v>5.0000000000000001E-4</v>
      </c>
      <c r="Y29" s="35">
        <f t="shared" si="5"/>
        <v>0</v>
      </c>
      <c r="Z29" s="35">
        <f t="shared" si="5"/>
        <v>0</v>
      </c>
      <c r="AA29" s="35">
        <f t="shared" si="5"/>
        <v>0</v>
      </c>
      <c r="AB29" s="35">
        <f t="shared" si="5"/>
        <v>0</v>
      </c>
      <c r="AC29" s="35">
        <f t="shared" si="5"/>
        <v>5.0000000000000001E-4</v>
      </c>
      <c r="AD29" s="35">
        <f t="shared" si="5"/>
        <v>0</v>
      </c>
      <c r="AE29" s="35">
        <f t="shared" si="5"/>
        <v>0</v>
      </c>
      <c r="AF29" s="35">
        <f t="shared" si="5"/>
        <v>0</v>
      </c>
      <c r="AG29" s="35">
        <f t="shared" si="5"/>
        <v>0</v>
      </c>
      <c r="AH29" s="35">
        <f t="shared" si="5"/>
        <v>5.0000000000000001E-4</v>
      </c>
      <c r="AI29" s="35">
        <f t="shared" si="5"/>
        <v>0</v>
      </c>
      <c r="AJ29" s="35">
        <f t="shared" si="5"/>
        <v>0</v>
      </c>
      <c r="AK29" s="35">
        <f t="shared" si="5"/>
        <v>0</v>
      </c>
      <c r="AL29" s="35">
        <f t="shared" si="5"/>
        <v>0</v>
      </c>
      <c r="AM29" s="35">
        <f t="shared" si="5"/>
        <v>5.0000000000000001E-4</v>
      </c>
      <c r="AN29" s="35">
        <f t="shared" si="5"/>
        <v>0</v>
      </c>
      <c r="AO29" s="35">
        <f t="shared" si="5"/>
        <v>0</v>
      </c>
      <c r="AP29" s="35">
        <f t="shared" si="5"/>
        <v>0</v>
      </c>
      <c r="AQ29" s="35">
        <f t="shared" si="5"/>
        <v>0</v>
      </c>
      <c r="AR29" s="35">
        <f t="shared" si="5"/>
        <v>5.0000000000000001E-4</v>
      </c>
      <c r="AS29" s="35">
        <f t="shared" si="5"/>
        <v>0</v>
      </c>
      <c r="AT29" s="35">
        <f t="shared" si="5"/>
        <v>0</v>
      </c>
      <c r="AU29" s="35">
        <f t="shared" si="5"/>
        <v>0</v>
      </c>
      <c r="AV29" s="35">
        <f t="shared" si="5"/>
        <v>0</v>
      </c>
      <c r="AW29" s="35">
        <f t="shared" si="5"/>
        <v>5.0000000000000001E-4</v>
      </c>
      <c r="AX29" s="35"/>
      <c r="AY29" s="35"/>
      <c r="AZ29" s="35"/>
      <c r="BA29" s="35"/>
      <c r="BB29" s="35"/>
      <c r="BC29" s="35"/>
      <c r="BD29" s="35"/>
    </row>
    <row r="30" spans="1:56" ht="16.5" hidden="1" customHeight="1" outlineLevel="1" x14ac:dyDescent="0.35">
      <c r="A30" s="116"/>
      <c r="B30" s="9" t="s">
        <v>1</v>
      </c>
      <c r="C30" s="11" t="s">
        <v>53</v>
      </c>
      <c r="D30" s="9" t="s">
        <v>40</v>
      </c>
      <c r="F30" s="35">
        <f>$E$28/'Fixed data'!$C$7</f>
        <v>-7.8508088888888883E-2</v>
      </c>
      <c r="G30" s="35">
        <f>$E$28/'Fixed data'!$C$7</f>
        <v>-7.8508088888888883E-2</v>
      </c>
      <c r="H30" s="35">
        <f>$E$28/'Fixed data'!$C$7</f>
        <v>-7.8508088888888883E-2</v>
      </c>
      <c r="I30" s="35">
        <f>$E$28/'Fixed data'!$C$7</f>
        <v>-7.8508088888888883E-2</v>
      </c>
      <c r="J30" s="35">
        <f>$E$28/'Fixed data'!$C$7</f>
        <v>-7.8508088888888883E-2</v>
      </c>
      <c r="K30" s="35">
        <f>$E$28/'Fixed data'!$C$7</f>
        <v>-7.8508088888888883E-2</v>
      </c>
      <c r="L30" s="35">
        <f>$E$28/'Fixed data'!$C$7</f>
        <v>-7.8508088888888883E-2</v>
      </c>
      <c r="M30" s="35">
        <f>$E$28/'Fixed data'!$C$7</f>
        <v>-7.8508088888888883E-2</v>
      </c>
      <c r="N30" s="35">
        <f>$E$28/'Fixed data'!$C$7</f>
        <v>-7.8508088888888883E-2</v>
      </c>
      <c r="O30" s="35">
        <f>$E$28/'Fixed data'!$C$7</f>
        <v>-7.8508088888888883E-2</v>
      </c>
      <c r="P30" s="35">
        <f>$E$28/'Fixed data'!$C$7</f>
        <v>-7.8508088888888883E-2</v>
      </c>
      <c r="Q30" s="35">
        <f>$E$28/'Fixed data'!$C$7</f>
        <v>-7.8508088888888883E-2</v>
      </c>
      <c r="R30" s="35">
        <f>$E$28/'Fixed data'!$C$7</f>
        <v>-7.8508088888888883E-2</v>
      </c>
      <c r="S30" s="35">
        <f>$E$28/'Fixed data'!$C$7</f>
        <v>-7.8508088888888883E-2</v>
      </c>
      <c r="T30" s="35">
        <f>$E$28/'Fixed data'!$C$7</f>
        <v>-7.8508088888888883E-2</v>
      </c>
      <c r="U30" s="35">
        <f>$E$28/'Fixed data'!$C$7</f>
        <v>-7.8508088888888883E-2</v>
      </c>
      <c r="V30" s="35">
        <f>$E$28/'Fixed data'!$C$7</f>
        <v>-7.8508088888888883E-2</v>
      </c>
      <c r="W30" s="35">
        <f>$E$28/'Fixed data'!$C$7</f>
        <v>-7.8508088888888883E-2</v>
      </c>
      <c r="X30" s="35">
        <f>$E$28/'Fixed data'!$C$7</f>
        <v>-7.8508088888888883E-2</v>
      </c>
      <c r="Y30" s="35">
        <f>$E$28/'Fixed data'!$C$7</f>
        <v>-7.8508088888888883E-2</v>
      </c>
      <c r="Z30" s="35">
        <f>$E$28/'Fixed data'!$C$7</f>
        <v>-7.8508088888888883E-2</v>
      </c>
      <c r="AA30" s="35">
        <f>$E$28/'Fixed data'!$C$7</f>
        <v>-7.8508088888888883E-2</v>
      </c>
      <c r="AB30" s="35">
        <f>$E$28/'Fixed data'!$C$7</f>
        <v>-7.8508088888888883E-2</v>
      </c>
      <c r="AC30" s="35">
        <f>$E$28/'Fixed data'!$C$7</f>
        <v>-7.8508088888888883E-2</v>
      </c>
      <c r="AD30" s="35">
        <f>$E$28/'Fixed data'!$C$7</f>
        <v>-7.8508088888888883E-2</v>
      </c>
      <c r="AE30" s="35">
        <f>$E$28/'Fixed data'!$C$7</f>
        <v>-7.8508088888888883E-2</v>
      </c>
      <c r="AF30" s="35">
        <f>$E$28/'Fixed data'!$C$7</f>
        <v>-7.8508088888888883E-2</v>
      </c>
      <c r="AG30" s="35">
        <f>$E$28/'Fixed data'!$C$7</f>
        <v>-7.8508088888888883E-2</v>
      </c>
      <c r="AH30" s="35">
        <f>$E$28/'Fixed data'!$C$7</f>
        <v>-7.8508088888888883E-2</v>
      </c>
      <c r="AI30" s="35">
        <f>$E$28/'Fixed data'!$C$7</f>
        <v>-7.8508088888888883E-2</v>
      </c>
      <c r="AJ30" s="35">
        <f>$E$28/'Fixed data'!$C$7</f>
        <v>-7.8508088888888883E-2</v>
      </c>
      <c r="AK30" s="35">
        <f>$E$28/'Fixed data'!$C$7</f>
        <v>-7.8508088888888883E-2</v>
      </c>
      <c r="AL30" s="35">
        <f>$E$28/'Fixed data'!$C$7</f>
        <v>-7.8508088888888883E-2</v>
      </c>
      <c r="AM30" s="35">
        <f>$E$28/'Fixed data'!$C$7</f>
        <v>-7.8508088888888883E-2</v>
      </c>
      <c r="AN30" s="35">
        <f>$E$28/'Fixed data'!$C$7</f>
        <v>-7.8508088888888883E-2</v>
      </c>
      <c r="AO30" s="35">
        <f>$E$28/'Fixed data'!$C$7</f>
        <v>-7.8508088888888883E-2</v>
      </c>
      <c r="AP30" s="35">
        <f>$E$28/'Fixed data'!$C$7</f>
        <v>-7.8508088888888883E-2</v>
      </c>
      <c r="AQ30" s="35">
        <f>$E$28/'Fixed data'!$C$7</f>
        <v>-7.8508088888888883E-2</v>
      </c>
      <c r="AR30" s="35">
        <f>$E$28/'Fixed data'!$C$7</f>
        <v>-7.8508088888888883E-2</v>
      </c>
      <c r="AS30" s="35">
        <f>$E$28/'Fixed data'!$C$7</f>
        <v>-7.8508088888888883E-2</v>
      </c>
      <c r="AT30" s="35">
        <f>$E$28/'Fixed data'!$C$7</f>
        <v>-7.8508088888888883E-2</v>
      </c>
      <c r="AU30" s="35">
        <f>$E$28/'Fixed data'!$C$7</f>
        <v>-7.8508088888888883E-2</v>
      </c>
      <c r="AV30" s="35">
        <f>$E$28/'Fixed data'!$C$7</f>
        <v>-7.8508088888888883E-2</v>
      </c>
      <c r="AW30" s="35">
        <f>$E$28/'Fixed data'!$C$7</f>
        <v>-7.8508088888888883E-2</v>
      </c>
      <c r="AX30" s="35">
        <f>$E$28/'Fixed data'!$C$7</f>
        <v>-7.8508088888888883E-2</v>
      </c>
      <c r="AY30" s="35"/>
      <c r="AZ30" s="35"/>
      <c r="BA30" s="35"/>
      <c r="BB30" s="35"/>
      <c r="BC30" s="35"/>
      <c r="BD30" s="35"/>
    </row>
    <row r="31" spans="1:56" ht="16.5" hidden="1" customHeight="1" outlineLevel="1" x14ac:dyDescent="0.35">
      <c r="A31" s="116"/>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4.4444444444444447E-5</v>
      </c>
      <c r="K34" s="35">
        <f>$I$28/'Fixed data'!$C$7</f>
        <v>4.4444444444444447E-5</v>
      </c>
      <c r="L34" s="35">
        <f>$I$28/'Fixed data'!$C$7</f>
        <v>4.4444444444444447E-5</v>
      </c>
      <c r="M34" s="35">
        <f>$I$28/'Fixed data'!$C$7</f>
        <v>4.4444444444444447E-5</v>
      </c>
      <c r="N34" s="35">
        <f>$I$28/'Fixed data'!$C$7</f>
        <v>4.4444444444444447E-5</v>
      </c>
      <c r="O34" s="35">
        <f>$I$28/'Fixed data'!$C$7</f>
        <v>4.4444444444444447E-5</v>
      </c>
      <c r="P34" s="35">
        <f>$I$28/'Fixed data'!$C$7</f>
        <v>4.4444444444444447E-5</v>
      </c>
      <c r="Q34" s="35">
        <f>$I$28/'Fixed data'!$C$7</f>
        <v>4.4444444444444447E-5</v>
      </c>
      <c r="R34" s="35">
        <f>$I$28/'Fixed data'!$C$7</f>
        <v>4.4444444444444447E-5</v>
      </c>
      <c r="S34" s="35">
        <f>$I$28/'Fixed data'!$C$7</f>
        <v>4.4444444444444447E-5</v>
      </c>
      <c r="T34" s="35">
        <f>$I$28/'Fixed data'!$C$7</f>
        <v>4.4444444444444447E-5</v>
      </c>
      <c r="U34" s="35">
        <f>$I$28/'Fixed data'!$C$7</f>
        <v>4.4444444444444447E-5</v>
      </c>
      <c r="V34" s="35">
        <f>$I$28/'Fixed data'!$C$7</f>
        <v>4.4444444444444447E-5</v>
      </c>
      <c r="W34" s="35">
        <f>$I$28/'Fixed data'!$C$7</f>
        <v>4.4444444444444447E-5</v>
      </c>
      <c r="X34" s="35">
        <f>$I$28/'Fixed data'!$C$7</f>
        <v>4.4444444444444447E-5</v>
      </c>
      <c r="Y34" s="35">
        <f>$I$28/'Fixed data'!$C$7</f>
        <v>4.4444444444444447E-5</v>
      </c>
      <c r="Z34" s="35">
        <f>$I$28/'Fixed data'!$C$7</f>
        <v>4.4444444444444447E-5</v>
      </c>
      <c r="AA34" s="35">
        <f>$I$28/'Fixed data'!$C$7</f>
        <v>4.4444444444444447E-5</v>
      </c>
      <c r="AB34" s="35">
        <f>$I$28/'Fixed data'!$C$7</f>
        <v>4.4444444444444447E-5</v>
      </c>
      <c r="AC34" s="35">
        <f>$I$28/'Fixed data'!$C$7</f>
        <v>4.4444444444444447E-5</v>
      </c>
      <c r="AD34" s="35">
        <f>$I$28/'Fixed data'!$C$7</f>
        <v>4.4444444444444447E-5</v>
      </c>
      <c r="AE34" s="35">
        <f>$I$28/'Fixed data'!$C$7</f>
        <v>4.4444444444444447E-5</v>
      </c>
      <c r="AF34" s="35">
        <f>$I$28/'Fixed data'!$C$7</f>
        <v>4.4444444444444447E-5</v>
      </c>
      <c r="AG34" s="35">
        <f>$I$28/'Fixed data'!$C$7</f>
        <v>4.4444444444444447E-5</v>
      </c>
      <c r="AH34" s="35">
        <f>$I$28/'Fixed data'!$C$7</f>
        <v>4.4444444444444447E-5</v>
      </c>
      <c r="AI34" s="35">
        <f>$I$28/'Fixed data'!$C$7</f>
        <v>4.4444444444444447E-5</v>
      </c>
      <c r="AJ34" s="35">
        <f>$I$28/'Fixed data'!$C$7</f>
        <v>4.4444444444444447E-5</v>
      </c>
      <c r="AK34" s="35">
        <f>$I$28/'Fixed data'!$C$7</f>
        <v>4.4444444444444447E-5</v>
      </c>
      <c r="AL34" s="35">
        <f>$I$28/'Fixed data'!$C$7</f>
        <v>4.4444444444444447E-5</v>
      </c>
      <c r="AM34" s="35">
        <f>$I$28/'Fixed data'!$C$7</f>
        <v>4.4444444444444447E-5</v>
      </c>
      <c r="AN34" s="35">
        <f>$I$28/'Fixed data'!$C$7</f>
        <v>4.4444444444444447E-5</v>
      </c>
      <c r="AO34" s="35">
        <f>$I$28/'Fixed data'!$C$7</f>
        <v>4.4444444444444447E-5</v>
      </c>
      <c r="AP34" s="35">
        <f>$I$28/'Fixed data'!$C$7</f>
        <v>4.4444444444444447E-5</v>
      </c>
      <c r="AQ34" s="35">
        <f>$I$28/'Fixed data'!$C$7</f>
        <v>4.4444444444444447E-5</v>
      </c>
      <c r="AR34" s="35">
        <f>$I$28/'Fixed data'!$C$7</f>
        <v>4.4444444444444447E-5</v>
      </c>
      <c r="AS34" s="35">
        <f>$I$28/'Fixed data'!$C$7</f>
        <v>4.4444444444444447E-5</v>
      </c>
      <c r="AT34" s="35">
        <f>$I$28/'Fixed data'!$C$7</f>
        <v>4.4444444444444447E-5</v>
      </c>
      <c r="AU34" s="35">
        <f>$I$28/'Fixed data'!$C$7</f>
        <v>4.4444444444444447E-5</v>
      </c>
      <c r="AV34" s="35">
        <f>$I$28/'Fixed data'!$C$7</f>
        <v>4.4444444444444447E-5</v>
      </c>
      <c r="AW34" s="35">
        <f>$I$28/'Fixed data'!$C$7</f>
        <v>4.4444444444444447E-5</v>
      </c>
      <c r="AX34" s="35">
        <f>$I$28/'Fixed data'!$C$7</f>
        <v>4.4444444444444447E-5</v>
      </c>
      <c r="AY34" s="35">
        <f>$I$28/'Fixed data'!$C$7</f>
        <v>4.4444444444444447E-5</v>
      </c>
      <c r="AZ34" s="35">
        <f>$I$28/'Fixed data'!$C$7</f>
        <v>4.4444444444444447E-5</v>
      </c>
      <c r="BA34" s="35">
        <f>$I$28/'Fixed data'!$C$7</f>
        <v>4.4444444444444447E-5</v>
      </c>
      <c r="BB34" s="35">
        <f>$I$28/'Fixed data'!$C$7</f>
        <v>4.4444444444444447E-5</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4.4444444444444447E-5</v>
      </c>
      <c r="P39" s="35">
        <f>$N$28/'Fixed data'!$C$7</f>
        <v>4.4444444444444447E-5</v>
      </c>
      <c r="Q39" s="35">
        <f>$N$28/'Fixed data'!$C$7</f>
        <v>4.4444444444444447E-5</v>
      </c>
      <c r="R39" s="35">
        <f>$N$28/'Fixed data'!$C$7</f>
        <v>4.4444444444444447E-5</v>
      </c>
      <c r="S39" s="35">
        <f>$N$28/'Fixed data'!$C$7</f>
        <v>4.4444444444444447E-5</v>
      </c>
      <c r="T39" s="35">
        <f>$N$28/'Fixed data'!$C$7</f>
        <v>4.4444444444444447E-5</v>
      </c>
      <c r="U39" s="35">
        <f>$N$28/'Fixed data'!$C$7</f>
        <v>4.4444444444444447E-5</v>
      </c>
      <c r="V39" s="35">
        <f>$N$28/'Fixed data'!$C$7</f>
        <v>4.4444444444444447E-5</v>
      </c>
      <c r="W39" s="35">
        <f>$N$28/'Fixed data'!$C$7</f>
        <v>4.4444444444444447E-5</v>
      </c>
      <c r="X39" s="35">
        <f>$N$28/'Fixed data'!$C$7</f>
        <v>4.4444444444444447E-5</v>
      </c>
      <c r="Y39" s="35">
        <f>$N$28/'Fixed data'!$C$7</f>
        <v>4.4444444444444447E-5</v>
      </c>
      <c r="Z39" s="35">
        <f>$N$28/'Fixed data'!$C$7</f>
        <v>4.4444444444444447E-5</v>
      </c>
      <c r="AA39" s="35">
        <f>$N$28/'Fixed data'!$C$7</f>
        <v>4.4444444444444447E-5</v>
      </c>
      <c r="AB39" s="35">
        <f>$N$28/'Fixed data'!$C$7</f>
        <v>4.4444444444444447E-5</v>
      </c>
      <c r="AC39" s="35">
        <f>$N$28/'Fixed data'!$C$7</f>
        <v>4.4444444444444447E-5</v>
      </c>
      <c r="AD39" s="35">
        <f>$N$28/'Fixed data'!$C$7</f>
        <v>4.4444444444444447E-5</v>
      </c>
      <c r="AE39" s="35">
        <f>$N$28/'Fixed data'!$C$7</f>
        <v>4.4444444444444447E-5</v>
      </c>
      <c r="AF39" s="35">
        <f>$N$28/'Fixed data'!$C$7</f>
        <v>4.4444444444444447E-5</v>
      </c>
      <c r="AG39" s="35">
        <f>$N$28/'Fixed data'!$C$7</f>
        <v>4.4444444444444447E-5</v>
      </c>
      <c r="AH39" s="35">
        <f>$N$28/'Fixed data'!$C$7</f>
        <v>4.4444444444444447E-5</v>
      </c>
      <c r="AI39" s="35">
        <f>$N$28/'Fixed data'!$C$7</f>
        <v>4.4444444444444447E-5</v>
      </c>
      <c r="AJ39" s="35">
        <f>$N$28/'Fixed data'!$C$7</f>
        <v>4.4444444444444447E-5</v>
      </c>
      <c r="AK39" s="35">
        <f>$N$28/'Fixed data'!$C$7</f>
        <v>4.4444444444444447E-5</v>
      </c>
      <c r="AL39" s="35">
        <f>$N$28/'Fixed data'!$C$7</f>
        <v>4.4444444444444447E-5</v>
      </c>
      <c r="AM39" s="35">
        <f>$N$28/'Fixed data'!$C$7</f>
        <v>4.4444444444444447E-5</v>
      </c>
      <c r="AN39" s="35">
        <f>$N$28/'Fixed data'!$C$7</f>
        <v>4.4444444444444447E-5</v>
      </c>
      <c r="AO39" s="35">
        <f>$N$28/'Fixed data'!$C$7</f>
        <v>4.4444444444444447E-5</v>
      </c>
      <c r="AP39" s="35">
        <f>$N$28/'Fixed data'!$C$7</f>
        <v>4.4444444444444447E-5</v>
      </c>
      <c r="AQ39" s="35">
        <f>$N$28/'Fixed data'!$C$7</f>
        <v>4.4444444444444447E-5</v>
      </c>
      <c r="AR39" s="35">
        <f>$N$28/'Fixed data'!$C$7</f>
        <v>4.4444444444444447E-5</v>
      </c>
      <c r="AS39" s="35">
        <f>$N$28/'Fixed data'!$C$7</f>
        <v>4.4444444444444447E-5</v>
      </c>
      <c r="AT39" s="35">
        <f>$N$28/'Fixed data'!$C$7</f>
        <v>4.4444444444444447E-5</v>
      </c>
      <c r="AU39" s="35">
        <f>$N$28/'Fixed data'!$C$7</f>
        <v>4.4444444444444447E-5</v>
      </c>
      <c r="AV39" s="35">
        <f>$N$28/'Fixed data'!$C$7</f>
        <v>4.4444444444444447E-5</v>
      </c>
      <c r="AW39" s="35">
        <f>$N$28/'Fixed data'!$C$7</f>
        <v>4.4444444444444447E-5</v>
      </c>
      <c r="AX39" s="35">
        <f>$N$28/'Fixed data'!$C$7</f>
        <v>4.4444444444444447E-5</v>
      </c>
      <c r="AY39" s="35">
        <f>$N$28/'Fixed data'!$C$7</f>
        <v>4.4444444444444447E-5</v>
      </c>
      <c r="AZ39" s="35">
        <f>$N$28/'Fixed data'!$C$7</f>
        <v>4.4444444444444447E-5</v>
      </c>
      <c r="BA39" s="35">
        <f>$N$28/'Fixed data'!$C$7</f>
        <v>4.4444444444444447E-5</v>
      </c>
      <c r="BB39" s="35">
        <f>$N$28/'Fixed data'!$C$7</f>
        <v>4.4444444444444447E-5</v>
      </c>
      <c r="BC39" s="35">
        <f>$N$28/'Fixed data'!$C$7</f>
        <v>4.4444444444444447E-5</v>
      </c>
      <c r="BD39" s="35">
        <f>$N$28/'Fixed data'!$C$7</f>
        <v>4.4444444444444447E-5</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4.4444444444444447E-5</v>
      </c>
      <c r="U44" s="35">
        <f>$S$28/'Fixed data'!$C$7</f>
        <v>4.4444444444444447E-5</v>
      </c>
      <c r="V44" s="35">
        <f>$S$28/'Fixed data'!$C$7</f>
        <v>4.4444444444444447E-5</v>
      </c>
      <c r="W44" s="35">
        <f>$S$28/'Fixed data'!$C$7</f>
        <v>4.4444444444444447E-5</v>
      </c>
      <c r="X44" s="35">
        <f>$S$28/'Fixed data'!$C$7</f>
        <v>4.4444444444444447E-5</v>
      </c>
      <c r="Y44" s="35">
        <f>$S$28/'Fixed data'!$C$7</f>
        <v>4.4444444444444447E-5</v>
      </c>
      <c r="Z44" s="35">
        <f>$S$28/'Fixed data'!$C$7</f>
        <v>4.4444444444444447E-5</v>
      </c>
      <c r="AA44" s="35">
        <f>$S$28/'Fixed data'!$C$7</f>
        <v>4.4444444444444447E-5</v>
      </c>
      <c r="AB44" s="35">
        <f>$S$28/'Fixed data'!$C$7</f>
        <v>4.4444444444444447E-5</v>
      </c>
      <c r="AC44" s="35">
        <f>$S$28/'Fixed data'!$C$7</f>
        <v>4.4444444444444447E-5</v>
      </c>
      <c r="AD44" s="35">
        <f>$S$28/'Fixed data'!$C$7</f>
        <v>4.4444444444444447E-5</v>
      </c>
      <c r="AE44" s="35">
        <f>$S$28/'Fixed data'!$C$7</f>
        <v>4.4444444444444447E-5</v>
      </c>
      <c r="AF44" s="35">
        <f>$S$28/'Fixed data'!$C$7</f>
        <v>4.4444444444444447E-5</v>
      </c>
      <c r="AG44" s="35">
        <f>$S$28/'Fixed data'!$C$7</f>
        <v>4.4444444444444447E-5</v>
      </c>
      <c r="AH44" s="35">
        <f>$S$28/'Fixed data'!$C$7</f>
        <v>4.4444444444444447E-5</v>
      </c>
      <c r="AI44" s="35">
        <f>$S$28/'Fixed data'!$C$7</f>
        <v>4.4444444444444447E-5</v>
      </c>
      <c r="AJ44" s="35">
        <f>$S$28/'Fixed data'!$C$7</f>
        <v>4.4444444444444447E-5</v>
      </c>
      <c r="AK44" s="35">
        <f>$S$28/'Fixed data'!$C$7</f>
        <v>4.4444444444444447E-5</v>
      </c>
      <c r="AL44" s="35">
        <f>$S$28/'Fixed data'!$C$7</f>
        <v>4.4444444444444447E-5</v>
      </c>
      <c r="AM44" s="35">
        <f>$S$28/'Fixed data'!$C$7</f>
        <v>4.4444444444444447E-5</v>
      </c>
      <c r="AN44" s="35">
        <f>$S$28/'Fixed data'!$C$7</f>
        <v>4.4444444444444447E-5</v>
      </c>
      <c r="AO44" s="35">
        <f>$S$28/'Fixed data'!$C$7</f>
        <v>4.4444444444444447E-5</v>
      </c>
      <c r="AP44" s="35">
        <f>$S$28/'Fixed data'!$C$7</f>
        <v>4.4444444444444447E-5</v>
      </c>
      <c r="AQ44" s="35">
        <f>$S$28/'Fixed data'!$C$7</f>
        <v>4.4444444444444447E-5</v>
      </c>
      <c r="AR44" s="35">
        <f>$S$28/'Fixed data'!$C$7</f>
        <v>4.4444444444444447E-5</v>
      </c>
      <c r="AS44" s="35">
        <f>$S$28/'Fixed data'!$C$7</f>
        <v>4.4444444444444447E-5</v>
      </c>
      <c r="AT44" s="35">
        <f>$S$28/'Fixed data'!$C$7</f>
        <v>4.4444444444444447E-5</v>
      </c>
      <c r="AU44" s="35">
        <f>$S$28/'Fixed data'!$C$7</f>
        <v>4.4444444444444447E-5</v>
      </c>
      <c r="AV44" s="35">
        <f>$S$28/'Fixed data'!$C$7</f>
        <v>4.4444444444444447E-5</v>
      </c>
      <c r="AW44" s="35">
        <f>$S$28/'Fixed data'!$C$7</f>
        <v>4.4444444444444447E-5</v>
      </c>
      <c r="AX44" s="35">
        <f>$S$28/'Fixed data'!$C$7</f>
        <v>4.4444444444444447E-5</v>
      </c>
      <c r="AY44" s="35">
        <f>$S$28/'Fixed data'!$C$7</f>
        <v>4.4444444444444447E-5</v>
      </c>
      <c r="AZ44" s="35">
        <f>$S$28/'Fixed data'!$C$7</f>
        <v>4.4444444444444447E-5</v>
      </c>
      <c r="BA44" s="35">
        <f>$S$28/'Fixed data'!$C$7</f>
        <v>4.4444444444444447E-5</v>
      </c>
      <c r="BB44" s="35">
        <f>$S$28/'Fixed data'!$C$7</f>
        <v>4.4444444444444447E-5</v>
      </c>
      <c r="BC44" s="35">
        <f>$S$28/'Fixed data'!$C$7</f>
        <v>4.4444444444444447E-5</v>
      </c>
      <c r="BD44" s="35">
        <f>$S$28/'Fixed data'!$C$7</f>
        <v>4.4444444444444447E-5</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4.4444444444444447E-5</v>
      </c>
      <c r="Z49" s="35">
        <f>$X$28/'Fixed data'!$C$7</f>
        <v>4.4444444444444447E-5</v>
      </c>
      <c r="AA49" s="35">
        <f>$X$28/'Fixed data'!$C$7</f>
        <v>4.4444444444444447E-5</v>
      </c>
      <c r="AB49" s="35">
        <f>$X$28/'Fixed data'!$C$7</f>
        <v>4.4444444444444447E-5</v>
      </c>
      <c r="AC49" s="35">
        <f>$X$28/'Fixed data'!$C$7</f>
        <v>4.4444444444444447E-5</v>
      </c>
      <c r="AD49" s="35">
        <f>$X$28/'Fixed data'!$C$7</f>
        <v>4.4444444444444447E-5</v>
      </c>
      <c r="AE49" s="35">
        <f>$X$28/'Fixed data'!$C$7</f>
        <v>4.4444444444444447E-5</v>
      </c>
      <c r="AF49" s="35">
        <f>$X$28/'Fixed data'!$C$7</f>
        <v>4.4444444444444447E-5</v>
      </c>
      <c r="AG49" s="35">
        <f>$X$28/'Fixed data'!$C$7</f>
        <v>4.4444444444444447E-5</v>
      </c>
      <c r="AH49" s="35">
        <f>$X$28/'Fixed data'!$C$7</f>
        <v>4.4444444444444447E-5</v>
      </c>
      <c r="AI49" s="35">
        <f>$X$28/'Fixed data'!$C$7</f>
        <v>4.4444444444444447E-5</v>
      </c>
      <c r="AJ49" s="35">
        <f>$X$28/'Fixed data'!$C$7</f>
        <v>4.4444444444444447E-5</v>
      </c>
      <c r="AK49" s="35">
        <f>$X$28/'Fixed data'!$C$7</f>
        <v>4.4444444444444447E-5</v>
      </c>
      <c r="AL49" s="35">
        <f>$X$28/'Fixed data'!$C$7</f>
        <v>4.4444444444444447E-5</v>
      </c>
      <c r="AM49" s="35">
        <f>$X$28/'Fixed data'!$C$7</f>
        <v>4.4444444444444447E-5</v>
      </c>
      <c r="AN49" s="35">
        <f>$X$28/'Fixed data'!$C$7</f>
        <v>4.4444444444444447E-5</v>
      </c>
      <c r="AO49" s="35">
        <f>$X$28/'Fixed data'!$C$7</f>
        <v>4.4444444444444447E-5</v>
      </c>
      <c r="AP49" s="35">
        <f>$X$28/'Fixed data'!$C$7</f>
        <v>4.4444444444444447E-5</v>
      </c>
      <c r="AQ49" s="35">
        <f>$X$28/'Fixed data'!$C$7</f>
        <v>4.4444444444444447E-5</v>
      </c>
      <c r="AR49" s="35">
        <f>$X$28/'Fixed data'!$C$7</f>
        <v>4.4444444444444447E-5</v>
      </c>
      <c r="AS49" s="35">
        <f>$X$28/'Fixed data'!$C$7</f>
        <v>4.4444444444444447E-5</v>
      </c>
      <c r="AT49" s="35">
        <f>$X$28/'Fixed data'!$C$7</f>
        <v>4.4444444444444447E-5</v>
      </c>
      <c r="AU49" s="35">
        <f>$X$28/'Fixed data'!$C$7</f>
        <v>4.4444444444444447E-5</v>
      </c>
      <c r="AV49" s="35">
        <f>$X$28/'Fixed data'!$C$7</f>
        <v>4.4444444444444447E-5</v>
      </c>
      <c r="AW49" s="35">
        <f>$X$28/'Fixed data'!$C$7</f>
        <v>4.4444444444444447E-5</v>
      </c>
      <c r="AX49" s="35">
        <f>$X$28/'Fixed data'!$C$7</f>
        <v>4.4444444444444447E-5</v>
      </c>
      <c r="AY49" s="35">
        <f>$X$28/'Fixed data'!$C$7</f>
        <v>4.4444444444444447E-5</v>
      </c>
      <c r="AZ49" s="35">
        <f>$X$28/'Fixed data'!$C$7</f>
        <v>4.4444444444444447E-5</v>
      </c>
      <c r="BA49" s="35">
        <f>$X$28/'Fixed data'!$C$7</f>
        <v>4.4444444444444447E-5</v>
      </c>
      <c r="BB49" s="35">
        <f>$X$28/'Fixed data'!$C$7</f>
        <v>4.4444444444444447E-5</v>
      </c>
      <c r="BC49" s="35">
        <f>$X$28/'Fixed data'!$C$7</f>
        <v>4.4444444444444447E-5</v>
      </c>
      <c r="BD49" s="35">
        <f>$X$28/'Fixed data'!$C$7</f>
        <v>4.4444444444444447E-5</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4.4444444444444447E-5</v>
      </c>
      <c r="AE54" s="35">
        <f>$AC$28/'Fixed data'!$C$7</f>
        <v>4.4444444444444447E-5</v>
      </c>
      <c r="AF54" s="35">
        <f>$AC$28/'Fixed data'!$C$7</f>
        <v>4.4444444444444447E-5</v>
      </c>
      <c r="AG54" s="35">
        <f>$AC$28/'Fixed data'!$C$7</f>
        <v>4.4444444444444447E-5</v>
      </c>
      <c r="AH54" s="35">
        <f>$AC$28/'Fixed data'!$C$7</f>
        <v>4.4444444444444447E-5</v>
      </c>
      <c r="AI54" s="35">
        <f>$AC$28/'Fixed data'!$C$7</f>
        <v>4.4444444444444447E-5</v>
      </c>
      <c r="AJ54" s="35">
        <f>$AC$28/'Fixed data'!$C$7</f>
        <v>4.4444444444444447E-5</v>
      </c>
      <c r="AK54" s="35">
        <f>$AC$28/'Fixed data'!$C$7</f>
        <v>4.4444444444444447E-5</v>
      </c>
      <c r="AL54" s="35">
        <f>$AC$28/'Fixed data'!$C$7</f>
        <v>4.4444444444444447E-5</v>
      </c>
      <c r="AM54" s="35">
        <f>$AC$28/'Fixed data'!$C$7</f>
        <v>4.4444444444444447E-5</v>
      </c>
      <c r="AN54" s="35">
        <f>$AC$28/'Fixed data'!$C$7</f>
        <v>4.4444444444444447E-5</v>
      </c>
      <c r="AO54" s="35">
        <f>$AC$28/'Fixed data'!$C$7</f>
        <v>4.4444444444444447E-5</v>
      </c>
      <c r="AP54" s="35">
        <f>$AC$28/'Fixed data'!$C$7</f>
        <v>4.4444444444444447E-5</v>
      </c>
      <c r="AQ54" s="35">
        <f>$AC$28/'Fixed data'!$C$7</f>
        <v>4.4444444444444447E-5</v>
      </c>
      <c r="AR54" s="35">
        <f>$AC$28/'Fixed data'!$C$7</f>
        <v>4.4444444444444447E-5</v>
      </c>
      <c r="AS54" s="35">
        <f>$AC$28/'Fixed data'!$C$7</f>
        <v>4.4444444444444447E-5</v>
      </c>
      <c r="AT54" s="35">
        <f>$AC$28/'Fixed data'!$C$7</f>
        <v>4.4444444444444447E-5</v>
      </c>
      <c r="AU54" s="35">
        <f>$AC$28/'Fixed data'!$C$7</f>
        <v>4.4444444444444447E-5</v>
      </c>
      <c r="AV54" s="35">
        <f>$AC$28/'Fixed data'!$C$7</f>
        <v>4.4444444444444447E-5</v>
      </c>
      <c r="AW54" s="35">
        <f>$AC$28/'Fixed data'!$C$7</f>
        <v>4.4444444444444447E-5</v>
      </c>
      <c r="AX54" s="35">
        <f>$AC$28/'Fixed data'!$C$7</f>
        <v>4.4444444444444447E-5</v>
      </c>
      <c r="AY54" s="35">
        <f>$AC$28/'Fixed data'!$C$7</f>
        <v>4.4444444444444447E-5</v>
      </c>
      <c r="AZ54" s="35">
        <f>$AC$28/'Fixed data'!$C$7</f>
        <v>4.4444444444444447E-5</v>
      </c>
      <c r="BA54" s="35">
        <f>$AC$28/'Fixed data'!$C$7</f>
        <v>4.4444444444444447E-5</v>
      </c>
      <c r="BB54" s="35">
        <f>$AC$28/'Fixed data'!$C$7</f>
        <v>4.4444444444444447E-5</v>
      </c>
      <c r="BC54" s="35">
        <f>$AC$28/'Fixed data'!$C$7</f>
        <v>4.4444444444444447E-5</v>
      </c>
      <c r="BD54" s="35">
        <f>$AC$28/'Fixed data'!$C$7</f>
        <v>4.4444444444444447E-5</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4.4444444444444447E-5</v>
      </c>
      <c r="AJ59" s="35">
        <f>$AH$28/'Fixed data'!$C$7</f>
        <v>4.4444444444444447E-5</v>
      </c>
      <c r="AK59" s="35">
        <f>$AH$28/'Fixed data'!$C$7</f>
        <v>4.4444444444444447E-5</v>
      </c>
      <c r="AL59" s="35">
        <f>$AH$28/'Fixed data'!$C$7</f>
        <v>4.4444444444444447E-5</v>
      </c>
      <c r="AM59" s="35">
        <f>$AH$28/'Fixed data'!$C$7</f>
        <v>4.4444444444444447E-5</v>
      </c>
      <c r="AN59" s="35">
        <f>$AH$28/'Fixed data'!$C$7</f>
        <v>4.4444444444444447E-5</v>
      </c>
      <c r="AO59" s="35">
        <f>$AH$28/'Fixed data'!$C$7</f>
        <v>4.4444444444444447E-5</v>
      </c>
      <c r="AP59" s="35">
        <f>$AH$28/'Fixed data'!$C$7</f>
        <v>4.4444444444444447E-5</v>
      </c>
      <c r="AQ59" s="35">
        <f>$AH$28/'Fixed data'!$C$7</f>
        <v>4.4444444444444447E-5</v>
      </c>
      <c r="AR59" s="35">
        <f>$AH$28/'Fixed data'!$C$7</f>
        <v>4.4444444444444447E-5</v>
      </c>
      <c r="AS59" s="35">
        <f>$AH$28/'Fixed data'!$C$7</f>
        <v>4.4444444444444447E-5</v>
      </c>
      <c r="AT59" s="35">
        <f>$AH$28/'Fixed data'!$C$7</f>
        <v>4.4444444444444447E-5</v>
      </c>
      <c r="AU59" s="35">
        <f>$AH$28/'Fixed data'!$C$7</f>
        <v>4.4444444444444447E-5</v>
      </c>
      <c r="AV59" s="35">
        <f>$AH$28/'Fixed data'!$C$7</f>
        <v>4.4444444444444447E-5</v>
      </c>
      <c r="AW59" s="35">
        <f>$AH$28/'Fixed data'!$C$7</f>
        <v>4.4444444444444447E-5</v>
      </c>
      <c r="AX59" s="35">
        <f>$AH$28/'Fixed data'!$C$7</f>
        <v>4.4444444444444447E-5</v>
      </c>
      <c r="AY59" s="35">
        <f>$AH$28/'Fixed data'!$C$7</f>
        <v>4.4444444444444447E-5</v>
      </c>
      <c r="AZ59" s="35">
        <f>$AH$28/'Fixed data'!$C$7</f>
        <v>4.4444444444444447E-5</v>
      </c>
      <c r="BA59" s="35">
        <f>$AH$28/'Fixed data'!$C$7</f>
        <v>4.4444444444444447E-5</v>
      </c>
      <c r="BB59" s="35">
        <f>$AH$28/'Fixed data'!$C$7</f>
        <v>4.4444444444444447E-5</v>
      </c>
      <c r="BC59" s="35">
        <f>$AH$28/'Fixed data'!$C$7</f>
        <v>4.4444444444444447E-5</v>
      </c>
      <c r="BD59" s="35">
        <f>$AH$28/'Fixed data'!$C$7</f>
        <v>4.4444444444444447E-5</v>
      </c>
    </row>
    <row r="60" spans="1:56" ht="16.5" collapsed="1" x14ac:dyDescent="0.35">
      <c r="A60" s="116"/>
      <c r="B60" s="9" t="s">
        <v>7</v>
      </c>
      <c r="C60" s="9" t="s">
        <v>61</v>
      </c>
      <c r="D60" s="9" t="s">
        <v>40</v>
      </c>
      <c r="E60" s="35">
        <f>SUM(E30:E59)</f>
        <v>0</v>
      </c>
      <c r="F60" s="35">
        <f t="shared" ref="F60:BD60" si="6">SUM(F30:F59)</f>
        <v>-7.8508088888888883E-2</v>
      </c>
      <c r="G60" s="35">
        <f t="shared" si="6"/>
        <v>-7.8508088888888883E-2</v>
      </c>
      <c r="H60" s="35">
        <f t="shared" si="6"/>
        <v>-7.8508088888888883E-2</v>
      </c>
      <c r="I60" s="35">
        <f t="shared" si="6"/>
        <v>-7.8508088888888883E-2</v>
      </c>
      <c r="J60" s="35">
        <f t="shared" si="6"/>
        <v>-7.8463644444444439E-2</v>
      </c>
      <c r="K60" s="35">
        <f t="shared" si="6"/>
        <v>-7.8463644444444439E-2</v>
      </c>
      <c r="L60" s="35">
        <f t="shared" si="6"/>
        <v>-7.8463644444444439E-2</v>
      </c>
      <c r="M60" s="35">
        <f t="shared" si="6"/>
        <v>-7.8463644444444439E-2</v>
      </c>
      <c r="N60" s="35">
        <f t="shared" si="6"/>
        <v>-7.8463644444444439E-2</v>
      </c>
      <c r="O60" s="35">
        <f t="shared" si="6"/>
        <v>-7.8419199999999994E-2</v>
      </c>
      <c r="P60" s="35">
        <f t="shared" si="6"/>
        <v>-7.8419199999999994E-2</v>
      </c>
      <c r="Q60" s="35">
        <f t="shared" si="6"/>
        <v>-7.8419199999999994E-2</v>
      </c>
      <c r="R60" s="35">
        <f t="shared" si="6"/>
        <v>-7.8419199999999994E-2</v>
      </c>
      <c r="S60" s="35">
        <f t="shared" si="6"/>
        <v>-7.8419199999999994E-2</v>
      </c>
      <c r="T60" s="35">
        <f t="shared" si="6"/>
        <v>-7.837475555555555E-2</v>
      </c>
      <c r="U60" s="35">
        <f t="shared" si="6"/>
        <v>-7.837475555555555E-2</v>
      </c>
      <c r="V60" s="35">
        <f t="shared" si="6"/>
        <v>-7.837475555555555E-2</v>
      </c>
      <c r="W60" s="35">
        <f t="shared" si="6"/>
        <v>-7.837475555555555E-2</v>
      </c>
      <c r="X60" s="35">
        <f t="shared" si="6"/>
        <v>-7.837475555555555E-2</v>
      </c>
      <c r="Y60" s="35">
        <f t="shared" si="6"/>
        <v>-7.8330311111111106E-2</v>
      </c>
      <c r="Z60" s="35">
        <f t="shared" si="6"/>
        <v>-7.8330311111111106E-2</v>
      </c>
      <c r="AA60" s="35">
        <f t="shared" si="6"/>
        <v>-7.8330311111111106E-2</v>
      </c>
      <c r="AB60" s="35">
        <f t="shared" si="6"/>
        <v>-7.8330311111111106E-2</v>
      </c>
      <c r="AC60" s="35">
        <f t="shared" si="6"/>
        <v>-7.8330311111111106E-2</v>
      </c>
      <c r="AD60" s="35">
        <f t="shared" si="6"/>
        <v>-7.8285866666666662E-2</v>
      </c>
      <c r="AE60" s="35">
        <f t="shared" si="6"/>
        <v>-7.8285866666666662E-2</v>
      </c>
      <c r="AF60" s="35">
        <f t="shared" si="6"/>
        <v>-7.8285866666666662E-2</v>
      </c>
      <c r="AG60" s="35">
        <f t="shared" si="6"/>
        <v>-7.8285866666666662E-2</v>
      </c>
      <c r="AH60" s="35">
        <f t="shared" si="6"/>
        <v>-7.8285866666666662E-2</v>
      </c>
      <c r="AI60" s="35">
        <f t="shared" si="6"/>
        <v>-7.8241422222222218E-2</v>
      </c>
      <c r="AJ60" s="35">
        <f t="shared" si="6"/>
        <v>-7.8241422222222218E-2</v>
      </c>
      <c r="AK60" s="35">
        <f t="shared" si="6"/>
        <v>-7.8241422222222218E-2</v>
      </c>
      <c r="AL60" s="35">
        <f t="shared" si="6"/>
        <v>-7.8241422222222218E-2</v>
      </c>
      <c r="AM60" s="35">
        <f t="shared" si="6"/>
        <v>-7.8241422222222218E-2</v>
      </c>
      <c r="AN60" s="35">
        <f t="shared" si="6"/>
        <v>-7.8241422222222218E-2</v>
      </c>
      <c r="AO60" s="35">
        <f t="shared" si="6"/>
        <v>-7.8241422222222218E-2</v>
      </c>
      <c r="AP60" s="35">
        <f t="shared" si="6"/>
        <v>-7.8241422222222218E-2</v>
      </c>
      <c r="AQ60" s="35">
        <f t="shared" si="6"/>
        <v>-7.8241422222222218E-2</v>
      </c>
      <c r="AR60" s="35">
        <f t="shared" si="6"/>
        <v>-7.8241422222222218E-2</v>
      </c>
      <c r="AS60" s="35">
        <f t="shared" si="6"/>
        <v>-7.8241422222222218E-2</v>
      </c>
      <c r="AT60" s="35">
        <f t="shared" si="6"/>
        <v>-7.8241422222222218E-2</v>
      </c>
      <c r="AU60" s="35">
        <f t="shared" si="6"/>
        <v>-7.8241422222222218E-2</v>
      </c>
      <c r="AV60" s="35">
        <f t="shared" si="6"/>
        <v>-7.8241422222222218E-2</v>
      </c>
      <c r="AW60" s="35">
        <f t="shared" si="6"/>
        <v>-7.8241422222222218E-2</v>
      </c>
      <c r="AX60" s="35">
        <f t="shared" si="6"/>
        <v>-7.8241422222222218E-2</v>
      </c>
      <c r="AY60" s="35">
        <f t="shared" si="6"/>
        <v>2.6666666666666668E-4</v>
      </c>
      <c r="AZ60" s="35">
        <f t="shared" si="6"/>
        <v>2.6666666666666668E-4</v>
      </c>
      <c r="BA60" s="35">
        <f t="shared" si="6"/>
        <v>2.6666666666666668E-4</v>
      </c>
      <c r="BB60" s="35">
        <f t="shared" si="6"/>
        <v>2.6666666666666668E-4</v>
      </c>
      <c r="BC60" s="35">
        <f t="shared" si="6"/>
        <v>2.2222222222222223E-4</v>
      </c>
      <c r="BD60" s="35">
        <f t="shared" si="6"/>
        <v>2.2222222222222223E-4</v>
      </c>
    </row>
    <row r="61" spans="1:56" ht="17.25" hidden="1" customHeight="1" outlineLevel="1" x14ac:dyDescent="0.35">
      <c r="A61" s="116"/>
      <c r="B61" s="9" t="s">
        <v>35</v>
      </c>
      <c r="C61" s="9" t="s">
        <v>62</v>
      </c>
      <c r="D61" s="9" t="s">
        <v>40</v>
      </c>
      <c r="E61" s="35">
        <v>0</v>
      </c>
      <c r="F61" s="35">
        <f>E62</f>
        <v>-3.532864</v>
      </c>
      <c r="G61" s="35">
        <f t="shared" ref="G61:BD61" si="7">F62</f>
        <v>-3.4543559111111111</v>
      </c>
      <c r="H61" s="35">
        <f t="shared" si="7"/>
        <v>-3.3758478222222221</v>
      </c>
      <c r="I61" s="35">
        <f t="shared" si="7"/>
        <v>-3.2973397333333332</v>
      </c>
      <c r="J61" s="35">
        <f t="shared" si="7"/>
        <v>-3.2168316444444445</v>
      </c>
      <c r="K61" s="35">
        <f t="shared" si="7"/>
        <v>-3.1383679999999998</v>
      </c>
      <c r="L61" s="35">
        <f t="shared" si="7"/>
        <v>-3.0599043555555552</v>
      </c>
      <c r="M61" s="35">
        <f t="shared" si="7"/>
        <v>-2.9814407111111105</v>
      </c>
      <c r="N61" s="35">
        <f t="shared" si="7"/>
        <v>-2.9029770666666659</v>
      </c>
      <c r="O61" s="35">
        <f t="shared" si="7"/>
        <v>-2.8225134222222215</v>
      </c>
      <c r="P61" s="35">
        <f t="shared" si="7"/>
        <v>-2.7440942222222215</v>
      </c>
      <c r="Q61" s="35">
        <f t="shared" si="7"/>
        <v>-2.6656750222222216</v>
      </c>
      <c r="R61" s="35">
        <f t="shared" si="7"/>
        <v>-2.5872558222222217</v>
      </c>
      <c r="S61" s="35">
        <f t="shared" si="7"/>
        <v>-2.5088366222222218</v>
      </c>
      <c r="T61" s="35">
        <f t="shared" si="7"/>
        <v>-2.4284174222222217</v>
      </c>
      <c r="U61" s="35">
        <f t="shared" si="7"/>
        <v>-2.3500426666666661</v>
      </c>
      <c r="V61" s="35">
        <f t="shared" si="7"/>
        <v>-2.2716679111111104</v>
      </c>
      <c r="W61" s="35">
        <f t="shared" si="7"/>
        <v>-2.1932931555555548</v>
      </c>
      <c r="X61" s="35">
        <f t="shared" si="7"/>
        <v>-2.1149183999999992</v>
      </c>
      <c r="Y61" s="35">
        <f t="shared" si="7"/>
        <v>-2.0345436444444438</v>
      </c>
      <c r="Z61" s="35">
        <f t="shared" si="7"/>
        <v>-1.9562133333333327</v>
      </c>
      <c r="AA61" s="35">
        <f t="shared" si="7"/>
        <v>-1.8778830222222216</v>
      </c>
      <c r="AB61" s="35">
        <f t="shared" si="7"/>
        <v>-1.7995527111111105</v>
      </c>
      <c r="AC61" s="35">
        <f t="shared" si="7"/>
        <v>-1.7212223999999994</v>
      </c>
      <c r="AD61" s="35">
        <f t="shared" si="7"/>
        <v>-1.6408920888888883</v>
      </c>
      <c r="AE61" s="35">
        <f t="shared" si="7"/>
        <v>-1.5626062222222217</v>
      </c>
      <c r="AF61" s="35">
        <f t="shared" si="7"/>
        <v>-1.4843203555555551</v>
      </c>
      <c r="AG61" s="35">
        <f t="shared" si="7"/>
        <v>-1.4060344888888885</v>
      </c>
      <c r="AH61" s="35">
        <f t="shared" si="7"/>
        <v>-1.3277486222222219</v>
      </c>
      <c r="AI61" s="35">
        <f t="shared" si="7"/>
        <v>-1.2474627555555553</v>
      </c>
      <c r="AJ61" s="35">
        <f t="shared" si="7"/>
        <v>-1.169221333333333</v>
      </c>
      <c r="AK61" s="35">
        <f t="shared" si="7"/>
        <v>-1.0909799111111107</v>
      </c>
      <c r="AL61" s="35">
        <f t="shared" si="7"/>
        <v>-1.0127384888888884</v>
      </c>
      <c r="AM61" s="35">
        <f t="shared" si="7"/>
        <v>-0.93449706666666621</v>
      </c>
      <c r="AN61" s="35">
        <f t="shared" si="7"/>
        <v>-0.85425564444444402</v>
      </c>
      <c r="AO61" s="35">
        <f t="shared" si="7"/>
        <v>-0.77601422222222183</v>
      </c>
      <c r="AP61" s="35">
        <f t="shared" si="7"/>
        <v>-0.69777279999999964</v>
      </c>
      <c r="AQ61" s="35">
        <f t="shared" si="7"/>
        <v>-0.61953137777777745</v>
      </c>
      <c r="AR61" s="35">
        <f t="shared" si="7"/>
        <v>-0.54128995555555526</v>
      </c>
      <c r="AS61" s="35">
        <f t="shared" si="7"/>
        <v>-0.46104853333333307</v>
      </c>
      <c r="AT61" s="35">
        <f t="shared" si="7"/>
        <v>-0.38280711111111088</v>
      </c>
      <c r="AU61" s="35">
        <f t="shared" si="7"/>
        <v>-0.30456568888888869</v>
      </c>
      <c r="AV61" s="35">
        <f t="shared" si="7"/>
        <v>-0.22632426666666647</v>
      </c>
      <c r="AW61" s="35">
        <f t="shared" si="7"/>
        <v>-0.14808284444444425</v>
      </c>
      <c r="AX61" s="35">
        <f t="shared" si="7"/>
        <v>-6.7841422222222031E-2</v>
      </c>
      <c r="AY61" s="35">
        <f t="shared" si="7"/>
        <v>1.0400000000000187E-2</v>
      </c>
      <c r="AZ61" s="35">
        <f t="shared" si="7"/>
        <v>1.013333333333352E-2</v>
      </c>
      <c r="BA61" s="35">
        <f t="shared" si="7"/>
        <v>9.8666666666668533E-3</v>
      </c>
      <c r="BB61" s="35">
        <f t="shared" si="7"/>
        <v>9.6000000000001865E-3</v>
      </c>
      <c r="BC61" s="35">
        <f t="shared" si="7"/>
        <v>9.3333333333335197E-3</v>
      </c>
      <c r="BD61" s="35">
        <f t="shared" si="7"/>
        <v>9.1111111111112971E-3</v>
      </c>
    </row>
    <row r="62" spans="1:56" ht="16.5" hidden="1" customHeight="1" outlineLevel="1" x14ac:dyDescent="0.3">
      <c r="A62" s="116"/>
      <c r="B62" s="9" t="s">
        <v>34</v>
      </c>
      <c r="C62" s="9" t="s">
        <v>69</v>
      </c>
      <c r="D62" s="9" t="s">
        <v>40</v>
      </c>
      <c r="E62" s="35">
        <f t="shared" ref="E62:BD62" si="8">E28-E60+E61</f>
        <v>-3.532864</v>
      </c>
      <c r="F62" s="35">
        <f t="shared" si="8"/>
        <v>-3.4543559111111111</v>
      </c>
      <c r="G62" s="35">
        <f t="shared" si="8"/>
        <v>-3.3758478222222221</v>
      </c>
      <c r="H62" s="35">
        <f t="shared" si="8"/>
        <v>-3.2973397333333332</v>
      </c>
      <c r="I62" s="35">
        <f t="shared" si="8"/>
        <v>-3.2168316444444445</v>
      </c>
      <c r="J62" s="35">
        <f t="shared" si="8"/>
        <v>-3.1383679999999998</v>
      </c>
      <c r="K62" s="35">
        <f t="shared" si="8"/>
        <v>-3.0599043555555552</v>
      </c>
      <c r="L62" s="35">
        <f t="shared" si="8"/>
        <v>-2.9814407111111105</v>
      </c>
      <c r="M62" s="35">
        <f t="shared" si="8"/>
        <v>-2.9029770666666659</v>
      </c>
      <c r="N62" s="35">
        <f t="shared" si="8"/>
        <v>-2.8225134222222215</v>
      </c>
      <c r="O62" s="35">
        <f t="shared" si="8"/>
        <v>-2.7440942222222215</v>
      </c>
      <c r="P62" s="35">
        <f t="shared" si="8"/>
        <v>-2.6656750222222216</v>
      </c>
      <c r="Q62" s="35">
        <f t="shared" si="8"/>
        <v>-2.5872558222222217</v>
      </c>
      <c r="R62" s="35">
        <f t="shared" si="8"/>
        <v>-2.5088366222222218</v>
      </c>
      <c r="S62" s="35">
        <f t="shared" si="8"/>
        <v>-2.4284174222222217</v>
      </c>
      <c r="T62" s="35">
        <f t="shared" si="8"/>
        <v>-2.3500426666666661</v>
      </c>
      <c r="U62" s="35">
        <f t="shared" si="8"/>
        <v>-2.2716679111111104</v>
      </c>
      <c r="V62" s="35">
        <f t="shared" si="8"/>
        <v>-2.1932931555555548</v>
      </c>
      <c r="W62" s="35">
        <f t="shared" si="8"/>
        <v>-2.1149183999999992</v>
      </c>
      <c r="X62" s="35">
        <f t="shared" si="8"/>
        <v>-2.0345436444444438</v>
      </c>
      <c r="Y62" s="35">
        <f t="shared" si="8"/>
        <v>-1.9562133333333327</v>
      </c>
      <c r="Z62" s="35">
        <f t="shared" si="8"/>
        <v>-1.8778830222222216</v>
      </c>
      <c r="AA62" s="35">
        <f t="shared" si="8"/>
        <v>-1.7995527111111105</v>
      </c>
      <c r="AB62" s="35">
        <f t="shared" si="8"/>
        <v>-1.7212223999999994</v>
      </c>
      <c r="AC62" s="35">
        <f t="shared" si="8"/>
        <v>-1.6408920888888883</v>
      </c>
      <c r="AD62" s="35">
        <f t="shared" si="8"/>
        <v>-1.5626062222222217</v>
      </c>
      <c r="AE62" s="35">
        <f t="shared" si="8"/>
        <v>-1.4843203555555551</v>
      </c>
      <c r="AF62" s="35">
        <f t="shared" si="8"/>
        <v>-1.4060344888888885</v>
      </c>
      <c r="AG62" s="35">
        <f t="shared" si="8"/>
        <v>-1.3277486222222219</v>
      </c>
      <c r="AH62" s="35">
        <f t="shared" si="8"/>
        <v>-1.2474627555555553</v>
      </c>
      <c r="AI62" s="35">
        <f t="shared" si="8"/>
        <v>-1.169221333333333</v>
      </c>
      <c r="AJ62" s="35">
        <f t="shared" si="8"/>
        <v>-1.0909799111111107</v>
      </c>
      <c r="AK62" s="35">
        <f t="shared" si="8"/>
        <v>-1.0127384888888884</v>
      </c>
      <c r="AL62" s="35">
        <f t="shared" si="8"/>
        <v>-0.93449706666666621</v>
      </c>
      <c r="AM62" s="35">
        <f t="shared" si="8"/>
        <v>-0.85425564444444402</v>
      </c>
      <c r="AN62" s="35">
        <f t="shared" si="8"/>
        <v>-0.77601422222222183</v>
      </c>
      <c r="AO62" s="35">
        <f t="shared" si="8"/>
        <v>-0.69777279999999964</v>
      </c>
      <c r="AP62" s="35">
        <f t="shared" si="8"/>
        <v>-0.61953137777777745</v>
      </c>
      <c r="AQ62" s="35">
        <f t="shared" si="8"/>
        <v>-0.54128995555555526</v>
      </c>
      <c r="AR62" s="35">
        <f t="shared" si="8"/>
        <v>-0.46104853333333307</v>
      </c>
      <c r="AS62" s="35">
        <f t="shared" si="8"/>
        <v>-0.38280711111111088</v>
      </c>
      <c r="AT62" s="35">
        <f t="shared" si="8"/>
        <v>-0.30456568888888869</v>
      </c>
      <c r="AU62" s="35">
        <f t="shared" si="8"/>
        <v>-0.22632426666666647</v>
      </c>
      <c r="AV62" s="35">
        <f t="shared" si="8"/>
        <v>-0.14808284444444425</v>
      </c>
      <c r="AW62" s="35">
        <f t="shared" si="8"/>
        <v>-6.7841422222222031E-2</v>
      </c>
      <c r="AX62" s="35">
        <f t="shared" si="8"/>
        <v>1.0400000000000187E-2</v>
      </c>
      <c r="AY62" s="35">
        <f t="shared" si="8"/>
        <v>1.013333333333352E-2</v>
      </c>
      <c r="AZ62" s="35">
        <f t="shared" si="8"/>
        <v>9.8666666666668533E-3</v>
      </c>
      <c r="BA62" s="35">
        <f t="shared" si="8"/>
        <v>9.6000000000001865E-3</v>
      </c>
      <c r="BB62" s="35">
        <f t="shared" si="8"/>
        <v>9.3333333333335197E-3</v>
      </c>
      <c r="BC62" s="35">
        <f t="shared" si="8"/>
        <v>9.1111111111112971E-3</v>
      </c>
      <c r="BD62" s="35">
        <f t="shared" si="8"/>
        <v>8.8888888888890745E-3</v>
      </c>
    </row>
    <row r="63" spans="1:56" ht="16.5" collapsed="1" x14ac:dyDescent="0.3">
      <c r="A63" s="116"/>
      <c r="B63" s="9" t="s">
        <v>8</v>
      </c>
      <c r="C63" s="11" t="s">
        <v>68</v>
      </c>
      <c r="D63" s="9" t="s">
        <v>40</v>
      </c>
      <c r="E63" s="35">
        <f>AVERAGE(E61:E62)*'Fixed data'!$C$3</f>
        <v>-8.531866560000001E-2</v>
      </c>
      <c r="F63" s="35">
        <f>AVERAGE(F61:F62)*'Fixed data'!$C$3</f>
        <v>-0.16874136085333336</v>
      </c>
      <c r="G63" s="35">
        <f>AVERAGE(G61:G62)*'Fixed data'!$C$3</f>
        <v>-0.16494942016</v>
      </c>
      <c r="H63" s="35">
        <f>AVERAGE(H61:H62)*'Fixed data'!$C$3</f>
        <v>-0.16115747946666667</v>
      </c>
      <c r="I63" s="35">
        <f>AVERAGE(I61:I62)*'Fixed data'!$C$3</f>
        <v>-0.15731723877333334</v>
      </c>
      <c r="J63" s="35">
        <f>AVERAGE(J61:J62)*'Fixed data'!$C$3</f>
        <v>-0.15347807141333333</v>
      </c>
      <c r="K63" s="35">
        <f>AVERAGE(K61:K62)*'Fixed data'!$C$3</f>
        <v>-0.14968827738666665</v>
      </c>
      <c r="L63" s="35">
        <f>AVERAGE(L61:L62)*'Fixed data'!$C$3</f>
        <v>-0.14589848336</v>
      </c>
      <c r="M63" s="35">
        <f>AVERAGE(M61:M62)*'Fixed data'!$C$3</f>
        <v>-0.14210868933333332</v>
      </c>
      <c r="N63" s="35">
        <f>AVERAGE(N61:N62)*'Fixed data'!$C$3</f>
        <v>-0.13827059530666663</v>
      </c>
      <c r="O63" s="35">
        <f>AVERAGE(O61:O62)*'Fixed data'!$C$3</f>
        <v>-0.1344335746133333</v>
      </c>
      <c r="P63" s="35">
        <f>AVERAGE(P61:P62)*'Fixed data'!$C$3</f>
        <v>-0.13064592725333332</v>
      </c>
      <c r="Q63" s="35">
        <f>AVERAGE(Q61:Q62)*'Fixed data'!$C$3</f>
        <v>-0.12685827989333331</v>
      </c>
      <c r="R63" s="35">
        <f>AVERAGE(R61:R62)*'Fixed data'!$C$3</f>
        <v>-0.12307063253333332</v>
      </c>
      <c r="S63" s="35">
        <f>AVERAGE(S61:S62)*'Fixed data'!$C$3</f>
        <v>-0.11923468517333333</v>
      </c>
      <c r="T63" s="35">
        <f>AVERAGE(T61:T62)*'Fixed data'!$C$3</f>
        <v>-0.11539981114666666</v>
      </c>
      <c r="U63" s="35">
        <f>AVERAGE(U61:U62)*'Fixed data'!$C$3</f>
        <v>-0.1116143104533333</v>
      </c>
      <c r="V63" s="35">
        <f>AVERAGE(V61:V62)*'Fixed data'!$C$3</f>
        <v>-0.10782880975999998</v>
      </c>
      <c r="W63" s="35">
        <f>AVERAGE(W61:W62)*'Fixed data'!$C$3</f>
        <v>-0.10404330906666663</v>
      </c>
      <c r="X63" s="35">
        <f>AVERAGE(X61:X62)*'Fixed data'!$C$3</f>
        <v>-0.1002095083733333</v>
      </c>
      <c r="Y63" s="35">
        <f>AVERAGE(Y61:Y62)*'Fixed data'!$C$3</f>
        <v>-9.6376781013333301E-2</v>
      </c>
      <c r="Z63" s="35">
        <f>AVERAGE(Z61:Z62)*'Fixed data'!$C$3</f>
        <v>-9.2593426986666644E-2</v>
      </c>
      <c r="AA63" s="35">
        <f>AVERAGE(AA61:AA62)*'Fixed data'!$C$3</f>
        <v>-8.8810072959999972E-2</v>
      </c>
      <c r="AB63" s="35">
        <f>AVERAGE(AB61:AB62)*'Fixed data'!$C$3</f>
        <v>-8.5026718933333315E-2</v>
      </c>
      <c r="AC63" s="35">
        <f>AVERAGE(AC61:AC62)*'Fixed data'!$C$3</f>
        <v>-8.1195064906666642E-2</v>
      </c>
      <c r="AD63" s="35">
        <f>AVERAGE(AD61:AD62)*'Fixed data'!$C$3</f>
        <v>-7.7364484213333307E-2</v>
      </c>
      <c r="AE63" s="35">
        <f>AVERAGE(AE61:AE62)*'Fixed data'!$C$3</f>
        <v>-7.358327685333331E-2</v>
      </c>
      <c r="AF63" s="35">
        <f>AVERAGE(AF61:AF62)*'Fixed data'!$C$3</f>
        <v>-6.9802069493333313E-2</v>
      </c>
      <c r="AG63" s="35">
        <f>AVERAGE(AG61:AG62)*'Fixed data'!$C$3</f>
        <v>-6.6020862133333316E-2</v>
      </c>
      <c r="AH63" s="35">
        <f>AVERAGE(AH61:AH62)*'Fixed data'!$C$3</f>
        <v>-6.2191354773333325E-2</v>
      </c>
      <c r="AI63" s="35">
        <f>AVERAGE(AI61:AI62)*'Fixed data'!$C$3</f>
        <v>-5.8362920746666658E-2</v>
      </c>
      <c r="AJ63" s="35">
        <f>AVERAGE(AJ61:AJ62)*'Fixed data'!$C$3</f>
        <v>-5.4583860053333322E-2</v>
      </c>
      <c r="AK63" s="35">
        <f>AVERAGE(AK61:AK62)*'Fixed data'!$C$3</f>
        <v>-5.0804799359999979E-2</v>
      </c>
      <c r="AL63" s="35">
        <f>AVERAGE(AL61:AL62)*'Fixed data'!$C$3</f>
        <v>-4.7025738666666643E-2</v>
      </c>
      <c r="AM63" s="35">
        <f>AVERAGE(AM61:AM62)*'Fixed data'!$C$3</f>
        <v>-4.3198377973333313E-2</v>
      </c>
      <c r="AN63" s="35">
        <f>AVERAGE(AN61:AN62)*'Fixed data'!$C$3</f>
        <v>-3.9371017279999983E-2</v>
      </c>
      <c r="AO63" s="35">
        <f>AVERAGE(AO61:AO62)*'Fixed data'!$C$3</f>
        <v>-3.5591956586666654E-2</v>
      </c>
      <c r="AP63" s="35">
        <f>AVERAGE(AP61:AP62)*'Fixed data'!$C$3</f>
        <v>-3.1812895893333318E-2</v>
      </c>
      <c r="AQ63" s="35">
        <f>AVERAGE(AQ61:AQ62)*'Fixed data'!$C$3</f>
        <v>-2.8033835199999989E-2</v>
      </c>
      <c r="AR63" s="35">
        <f>AVERAGE(AR61:AR62)*'Fixed data'!$C$3</f>
        <v>-2.4206474506666659E-2</v>
      </c>
      <c r="AS63" s="35">
        <f>AVERAGE(AS61:AS62)*'Fixed data'!$C$3</f>
        <v>-2.0379113813333322E-2</v>
      </c>
      <c r="AT63" s="35">
        <f>AVERAGE(AT61:AT62)*'Fixed data'!$C$3</f>
        <v>-1.6600053119999989E-2</v>
      </c>
      <c r="AU63" s="35">
        <f>AVERAGE(AU61:AU62)*'Fixed data'!$C$3</f>
        <v>-1.2820992426666658E-2</v>
      </c>
      <c r="AV63" s="35">
        <f>AVERAGE(AV61:AV62)*'Fixed data'!$C$3</f>
        <v>-9.0419317333333242E-3</v>
      </c>
      <c r="AW63" s="35">
        <f>AVERAGE(AW61:AW62)*'Fixed data'!$C$3</f>
        <v>-5.2145710399999906E-3</v>
      </c>
      <c r="AX63" s="35">
        <f>AVERAGE(AX61:AX62)*'Fixed data'!$C$3</f>
        <v>-1.3872103466666577E-3</v>
      </c>
      <c r="AY63" s="35">
        <f>AVERAGE(AY61:AY62)*'Fixed data'!$C$3</f>
        <v>4.9588000000000908E-4</v>
      </c>
      <c r="AZ63" s="35">
        <f>AVERAGE(AZ61:AZ62)*'Fixed data'!$C$3</f>
        <v>4.8300000000000898E-4</v>
      </c>
      <c r="BA63" s="35">
        <f>AVERAGE(BA61:BA62)*'Fixed data'!$C$3</f>
        <v>4.7012000000000909E-4</v>
      </c>
      <c r="BB63" s="35">
        <f>AVERAGE(BB61:BB62)*'Fixed data'!$C$3</f>
        <v>4.5724000000000898E-4</v>
      </c>
      <c r="BC63" s="35">
        <f>AVERAGE(BC61:BC62)*'Fixed data'!$C$3</f>
        <v>4.4543333333334239E-4</v>
      </c>
      <c r="BD63" s="35">
        <f>AVERAGE(BD61:BD62)*'Fixed data'!$C$3</f>
        <v>4.3470000000000894E-4</v>
      </c>
    </row>
    <row r="64" spans="1:56" ht="15.75" thickBot="1" x14ac:dyDescent="0.35">
      <c r="A64" s="115"/>
      <c r="B64" s="12" t="s">
        <v>95</v>
      </c>
      <c r="C64" s="12" t="s">
        <v>45</v>
      </c>
      <c r="D64" s="12" t="s">
        <v>40</v>
      </c>
      <c r="E64" s="54">
        <f t="shared" ref="E64:BD64" si="9">E29+E60+E63</f>
        <v>-0.96853466560000001</v>
      </c>
      <c r="F64" s="54">
        <f t="shared" si="9"/>
        <v>-0.24724944974222224</v>
      </c>
      <c r="G64" s="54">
        <f t="shared" si="9"/>
        <v>-0.24345750904888888</v>
      </c>
      <c r="H64" s="54">
        <f t="shared" si="9"/>
        <v>-0.23966556835555555</v>
      </c>
      <c r="I64" s="54">
        <f t="shared" si="9"/>
        <v>-0.23532532766222222</v>
      </c>
      <c r="J64" s="54">
        <f t="shared" si="9"/>
        <v>-0.23194171585777779</v>
      </c>
      <c r="K64" s="54">
        <f t="shared" si="9"/>
        <v>-0.2281519218311111</v>
      </c>
      <c r="L64" s="54">
        <f t="shared" si="9"/>
        <v>-0.22436212780444442</v>
      </c>
      <c r="M64" s="54">
        <f t="shared" si="9"/>
        <v>-0.22057233377777774</v>
      </c>
      <c r="N64" s="54">
        <f t="shared" si="9"/>
        <v>-0.21623423975111106</v>
      </c>
      <c r="O64" s="54">
        <f t="shared" si="9"/>
        <v>-0.2128527746133333</v>
      </c>
      <c r="P64" s="54">
        <f t="shared" si="9"/>
        <v>-0.20906512725333332</v>
      </c>
      <c r="Q64" s="54">
        <f t="shared" si="9"/>
        <v>-0.20527747989333331</v>
      </c>
      <c r="R64" s="54">
        <f t="shared" si="9"/>
        <v>-0.2014898325333333</v>
      </c>
      <c r="S64" s="54">
        <f t="shared" si="9"/>
        <v>-0.19715388517333332</v>
      </c>
      <c r="T64" s="54">
        <f t="shared" si="9"/>
        <v>-0.19377456670222221</v>
      </c>
      <c r="U64" s="54">
        <f t="shared" si="9"/>
        <v>-0.18998906600888885</v>
      </c>
      <c r="V64" s="54">
        <f t="shared" si="9"/>
        <v>-0.18620356531555554</v>
      </c>
      <c r="W64" s="54">
        <f t="shared" si="9"/>
        <v>-0.18241806462222218</v>
      </c>
      <c r="X64" s="54">
        <f t="shared" si="9"/>
        <v>-0.17808426392888885</v>
      </c>
      <c r="Y64" s="54">
        <f t="shared" si="9"/>
        <v>-0.17470709212444441</v>
      </c>
      <c r="Z64" s="54">
        <f t="shared" si="9"/>
        <v>-0.17092373809777775</v>
      </c>
      <c r="AA64" s="54">
        <f t="shared" si="9"/>
        <v>-0.16714038407111109</v>
      </c>
      <c r="AB64" s="54">
        <f t="shared" si="9"/>
        <v>-0.16335703004444441</v>
      </c>
      <c r="AC64" s="54">
        <f t="shared" si="9"/>
        <v>-0.15902537601777775</v>
      </c>
      <c r="AD64" s="54">
        <f t="shared" si="9"/>
        <v>-0.15565035087999995</v>
      </c>
      <c r="AE64" s="54">
        <f t="shared" si="9"/>
        <v>-0.15186914351999997</v>
      </c>
      <c r="AF64" s="54">
        <f t="shared" si="9"/>
        <v>-0.14808793615999999</v>
      </c>
      <c r="AG64" s="54">
        <f t="shared" si="9"/>
        <v>-0.14430672879999998</v>
      </c>
      <c r="AH64" s="54">
        <f t="shared" si="9"/>
        <v>-0.13997722143999999</v>
      </c>
      <c r="AI64" s="54">
        <f t="shared" si="9"/>
        <v>-0.13660434296888888</v>
      </c>
      <c r="AJ64" s="54">
        <f t="shared" si="9"/>
        <v>-0.13282528227555554</v>
      </c>
      <c r="AK64" s="54">
        <f t="shared" si="9"/>
        <v>-0.1290462215822222</v>
      </c>
      <c r="AL64" s="54">
        <f t="shared" si="9"/>
        <v>-0.12526716088888887</v>
      </c>
      <c r="AM64" s="54">
        <f t="shared" si="9"/>
        <v>-0.12093980019555553</v>
      </c>
      <c r="AN64" s="54">
        <f t="shared" si="9"/>
        <v>-0.11761243950222219</v>
      </c>
      <c r="AO64" s="54">
        <f t="shared" si="9"/>
        <v>-0.11383337880888887</v>
      </c>
      <c r="AP64" s="54">
        <f t="shared" si="9"/>
        <v>-0.11005431811555554</v>
      </c>
      <c r="AQ64" s="54">
        <f t="shared" si="9"/>
        <v>-0.10627525742222221</v>
      </c>
      <c r="AR64" s="54">
        <f t="shared" si="9"/>
        <v>-0.10194789672888888</v>
      </c>
      <c r="AS64" s="54">
        <f t="shared" si="9"/>
        <v>-9.8620536035555539E-2</v>
      </c>
      <c r="AT64" s="54">
        <f t="shared" si="9"/>
        <v>-9.4841475342222203E-2</v>
      </c>
      <c r="AU64" s="54">
        <f t="shared" si="9"/>
        <v>-9.1062414648888881E-2</v>
      </c>
      <c r="AV64" s="54">
        <f t="shared" si="9"/>
        <v>-8.7283353955555545E-2</v>
      </c>
      <c r="AW64" s="54">
        <f t="shared" si="9"/>
        <v>-8.2955993262222208E-2</v>
      </c>
      <c r="AX64" s="54">
        <f t="shared" si="9"/>
        <v>-7.9628632568888871E-2</v>
      </c>
      <c r="AY64" s="54">
        <f t="shared" si="9"/>
        <v>7.6254666666667576E-4</v>
      </c>
      <c r="AZ64" s="54">
        <f t="shared" si="9"/>
        <v>7.496666666666756E-4</v>
      </c>
      <c r="BA64" s="54">
        <f t="shared" si="9"/>
        <v>7.3678666666667576E-4</v>
      </c>
      <c r="BB64" s="54">
        <f t="shared" si="9"/>
        <v>7.2390666666667571E-4</v>
      </c>
      <c r="BC64" s="54">
        <f t="shared" si="9"/>
        <v>6.6765555555556462E-4</v>
      </c>
      <c r="BD64" s="54">
        <f t="shared" si="9"/>
        <v>6.5692222222223117E-4</v>
      </c>
    </row>
    <row r="65" spans="1:56" ht="12.75" customHeight="1" x14ac:dyDescent="0.3">
      <c r="A65" s="175"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6"/>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6"/>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6"/>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6"/>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6"/>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6"/>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6"/>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6"/>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6"/>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6"/>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7"/>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-0.96853466560000001</v>
      </c>
      <c r="F77" s="55">
        <f>IF('Fixed data'!$G$19=FALSE,F64+F76,F64)</f>
        <v>-0.24724944974222224</v>
      </c>
      <c r="G77" s="55">
        <f>IF('Fixed data'!$G$19=FALSE,G64+G76,G64)</f>
        <v>-0.24345750904888888</v>
      </c>
      <c r="H77" s="55">
        <f>IF('Fixed data'!$G$19=FALSE,H64+H76,H64)</f>
        <v>-0.23966556835555555</v>
      </c>
      <c r="I77" s="55">
        <f>IF('Fixed data'!$G$19=FALSE,I64+I76,I64)</f>
        <v>-0.23532532766222222</v>
      </c>
      <c r="J77" s="55">
        <f>IF('Fixed data'!$G$19=FALSE,J64+J76,J64)</f>
        <v>-0.23194171585777779</v>
      </c>
      <c r="K77" s="55">
        <f>IF('Fixed data'!$G$19=FALSE,K64+K76,K64)</f>
        <v>-0.2281519218311111</v>
      </c>
      <c r="L77" s="55">
        <f>IF('Fixed data'!$G$19=FALSE,L64+L76,L64)</f>
        <v>-0.22436212780444442</v>
      </c>
      <c r="M77" s="55">
        <f>IF('Fixed data'!$G$19=FALSE,M64+M76,M64)</f>
        <v>-0.22057233377777774</v>
      </c>
      <c r="N77" s="55">
        <f>IF('Fixed data'!$G$19=FALSE,N64+N76,N64)</f>
        <v>-0.21623423975111106</v>
      </c>
      <c r="O77" s="55">
        <f>IF('Fixed data'!$G$19=FALSE,O64+O76,O64)</f>
        <v>-0.2128527746133333</v>
      </c>
      <c r="P77" s="55">
        <f>IF('Fixed data'!$G$19=FALSE,P64+P76,P64)</f>
        <v>-0.20906512725333332</v>
      </c>
      <c r="Q77" s="55">
        <f>IF('Fixed data'!$G$19=FALSE,Q64+Q76,Q64)</f>
        <v>-0.20527747989333331</v>
      </c>
      <c r="R77" s="55">
        <f>IF('Fixed data'!$G$19=FALSE,R64+R76,R64)</f>
        <v>-0.2014898325333333</v>
      </c>
      <c r="S77" s="55">
        <f>IF('Fixed data'!$G$19=FALSE,S64+S76,S64)</f>
        <v>-0.19715388517333332</v>
      </c>
      <c r="T77" s="55">
        <f>IF('Fixed data'!$G$19=FALSE,T64+T76,T64)</f>
        <v>-0.19377456670222221</v>
      </c>
      <c r="U77" s="55">
        <f>IF('Fixed data'!$G$19=FALSE,U64+U76,U64)</f>
        <v>-0.18998906600888885</v>
      </c>
      <c r="V77" s="55">
        <f>IF('Fixed data'!$G$19=FALSE,V64+V76,V64)</f>
        <v>-0.18620356531555554</v>
      </c>
      <c r="W77" s="55">
        <f>IF('Fixed data'!$G$19=FALSE,W64+W76,W64)</f>
        <v>-0.18241806462222218</v>
      </c>
      <c r="X77" s="55">
        <f>IF('Fixed data'!$G$19=FALSE,X64+X76,X64)</f>
        <v>-0.17808426392888885</v>
      </c>
      <c r="Y77" s="55">
        <f>IF('Fixed data'!$G$19=FALSE,Y64+Y76,Y64)</f>
        <v>-0.17470709212444441</v>
      </c>
      <c r="Z77" s="55">
        <f>IF('Fixed data'!$G$19=FALSE,Z64+Z76,Z64)</f>
        <v>-0.17092373809777775</v>
      </c>
      <c r="AA77" s="55">
        <f>IF('Fixed data'!$G$19=FALSE,AA64+AA76,AA64)</f>
        <v>-0.16714038407111109</v>
      </c>
      <c r="AB77" s="55">
        <f>IF('Fixed data'!$G$19=FALSE,AB64+AB76,AB64)</f>
        <v>-0.16335703004444441</v>
      </c>
      <c r="AC77" s="55">
        <f>IF('Fixed data'!$G$19=FALSE,AC64+AC76,AC64)</f>
        <v>-0.15902537601777775</v>
      </c>
      <c r="AD77" s="55">
        <f>IF('Fixed data'!$G$19=FALSE,AD64+AD76,AD64)</f>
        <v>-0.15565035087999995</v>
      </c>
      <c r="AE77" s="55">
        <f>IF('Fixed data'!$G$19=FALSE,AE64+AE76,AE64)</f>
        <v>-0.15186914351999997</v>
      </c>
      <c r="AF77" s="55">
        <f>IF('Fixed data'!$G$19=FALSE,AF64+AF76,AF64)</f>
        <v>-0.14808793615999999</v>
      </c>
      <c r="AG77" s="55">
        <f>IF('Fixed data'!$G$19=FALSE,AG64+AG76,AG64)</f>
        <v>-0.14430672879999998</v>
      </c>
      <c r="AH77" s="55">
        <f>IF('Fixed data'!$G$19=FALSE,AH64+AH76,AH64)</f>
        <v>-0.13997722143999999</v>
      </c>
      <c r="AI77" s="55">
        <f>IF('Fixed data'!$G$19=FALSE,AI64+AI76,AI64)</f>
        <v>-0.13660434296888888</v>
      </c>
      <c r="AJ77" s="55">
        <f>IF('Fixed data'!$G$19=FALSE,AJ64+AJ76,AJ64)</f>
        <v>-0.13282528227555554</v>
      </c>
      <c r="AK77" s="55">
        <f>IF('Fixed data'!$G$19=FALSE,AK64+AK76,AK64)</f>
        <v>-0.1290462215822222</v>
      </c>
      <c r="AL77" s="55">
        <f>IF('Fixed data'!$G$19=FALSE,AL64+AL76,AL64)</f>
        <v>-0.12526716088888887</v>
      </c>
      <c r="AM77" s="55">
        <f>IF('Fixed data'!$G$19=FALSE,AM64+AM76,AM64)</f>
        <v>-0.12093980019555553</v>
      </c>
      <c r="AN77" s="55">
        <f>IF('Fixed data'!$G$19=FALSE,AN64+AN76,AN64)</f>
        <v>-0.11761243950222219</v>
      </c>
      <c r="AO77" s="55">
        <f>IF('Fixed data'!$G$19=FALSE,AO64+AO76,AO64)</f>
        <v>-0.11383337880888887</v>
      </c>
      <c r="AP77" s="55">
        <f>IF('Fixed data'!$G$19=FALSE,AP64+AP76,AP64)</f>
        <v>-0.11005431811555554</v>
      </c>
      <c r="AQ77" s="55">
        <f>IF('Fixed data'!$G$19=FALSE,AQ64+AQ76,AQ64)</f>
        <v>-0.10627525742222221</v>
      </c>
      <c r="AR77" s="55">
        <f>IF('Fixed data'!$G$19=FALSE,AR64+AR76,AR64)</f>
        <v>-0.10194789672888888</v>
      </c>
      <c r="AS77" s="55">
        <f>IF('Fixed data'!$G$19=FALSE,AS64+AS76,AS64)</f>
        <v>-9.8620536035555539E-2</v>
      </c>
      <c r="AT77" s="55">
        <f>IF('Fixed data'!$G$19=FALSE,AT64+AT76,AT64)</f>
        <v>-9.4841475342222203E-2</v>
      </c>
      <c r="AU77" s="55">
        <f>IF('Fixed data'!$G$19=FALSE,AU64+AU76,AU64)</f>
        <v>-9.1062414648888881E-2</v>
      </c>
      <c r="AV77" s="55">
        <f>IF('Fixed data'!$G$19=FALSE,AV64+AV76,AV64)</f>
        <v>-8.7283353955555545E-2</v>
      </c>
      <c r="AW77" s="55">
        <f>IF('Fixed data'!$G$19=FALSE,AW64+AW76,AW64)</f>
        <v>-8.2955993262222208E-2</v>
      </c>
      <c r="AX77" s="55">
        <f>IF('Fixed data'!$G$19=FALSE,AX64+AX76,AX64)</f>
        <v>-7.9628632568888871E-2</v>
      </c>
      <c r="AY77" s="55">
        <f>IF('Fixed data'!$G$19=FALSE,AY64+AY76,AY64)</f>
        <v>7.6254666666667576E-4</v>
      </c>
      <c r="AZ77" s="55">
        <f>IF('Fixed data'!$G$19=FALSE,AZ64+AZ76,AZ64)</f>
        <v>7.496666666666756E-4</v>
      </c>
      <c r="BA77" s="55">
        <f>IF('Fixed data'!$G$19=FALSE,BA64+BA76,BA64)</f>
        <v>7.3678666666667576E-4</v>
      </c>
      <c r="BB77" s="55">
        <f>IF('Fixed data'!$G$19=FALSE,BB64+BB76,BB64)</f>
        <v>7.2390666666667571E-4</v>
      </c>
      <c r="BC77" s="55">
        <f>IF('Fixed data'!$G$19=FALSE,BC64+BC76,BC64)</f>
        <v>6.6765555555556462E-4</v>
      </c>
      <c r="BD77" s="55">
        <f>IF('Fixed data'!$G$19=FALSE,BD64+BD76,BD64)</f>
        <v>6.5692222222223117E-4</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-0.93578228560386478</v>
      </c>
      <c r="F80" s="56">
        <f t="shared" ref="F80:BD80" si="11">F77*F78</f>
        <v>-0.23081000699406964</v>
      </c>
      <c r="G80" s="56">
        <f t="shared" si="11"/>
        <v>-0.21958472442675186</v>
      </c>
      <c r="H80" s="56">
        <f t="shared" si="11"/>
        <v>-0.2088546967904098</v>
      </c>
      <c r="I80" s="56">
        <f t="shared" si="11"/>
        <v>-0.19813761137378111</v>
      </c>
      <c r="J80" s="56">
        <f t="shared" si="11"/>
        <v>-0.18868473529214796</v>
      </c>
      <c r="K80" s="56">
        <f t="shared" si="11"/>
        <v>-0.17932534822189461</v>
      </c>
      <c r="L80" s="56">
        <f t="shared" si="11"/>
        <v>-0.17038319263196244</v>
      </c>
      <c r="M80" s="56">
        <f t="shared" si="11"/>
        <v>-0.16184075290090091</v>
      </c>
      <c r="N80" s="56">
        <f t="shared" si="11"/>
        <v>-0.15329252072779212</v>
      </c>
      <c r="O80" s="56">
        <f t="shared" si="11"/>
        <v>-0.14579259562678043</v>
      </c>
      <c r="P80" s="56">
        <f t="shared" si="11"/>
        <v>-0.13835580947094739</v>
      </c>
      <c r="Q80" s="56">
        <f t="shared" si="11"/>
        <v>-0.13125527314810678</v>
      </c>
      <c r="R80" s="56">
        <f t="shared" si="11"/>
        <v>-0.12447674946498968</v>
      </c>
      <c r="S80" s="56">
        <f t="shared" si="11"/>
        <v>-0.1176793044853947</v>
      </c>
      <c r="T80" s="56">
        <f t="shared" si="11"/>
        <v>-0.11175093815714296</v>
      </c>
      <c r="U80" s="56">
        <f t="shared" si="11"/>
        <v>-0.10586262563139825</v>
      </c>
      <c r="V80" s="56">
        <f t="shared" si="11"/>
        <v>-0.10024476361161423</v>
      </c>
      <c r="W80" s="56">
        <f t="shared" si="11"/>
        <v>-9.4885794342592061E-2</v>
      </c>
      <c r="X80" s="56">
        <f t="shared" si="11"/>
        <v>-8.9499075604785081E-2</v>
      </c>
      <c r="Y80" s="56">
        <f t="shared" si="11"/>
        <v>-8.4832680454112838E-2</v>
      </c>
      <c r="Z80" s="56">
        <f t="shared" si="11"/>
        <v>-8.018897953975769E-2</v>
      </c>
      <c r="AA80" s="56">
        <f t="shared" si="11"/>
        <v>-7.5762334890602426E-2</v>
      </c>
      <c r="AB80" s="56">
        <f t="shared" si="11"/>
        <v>-7.1543376679772536E-2</v>
      </c>
      <c r="AC80" s="56">
        <f t="shared" si="11"/>
        <v>-6.7291109079450545E-2</v>
      </c>
      <c r="AD80" s="56">
        <f t="shared" si="11"/>
        <v>-6.3635726911777143E-2</v>
      </c>
      <c r="AE80" s="56">
        <f t="shared" si="11"/>
        <v>-5.9990170919741251E-2</v>
      </c>
      <c r="AF80" s="56">
        <f t="shared" si="11"/>
        <v>-5.6518403595964668E-2</v>
      </c>
      <c r="AG80" s="56">
        <f t="shared" si="11"/>
        <v>-5.3212839995244343E-2</v>
      </c>
      <c r="AH80" s="56">
        <f t="shared" si="11"/>
        <v>-4.9870861975169718E-2</v>
      </c>
      <c r="AI80" s="56">
        <f t="shared" si="11"/>
        <v>-5.4639981160730176E-2</v>
      </c>
      <c r="AJ80" s="56">
        <f t="shared" si="11"/>
        <v>-5.1580976177294513E-2</v>
      </c>
      <c r="AK80" s="56">
        <f t="shared" si="11"/>
        <v>-4.8653812578467827E-2</v>
      </c>
      <c r="AL80" s="56">
        <f t="shared" si="11"/>
        <v>-4.5853405348618363E-2</v>
      </c>
      <c r="AM80" s="56">
        <f t="shared" si="11"/>
        <v>-4.2979997123763991E-2</v>
      </c>
      <c r="AN80" s="56">
        <f t="shared" si="11"/>
        <v>-4.0580105218284583E-2</v>
      </c>
      <c r="AO80" s="56">
        <f t="shared" si="11"/>
        <v>-3.8132239556143095E-2</v>
      </c>
      <c r="AP80" s="56">
        <f t="shared" si="11"/>
        <v>-3.5792542433188981E-2</v>
      </c>
      <c r="AQ80" s="56">
        <f t="shared" si="11"/>
        <v>-3.3556789382812889E-2</v>
      </c>
      <c r="AR80" s="56">
        <f t="shared" si="11"/>
        <v>-3.1252825144742494E-2</v>
      </c>
      <c r="AS80" s="56">
        <f t="shared" si="11"/>
        <v>-2.9352232973280854E-2</v>
      </c>
      <c r="AT80" s="56">
        <f t="shared" si="11"/>
        <v>-2.740531912078286E-2</v>
      </c>
      <c r="AU80" s="56">
        <f t="shared" si="11"/>
        <v>-2.5546917160459842E-2</v>
      </c>
      <c r="AV80" s="56">
        <f t="shared" si="11"/>
        <v>-2.3773522697487431E-2</v>
      </c>
      <c r="AW80" s="56">
        <f t="shared" si="11"/>
        <v>-2.1936768691282763E-2</v>
      </c>
      <c r="AX80" s="56">
        <f t="shared" si="11"/>
        <v>-2.0443578649290736E-2</v>
      </c>
      <c r="AY80" s="56">
        <f t="shared" si="11"/>
        <v>1.9007144037098278E-4</v>
      </c>
      <c r="AZ80" s="56">
        <f t="shared" si="11"/>
        <v>1.8141843444473166E-4</v>
      </c>
      <c r="BA80" s="56">
        <f t="shared" si="11"/>
        <v>1.7310824261020314E-4</v>
      </c>
      <c r="BB80" s="56">
        <f t="shared" si="11"/>
        <v>1.6512823577367024E-4</v>
      </c>
      <c r="BC80" s="56">
        <f t="shared" si="11"/>
        <v>1.4786112532348127E-4</v>
      </c>
      <c r="BD80" s="56">
        <f t="shared" si="11"/>
        <v>1.412466865492591E-4</v>
      </c>
    </row>
    <row r="81" spans="1:56" x14ac:dyDescent="0.3">
      <c r="A81" s="75"/>
      <c r="B81" s="15" t="s">
        <v>18</v>
      </c>
      <c r="C81" s="15"/>
      <c r="D81" s="14" t="s">
        <v>40</v>
      </c>
      <c r="E81" s="57">
        <f>+E80</f>
        <v>-0.93578228560386478</v>
      </c>
      <c r="F81" s="57">
        <f t="shared" ref="F81:BD81" si="12">+E81+F80</f>
        <v>-1.1665922925979344</v>
      </c>
      <c r="G81" s="57">
        <f t="shared" si="12"/>
        <v>-1.3861770170246863</v>
      </c>
      <c r="H81" s="57">
        <f t="shared" si="12"/>
        <v>-1.595031713815096</v>
      </c>
      <c r="I81" s="57">
        <f t="shared" si="12"/>
        <v>-1.7931693251888772</v>
      </c>
      <c r="J81" s="57">
        <f t="shared" si="12"/>
        <v>-1.9818540604810251</v>
      </c>
      <c r="K81" s="57">
        <f t="shared" si="12"/>
        <v>-2.1611794087029197</v>
      </c>
      <c r="L81" s="57">
        <f t="shared" si="12"/>
        <v>-2.3315626013348822</v>
      </c>
      <c r="M81" s="57">
        <f t="shared" si="12"/>
        <v>-2.4934033542357832</v>
      </c>
      <c r="N81" s="57">
        <f t="shared" si="12"/>
        <v>-2.6466958749635752</v>
      </c>
      <c r="O81" s="57">
        <f t="shared" si="12"/>
        <v>-2.7924884705903557</v>
      </c>
      <c r="P81" s="57">
        <f t="shared" si="12"/>
        <v>-2.930844280061303</v>
      </c>
      <c r="Q81" s="57">
        <f t="shared" si="12"/>
        <v>-3.0620995532094097</v>
      </c>
      <c r="R81" s="57">
        <f t="shared" si="12"/>
        <v>-3.1865763026743994</v>
      </c>
      <c r="S81" s="57">
        <f t="shared" si="12"/>
        <v>-3.3042556071597939</v>
      </c>
      <c r="T81" s="57">
        <f t="shared" si="12"/>
        <v>-3.4160065453169368</v>
      </c>
      <c r="U81" s="57">
        <f t="shared" si="12"/>
        <v>-3.5218691709483352</v>
      </c>
      <c r="V81" s="57">
        <f t="shared" si="12"/>
        <v>-3.6221139345599496</v>
      </c>
      <c r="W81" s="57">
        <f t="shared" si="12"/>
        <v>-3.7169997289025418</v>
      </c>
      <c r="X81" s="57">
        <f t="shared" si="12"/>
        <v>-3.8064988045073269</v>
      </c>
      <c r="Y81" s="57">
        <f t="shared" si="12"/>
        <v>-3.8913314849614395</v>
      </c>
      <c r="Z81" s="57">
        <f t="shared" si="12"/>
        <v>-3.9715204645011974</v>
      </c>
      <c r="AA81" s="57">
        <f t="shared" si="12"/>
        <v>-4.0472827993917999</v>
      </c>
      <c r="AB81" s="57">
        <f t="shared" si="12"/>
        <v>-4.1188261760715728</v>
      </c>
      <c r="AC81" s="57">
        <f t="shared" si="12"/>
        <v>-4.1861172851510231</v>
      </c>
      <c r="AD81" s="57">
        <f t="shared" si="12"/>
        <v>-4.2497530120628007</v>
      </c>
      <c r="AE81" s="57">
        <f t="shared" si="12"/>
        <v>-4.3097431829825421</v>
      </c>
      <c r="AF81" s="57">
        <f t="shared" si="12"/>
        <v>-4.3662615865785064</v>
      </c>
      <c r="AG81" s="57">
        <f t="shared" si="12"/>
        <v>-4.4194744265737507</v>
      </c>
      <c r="AH81" s="57">
        <f t="shared" si="12"/>
        <v>-4.4693452885489204</v>
      </c>
      <c r="AI81" s="57">
        <f t="shared" si="12"/>
        <v>-4.5239852697096508</v>
      </c>
      <c r="AJ81" s="57">
        <f t="shared" si="12"/>
        <v>-4.5755662458869448</v>
      </c>
      <c r="AK81" s="57">
        <f t="shared" si="12"/>
        <v>-4.6242200584654123</v>
      </c>
      <c r="AL81" s="57">
        <f t="shared" si="12"/>
        <v>-4.6700734638140302</v>
      </c>
      <c r="AM81" s="57">
        <f t="shared" si="12"/>
        <v>-4.7130534609377941</v>
      </c>
      <c r="AN81" s="57">
        <f t="shared" si="12"/>
        <v>-4.7536335661560782</v>
      </c>
      <c r="AO81" s="57">
        <f t="shared" si="12"/>
        <v>-4.7917658057122212</v>
      </c>
      <c r="AP81" s="57">
        <f t="shared" si="12"/>
        <v>-4.8275583481454101</v>
      </c>
      <c r="AQ81" s="57">
        <f t="shared" si="12"/>
        <v>-4.8611151375282233</v>
      </c>
      <c r="AR81" s="57">
        <f t="shared" si="12"/>
        <v>-4.8923679626729655</v>
      </c>
      <c r="AS81" s="57">
        <f t="shared" si="12"/>
        <v>-4.9217201956462464</v>
      </c>
      <c r="AT81" s="57">
        <f t="shared" si="12"/>
        <v>-4.9491255147670294</v>
      </c>
      <c r="AU81" s="57">
        <f t="shared" si="12"/>
        <v>-4.9746724319274893</v>
      </c>
      <c r="AV81" s="57">
        <f t="shared" si="12"/>
        <v>-4.9984459546249767</v>
      </c>
      <c r="AW81" s="57">
        <f t="shared" si="12"/>
        <v>-5.020382723316259</v>
      </c>
      <c r="AX81" s="57">
        <f t="shared" si="12"/>
        <v>-5.0408263019655495</v>
      </c>
      <c r="AY81" s="57">
        <f t="shared" si="12"/>
        <v>-5.0406362305251786</v>
      </c>
      <c r="AZ81" s="57">
        <f t="shared" si="12"/>
        <v>-5.0404548120907338</v>
      </c>
      <c r="BA81" s="57">
        <f t="shared" si="12"/>
        <v>-5.0402817038481231</v>
      </c>
      <c r="BB81" s="57">
        <f t="shared" si="12"/>
        <v>-5.0401165756123492</v>
      </c>
      <c r="BC81" s="57">
        <f t="shared" si="12"/>
        <v>-5.039968714487026</v>
      </c>
      <c r="BD81" s="57">
        <f t="shared" si="12"/>
        <v>-5.0398274678004764</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8"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8"/>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8"/>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8"/>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8"/>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8"/>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8"/>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 </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2013-06-26T14:18:06Z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