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8595" windowWidth="17400" windowHeight="427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Sheet1" sheetId="33" r:id="rId9"/>
  </sheets>
  <calcPr calcId="145621"/>
</workbook>
</file>

<file path=xl/calcChain.xml><?xml version="1.0" encoding="utf-8"?>
<calcChain xmlns="http://schemas.openxmlformats.org/spreadsheetml/2006/main">
  <c r="F19" i="31" l="1"/>
  <c r="E19" i="3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L18" i="31"/>
  <c r="L26" i="31" s="1"/>
  <c r="K18" i="31"/>
  <c r="K26" i="31" s="1"/>
  <c r="J18" i="31"/>
  <c r="J26" i="31" s="1"/>
  <c r="I18" i="31"/>
  <c r="I26" i="31" s="1"/>
  <c r="H18" i="31"/>
  <c r="H26" i="31" s="1"/>
  <c r="G18" i="31"/>
  <c r="G26" i="31" s="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F26"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H28" i="31"/>
  <c r="H29" i="31" s="1"/>
  <c r="J28" i="31"/>
  <c r="J29" i="31" s="1"/>
  <c r="L28" i="31"/>
  <c r="L29" i="31" s="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I28" i="31"/>
  <c r="I29" i="31" s="1"/>
  <c r="K28" i="31"/>
  <c r="K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BC60" i="31" l="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BC76" i="31" l="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81" i="31" s="1"/>
  <c r="I30" i="10"/>
  <c r="I14" i="10" s="1"/>
  <c r="I24" i="10" s="1"/>
  <c r="L62" i="31"/>
  <c r="M61" i="31" s="1"/>
  <c r="D47" i="20" l="1"/>
  <c r="N12" i="20"/>
  <c r="J30" i="10"/>
  <c r="J14" i="10" s="1"/>
  <c r="J24" i="10" s="1"/>
  <c r="J87" i="31"/>
  <c r="J66" i="31" s="1"/>
  <c r="J76" i="31" s="1"/>
  <c r="J77" i="31" s="1"/>
  <c r="J80" i="31" s="1"/>
  <c r="J81" i="31" s="1"/>
  <c r="L63" i="31"/>
  <c r="L64" i="31" s="1"/>
  <c r="M62" i="31"/>
  <c r="N61" i="31" s="1"/>
  <c r="K87" i="31" l="1"/>
  <c r="K66" i="31" s="1"/>
  <c r="K76" i="31" s="1"/>
  <c r="K77" i="31" s="1"/>
  <c r="K80" i="31" s="1"/>
  <c r="K81" i="31" s="1"/>
  <c r="K30" i="10"/>
  <c r="K14" i="10" s="1"/>
  <c r="K24" i="10" s="1"/>
  <c r="D48" i="20"/>
  <c r="O12" i="20"/>
  <c r="M63" i="31"/>
  <c r="M64" i="31" s="1"/>
  <c r="N62" i="31"/>
  <c r="O61" i="31" s="1"/>
  <c r="D49" i="20" l="1"/>
  <c r="P12" i="20"/>
  <c r="L30" i="10"/>
  <c r="L14" i="10" s="1"/>
  <c r="L24" i="10" s="1"/>
  <c r="L87" i="31"/>
  <c r="L66" i="31" s="1"/>
  <c r="L76" i="31" s="1"/>
  <c r="L77" i="31" s="1"/>
  <c r="L80" i="31" s="1"/>
  <c r="L81" i="31" s="1"/>
  <c r="O62" i="31"/>
  <c r="P61" i="31" s="1"/>
  <c r="N63" i="31"/>
  <c r="N64" i="31" s="1"/>
  <c r="D50" i="20" l="1"/>
  <c r="Q12" i="20"/>
  <c r="M87" i="31"/>
  <c r="M66" i="31" s="1"/>
  <c r="M76" i="31" s="1"/>
  <c r="M77" i="31" s="1"/>
  <c r="M80" i="31" s="1"/>
  <c r="M81" i="31" s="1"/>
  <c r="M30" i="10"/>
  <c r="M14" i="10" s="1"/>
  <c r="M24" i="10" s="1"/>
  <c r="P62" i="31"/>
  <c r="Q61" i="31" s="1"/>
  <c r="O63" i="31"/>
  <c r="O64" i="31" s="1"/>
  <c r="R12" i="20" l="1"/>
  <c r="D51" i="20"/>
  <c r="N30" i="10"/>
  <c r="N14" i="10" s="1"/>
  <c r="N24" i="10" s="1"/>
  <c r="N87" i="31"/>
  <c r="N66" i="31" s="1"/>
  <c r="N76" i="31" s="1"/>
  <c r="N77" i="31" s="1"/>
  <c r="N80" i="31" s="1"/>
  <c r="N81" i="31" s="1"/>
  <c r="Q62" i="31"/>
  <c r="R61" i="31" s="1"/>
  <c r="P63" i="31"/>
  <c r="P64" i="31" s="1"/>
  <c r="O87" i="31" l="1"/>
  <c r="O66" i="31" s="1"/>
  <c r="O76" i="31" s="1"/>
  <c r="O77" i="31" s="1"/>
  <c r="O80" i="31" s="1"/>
  <c r="O81" i="31" s="1"/>
  <c r="O30" i="10"/>
  <c r="O14" i="10" s="1"/>
  <c r="O24" i="10" s="1"/>
  <c r="D52" i="20"/>
  <c r="S12" i="20"/>
  <c r="R62" i="31"/>
  <c r="S61" i="31" s="1"/>
  <c r="Q63" i="31"/>
  <c r="Q64" i="31" s="1"/>
  <c r="P30" i="10" l="1"/>
  <c r="P14" i="10" s="1"/>
  <c r="P24" i="10" s="1"/>
  <c r="P87" i="31"/>
  <c r="P66" i="31" s="1"/>
  <c r="P76" i="31" s="1"/>
  <c r="P77" i="31" s="1"/>
  <c r="P80" i="31" s="1"/>
  <c r="P81" i="31" s="1"/>
  <c r="D53" i="20"/>
  <c r="T12" i="20"/>
  <c r="S62" i="31"/>
  <c r="T61" i="31" s="1"/>
  <c r="R63" i="31"/>
  <c r="R64" i="31" s="1"/>
  <c r="Q87" i="31" l="1"/>
  <c r="Q66" i="31" s="1"/>
  <c r="Q76" i="31" s="1"/>
  <c r="Q77" i="31" s="1"/>
  <c r="Q80" i="31" s="1"/>
  <c r="Q81" i="31" s="1"/>
  <c r="Q30" i="10"/>
  <c r="Q14" i="10" s="1"/>
  <c r="Q24" i="10" s="1"/>
  <c r="D54" i="20"/>
  <c r="U12" i="20"/>
  <c r="T62" i="31"/>
  <c r="U61" i="31" s="1"/>
  <c r="S63" i="31"/>
  <c r="S64" i="31" s="1"/>
  <c r="R30" i="10" l="1"/>
  <c r="R14" i="10" s="1"/>
  <c r="R24" i="10" s="1"/>
  <c r="R87" i="31"/>
  <c r="R66" i="31" s="1"/>
  <c r="R76" i="31" s="1"/>
  <c r="R77" i="31" s="1"/>
  <c r="R80" i="31" s="1"/>
  <c r="R81" i="31" s="1"/>
  <c r="D55" i="20"/>
  <c r="V12" i="20"/>
  <c r="U62" i="31"/>
  <c r="V61" i="31" s="1"/>
  <c r="T63" i="31"/>
  <c r="T64" i="31" s="1"/>
  <c r="S87" i="31" l="1"/>
  <c r="S66" i="31" s="1"/>
  <c r="S76" i="31" s="1"/>
  <c r="S77" i="31" s="1"/>
  <c r="S80" i="31" s="1"/>
  <c r="S81" i="31" s="1"/>
  <c r="S30" i="10"/>
  <c r="S14" i="10" s="1"/>
  <c r="S24" i="10" s="1"/>
  <c r="D56" i="20"/>
  <c r="W12" i="20"/>
  <c r="V62" i="31"/>
  <c r="W61" i="31" s="1"/>
  <c r="U63" i="31"/>
  <c r="U64" i="31" s="1"/>
  <c r="T30" i="10" l="1"/>
  <c r="T14" i="10" s="1"/>
  <c r="T24" i="10" s="1"/>
  <c r="T87" i="31"/>
  <c r="T66" i="31" s="1"/>
  <c r="T76" i="31" s="1"/>
  <c r="T77" i="31" s="1"/>
  <c r="T80" i="31" s="1"/>
  <c r="T81" i="31" s="1"/>
  <c r="D57" i="20"/>
  <c r="X12" i="20"/>
  <c r="W62" i="31"/>
  <c r="X61" i="31" s="1"/>
  <c r="V63" i="31"/>
  <c r="V64" i="31" s="1"/>
  <c r="U87" i="31" l="1"/>
  <c r="U66" i="31" s="1"/>
  <c r="U76" i="31" s="1"/>
  <c r="U77" i="31" s="1"/>
  <c r="U80" i="31" s="1"/>
  <c r="U81" i="31" s="1"/>
  <c r="U30" i="10"/>
  <c r="U14" i="10" s="1"/>
  <c r="U24" i="10" s="1"/>
  <c r="D58" i="20"/>
  <c r="Y12" i="20"/>
  <c r="X62" i="31"/>
  <c r="Y61" i="31" s="1"/>
  <c r="W63" i="31"/>
  <c r="W64" i="31" s="1"/>
  <c r="D59" i="20" l="1"/>
  <c r="Z12" i="20"/>
  <c r="V30" i="10"/>
  <c r="V14" i="10" s="1"/>
  <c r="V24" i="10" s="1"/>
  <c r="V87" i="31"/>
  <c r="V66" i="31" s="1"/>
  <c r="V76" i="31" s="1"/>
  <c r="V77" i="31" s="1"/>
  <c r="V80" i="31" s="1"/>
  <c r="V81" i="31" s="1"/>
  <c r="Y62" i="31"/>
  <c r="Z61" i="31" s="1"/>
  <c r="X63" i="31"/>
  <c r="X64" i="31" s="1"/>
  <c r="D60" i="20" l="1"/>
  <c r="AA12" i="20"/>
  <c r="W87" i="31"/>
  <c r="W66" i="31" s="1"/>
  <c r="W76" i="31" s="1"/>
  <c r="W77" i="31" s="1"/>
  <c r="W80" i="31" s="1"/>
  <c r="W81" i="31" s="1"/>
  <c r="W30" i="10"/>
  <c r="W14" i="10" s="1"/>
  <c r="W24" i="10" s="1"/>
  <c r="Z62" i="31"/>
  <c r="AA61" i="31" s="1"/>
  <c r="Y63" i="31"/>
  <c r="Y64" i="31" s="1"/>
  <c r="D61" i="20" l="1"/>
  <c r="AB12" i="20"/>
  <c r="X30" i="10"/>
  <c r="X14" i="10" s="1"/>
  <c r="X24" i="10" s="1"/>
  <c r="X87" i="31"/>
  <c r="X66" i="31" s="1"/>
  <c r="X76" i="31" s="1"/>
  <c r="X77" i="31" s="1"/>
  <c r="X80" i="31" s="1"/>
  <c r="X81" i="31" s="1"/>
  <c r="AA62" i="31"/>
  <c r="AB61" i="31" s="1"/>
  <c r="Z63" i="31"/>
  <c r="Z64" i="31" s="1"/>
  <c r="D62" i="20" l="1"/>
  <c r="AC12" i="20"/>
  <c r="Y87" i="31"/>
  <c r="Y66" i="31" s="1"/>
  <c r="Y76" i="31" s="1"/>
  <c r="Y77" i="31" s="1"/>
  <c r="Y80" i="31" s="1"/>
  <c r="Y81" i="31" s="1"/>
  <c r="Y30" i="10"/>
  <c r="Y14" i="10" s="1"/>
  <c r="Y24" i="10" s="1"/>
  <c r="AB62" i="31"/>
  <c r="AC61" i="31" s="1"/>
  <c r="AA63" i="31"/>
  <c r="AA64" i="31" s="1"/>
  <c r="D63" i="20" l="1"/>
  <c r="AD12" i="20"/>
  <c r="Z30" i="10"/>
  <c r="Z14" i="10" s="1"/>
  <c r="Z24" i="10" s="1"/>
  <c r="Z87" i="31"/>
  <c r="Z66" i="31" s="1"/>
  <c r="Z76" i="31" s="1"/>
  <c r="Z77" i="31" s="1"/>
  <c r="Z80" i="31" s="1"/>
  <c r="Z81" i="31" s="1"/>
  <c r="AC62" i="31"/>
  <c r="AD61" i="31" s="1"/>
  <c r="AB63" i="31"/>
  <c r="AB64" i="31" s="1"/>
  <c r="D64" i="20" l="1"/>
  <c r="AE12" i="20"/>
  <c r="AA87" i="31"/>
  <c r="AA66" i="31" s="1"/>
  <c r="AA76" i="31" s="1"/>
  <c r="AA77" i="31" s="1"/>
  <c r="AA80" i="31" s="1"/>
  <c r="AA81" i="31" s="1"/>
  <c r="C4" i="31" s="1"/>
  <c r="G29" i="29" s="1"/>
  <c r="AA30" i="10"/>
  <c r="AA14" i="10" s="1"/>
  <c r="AA24" i="10" s="1"/>
  <c r="AC63" i="31"/>
  <c r="AC64" i="31" s="1"/>
  <c r="AD62" i="31"/>
  <c r="AE61" i="31" s="1"/>
  <c r="D65" i="20" l="1"/>
  <c r="AF12" i="20"/>
  <c r="AB30" i="10"/>
  <c r="AB14" i="10" s="1"/>
  <c r="AB24" i="10" s="1"/>
  <c r="AB87" i="31"/>
  <c r="AB66" i="31" s="1"/>
  <c r="AB76" i="31" s="1"/>
  <c r="AB77" i="31" s="1"/>
  <c r="AB80" i="31" s="1"/>
  <c r="AB81" i="31" s="1"/>
  <c r="AE62" i="31"/>
  <c r="AF61" i="31" s="1"/>
  <c r="AD63" i="31"/>
  <c r="AD64" i="31" s="1"/>
  <c r="D66" i="20" l="1"/>
  <c r="AG12" i="20"/>
  <c r="AC87" i="31"/>
  <c r="AC66" i="31" s="1"/>
  <c r="AC76" i="31" s="1"/>
  <c r="AC77" i="31" s="1"/>
  <c r="AC80" i="31" s="1"/>
  <c r="AC81" i="31" s="1"/>
  <c r="AC30" i="10"/>
  <c r="AC14" i="10" s="1"/>
  <c r="AC24" i="10" s="1"/>
  <c r="AF62" i="31"/>
  <c r="AG61" i="31" s="1"/>
  <c r="AE63" i="31"/>
  <c r="AE64" i="31" s="1"/>
  <c r="D67" i="20" l="1"/>
  <c r="AH12" i="20"/>
  <c r="AD30" i="10"/>
  <c r="AD14" i="10" s="1"/>
  <c r="AD24" i="10" s="1"/>
  <c r="AD87" i="31"/>
  <c r="AD66" i="31" s="1"/>
  <c r="AD76" i="31" s="1"/>
  <c r="AD77" i="31" s="1"/>
  <c r="AD80" i="31" s="1"/>
  <c r="AD81" i="31" s="1"/>
  <c r="AG62" i="31"/>
  <c r="AH61" i="31" s="1"/>
  <c r="AF63" i="31"/>
  <c r="AF64" i="31" s="1"/>
  <c r="D68" i="20" l="1"/>
  <c r="AI12" i="20"/>
  <c r="AE87" i="31"/>
  <c r="AE66" i="31" s="1"/>
  <c r="AE76" i="31" s="1"/>
  <c r="AE77" i="31" s="1"/>
  <c r="AE80" i="31" s="1"/>
  <c r="AE81" i="31" s="1"/>
  <c r="AE30" i="10"/>
  <c r="AE14" i="10" s="1"/>
  <c r="AE24" i="10" s="1"/>
  <c r="AH62" i="31"/>
  <c r="AI61" i="31" s="1"/>
  <c r="AG63" i="31"/>
  <c r="AG64" i="31" s="1"/>
  <c r="D69" i="20" l="1"/>
  <c r="AJ12" i="20"/>
  <c r="AF30" i="10"/>
  <c r="AF14" i="10" s="1"/>
  <c r="AF24" i="10" s="1"/>
  <c r="AF87" i="31"/>
  <c r="AF66" i="31" s="1"/>
  <c r="AF76" i="31" s="1"/>
  <c r="AF77" i="31" s="1"/>
  <c r="AF80" i="31" s="1"/>
  <c r="AF81" i="31" s="1"/>
  <c r="AI62" i="31"/>
  <c r="AJ61" i="31" s="1"/>
  <c r="AH63" i="31"/>
  <c r="AH64" i="31" s="1"/>
  <c r="D70" i="20" l="1"/>
  <c r="AK12" i="20"/>
  <c r="AG87" i="31"/>
  <c r="AG66" i="31" s="1"/>
  <c r="AG76" i="31" s="1"/>
  <c r="AG77" i="31" s="1"/>
  <c r="AG80" i="31" s="1"/>
  <c r="AG81" i="31" s="1"/>
  <c r="AG30" i="10"/>
  <c r="AG14" i="10" s="1"/>
  <c r="AG24" i="10" s="1"/>
  <c r="AJ62" i="31"/>
  <c r="AK61" i="31" s="1"/>
  <c r="AI63" i="31"/>
  <c r="AI64" i="31" s="1"/>
  <c r="D71" i="20" l="1"/>
  <c r="AL12" i="20"/>
  <c r="AH30" i="10"/>
  <c r="AH14" i="10" s="1"/>
  <c r="AH24" i="10" s="1"/>
  <c r="AH87" i="31"/>
  <c r="AH66" i="31" s="1"/>
  <c r="AH76" i="31" s="1"/>
  <c r="AH77" i="31" s="1"/>
  <c r="AH80" i="31" s="1"/>
  <c r="AH81" i="31" s="1"/>
  <c r="AK62" i="31"/>
  <c r="AL61" i="31" s="1"/>
  <c r="AJ63" i="31"/>
  <c r="AJ64" i="31" s="1"/>
  <c r="D72" i="20" l="1"/>
  <c r="AM12" i="20"/>
  <c r="AI87" i="31"/>
  <c r="AI66" i="31" s="1"/>
  <c r="AI76" i="31" s="1"/>
  <c r="AI77" i="31" s="1"/>
  <c r="AI80" i="31" s="1"/>
  <c r="AI81" i="31" s="1"/>
  <c r="C5" i="31" s="1"/>
  <c r="H29" i="29" s="1"/>
  <c r="AI30" i="10"/>
  <c r="AI14" i="10" s="1"/>
  <c r="AI24" i="10" s="1"/>
  <c r="AK63" i="31"/>
  <c r="AK64" i="31" s="1"/>
  <c r="AL62" i="31"/>
  <c r="AM61" i="31" s="1"/>
  <c r="D73" i="20" l="1"/>
  <c r="AN12" i="20"/>
  <c r="AJ30" i="10"/>
  <c r="AJ14" i="10" s="1"/>
  <c r="AJ24" i="10" s="1"/>
  <c r="AJ87" i="31"/>
  <c r="AJ66" i="31" s="1"/>
  <c r="AJ76" i="31" s="1"/>
  <c r="AJ77" i="31" s="1"/>
  <c r="AJ80" i="31" s="1"/>
  <c r="AJ81" i="31" s="1"/>
  <c r="AM62" i="31"/>
  <c r="AN61" i="31" s="1"/>
  <c r="AL63" i="31"/>
  <c r="AL64" i="31" s="1"/>
  <c r="D75" i="20" l="1"/>
  <c r="AO12" i="20"/>
  <c r="AK87" i="31"/>
  <c r="AK66" i="31" s="1"/>
  <c r="AK76" i="31" s="1"/>
  <c r="AK77" i="31" s="1"/>
  <c r="AK80" i="31" s="1"/>
  <c r="AK81" i="31" s="1"/>
  <c r="AK30" i="10"/>
  <c r="AK14" i="10" s="1"/>
  <c r="AK24" i="10" s="1"/>
  <c r="AN62" i="31"/>
  <c r="AO61" i="31" s="1"/>
  <c r="AM63" i="31"/>
  <c r="AM64" i="31" s="1"/>
  <c r="AM77" i="31" s="1"/>
  <c r="AM80" i="31" s="1"/>
  <c r="AL30" i="10" l="1"/>
  <c r="AL14" i="10" s="1"/>
  <c r="AL24" i="10" s="1"/>
  <c r="AL87" i="31"/>
  <c r="AL66" i="31" s="1"/>
  <c r="AL76" i="31" s="1"/>
  <c r="AL77" i="31" s="1"/>
  <c r="AL80" i="31" s="1"/>
  <c r="AL81" i="31" s="1"/>
  <c r="AM81" i="31" s="1"/>
  <c r="AO62" i="31"/>
  <c r="AP61" i="31" s="1"/>
  <c r="AN63" i="31"/>
  <c r="AN64" i="31" s="1"/>
  <c r="AN77" i="31" s="1"/>
  <c r="AN80" i="31" s="1"/>
  <c r="AN81" i="31" l="1"/>
  <c r="AP62" i="31"/>
  <c r="AQ61" i="31" s="1"/>
  <c r="AO63" i="31"/>
  <c r="AO64" i="31" s="1"/>
  <c r="AO77" i="31" s="1"/>
  <c r="AO80" i="31" s="1"/>
  <c r="AO81" i="31" s="1"/>
  <c r="AQ62" i="31" l="1"/>
  <c r="AR61" i="31" s="1"/>
  <c r="AP63" i="31"/>
  <c r="AP64" i="31" s="1"/>
  <c r="AP77" i="31" s="1"/>
  <c r="AP80" i="31" s="1"/>
  <c r="AP81" i="31" s="1"/>
  <c r="AR62" i="31" l="1"/>
  <c r="AS61" i="31" s="1"/>
  <c r="AQ63" i="31"/>
  <c r="AQ64" i="31" s="1"/>
  <c r="AQ77" i="31" s="1"/>
  <c r="AQ80" i="31" s="1"/>
  <c r="AQ81" i="31" s="1"/>
  <c r="C6" i="31" l="1"/>
  <c r="I29" i="29" s="1"/>
  <c r="AS62" i="31"/>
  <c r="AT61" i="31" s="1"/>
  <c r="AR63" i="31"/>
  <c r="AR64" i="31" s="1"/>
  <c r="AR77" i="31" s="1"/>
  <c r="AR80" i="31" s="1"/>
  <c r="AR81" i="31" s="1"/>
  <c r="AS63" i="31" l="1"/>
  <c r="AS64" i="31" s="1"/>
  <c r="AS77" i="31" s="1"/>
  <c r="AS80" i="31" s="1"/>
  <c r="AS81" i="31" s="1"/>
  <c r="AT62" i="31"/>
  <c r="AU61" i="31" s="1"/>
  <c r="AU62" i="31" l="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<sst xmlns="http://schemas.openxmlformats.org/spreadsheetml/2006/main" count="574" uniqueCount="349">
  <si>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</si>
  <si>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</si>
  <si>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</si>
  <si>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</si>
  <si>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</si>
  <si>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</si>
  <si>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</si>
  <si>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</si>
  <si>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</si>
  <si>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</si>
  <si>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</si>
  <si>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</si>
  <si>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</si>
  <si>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</si>
  <si>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</si>
  <si>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</si>
  <si>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</si>
  <si>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</si>
  <si>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</si>
  <si>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</si>
  <si>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</si>
  <si>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</si>
  <si>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</si>
  <si>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</si>
  <si>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</si>
  <si>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</si>
  <si>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</si>
  <si>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</si>
  <si>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</si>
  <si>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</si>
  <si>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</si>
  <si>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</si>
  <si>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</si>
  <si>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</si>
  <si>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</si>
  <si>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</si>
  <si>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</si>
  <si>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</si>
  <si>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</si>
  <si>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</si>
  <si>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</si>
  <si>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</si>
  <si>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</si>
  <si>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</si>
  <si>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</si>
  <si>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</si>
  <si>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</si>
  <si>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</si>
  <si>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</si>
  <si>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</si>
  <si>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</si>
  <si>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</si>
  <si>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</si>
  <si>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</si>
  <si>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</si>
  <si>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</si>
  <si>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</si>
  <si>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</si>
  <si>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</si>
  <si>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</si>
  <si>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</si>
  <si>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</si>
  <si>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</si>
  <si>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</si>
  <si>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</si>
  <si>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</si>
  <si>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</si>
  <si>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</si>
  <si>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</si>
  <si>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</si>
  <si>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</si>
  <si>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</si>
  <si>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</si>
  <si>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</si>
  <si>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</si>
  <si>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</si>
  <si>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</si>
  <si>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</si>
  <si>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</si>
  <si>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</si>
  <si>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</si>
  <si>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</si>
  <si>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</si>
  <si>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</si>
  <si>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</si>
  <si>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</si>
  <si>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</si>
  <si>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</si>
  <si>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</si>
  <si>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</si>
  <si>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</si>
  <si>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</si>
  <si>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</si>
  <si>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</si>
  <si>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</si>
  <si>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</si>
  <si>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</si>
  <si>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</si>
  <si>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</si>
  <si>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</si>
  <si>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</si>
  <si>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</si>
  <si>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</si>
  <si>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</si>
  <si>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</si>
  <si>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</si>
  <si>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</si>
  <si>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</si>
  <si>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</si>
  <si>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</si>
  <si>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</si>
  <si>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</si>
  <si>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</si>
  <si>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</si>
  <si>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</si>
  <si>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</si>
  <si>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</si>
  <si>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</si>
  <si>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</si>
  <si>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</si>
  <si>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</si>
  <si>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</si>
  <si>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</si>
  <si>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</si>
  <si>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</si>
  <si>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</si>
  <si>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</si>
  <si>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</si>
  <si>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</si>
  <si>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</si>
  <si>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</si>
  <si>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</si>
  <si>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</si>
  <si>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</si>
  <si>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</si>
  <si>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</si>
  <si>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</si>
  <si>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</si>
  <si>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</si>
  <si>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</si>
  <si>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</si>
  <si>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</si>
  <si>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</si>
  <si>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</si>
  <si>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</si>
  <si>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</si>
  <si>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</si>
  <si>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</si>
  <si>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</si>
  <si>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</si>
  <si>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</si>
  <si>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</si>
  <si>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</si>
  <si>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</si>
  <si>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</si>
  <si>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</si>
  <si>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</si>
  <si>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</si>
  <si>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</si>
  <si>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</si>
  <si>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</si>
  <si>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</si>
  <si>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</si>
  <si>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</si>
  <si>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</si>
  <si>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</si>
  <si>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</si>
  <si>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</si>
  <si>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</si>
  <si>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</si>
  <si>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</si>
  <si>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</si>
  <si>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</si>
  <si>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</si>
  <si>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</si>
  <si>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</si>
  <si>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</si>
  <si>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</si>
  <si>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</si>
  <si>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</si>
  <si>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</si>
  <si>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</si>
  <si>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</si>
  <si>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</si>
  <si>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</si>
  <si>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</si>
  <si>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</si>
  <si>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</si>
  <si>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</si>
  <si>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</si>
  <si>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</si>
  <si>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</si>
  <si>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</si>
  <si>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</si>
  <si>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</si>
  <si>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</si>
  <si>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</si>
  <si>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</si>
  <si>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</si>
  <si>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</si>
  <si>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</si>
  <si>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</si>
  <si>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</si>
  <si>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</si>
  <si>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</si>
  <si>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</si>
  <si>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</si>
  <si>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</si>
  <si>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</si>
  <si>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</si>
  <si>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</si>
  <si>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</si>
  <si>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</si>
  <si>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</si>
  <si>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</si>
  <si>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</si>
  <si>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</si>
  <si>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</si>
  <si>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</si>
  <si>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</si>
  <si>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</si>
  <si>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</si>
  <si>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</si>
  <si>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</si>
  <si>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</si>
  <si>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</si>
  <si>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</si>
  <si>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</si>
  <si>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</si>
  <si>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</si>
  <si>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</si>
  <si>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</si>
  <si>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</si>
  <si>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</si>
  <si>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</si>
  <si>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</si>
  <si>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</si>
  <si>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</si>
  <si>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</si>
  <si>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</si>
  <si>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</si>
  <si>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</si>
  <si>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</si>
  <si>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</si>
  <si>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</si>
  <si>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</si>
  <si>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</si>
  <si>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</si>
  <si>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</si>
  <si>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</si>
  <si>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</si>
  <si>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</si>
  <si>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</si>
  <si>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</si>
  <si>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</si>
  <si>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</si>
  <si>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</si>
  <si>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</si>
  <si>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</si>
  <si>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</si>
  <si>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</si>
  <si>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</si>
  <si>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</si>
  <si>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</si>
  <si>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</si>
  <si>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</si>
  <si>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</si>
  <si>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</si>
  <si>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</si>
  <si>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</si>
  <si>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</si>
  <si>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</si>
  <si>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</si>
  <si>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</si>
  <si>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</si>
  <si>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</si>
  <si>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</si>
  <si>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</si>
  <si>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</si>
  <si>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</si>
  <si>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</si>
  <si>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</si>
  <si>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</si>
  <si>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</si>
  <si>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</si>
  <si>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</si>
  <si>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</si>
  <si>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</si>
  <si>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</si>
  <si>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</si>
  <si>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</si>
  <si>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</si>
  <si>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</si>
  <si>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</si>
  <si>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</si>
  <si>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</si>
  <si>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</si>
  <si>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</si>
  <si>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</si>
  <si>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</si>
  <si>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</si>
  <si>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</si>
  <si>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</si>
  <si>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</si>
  <si>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</si>
  <si>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</si>
  <si>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</si>
  <si>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</si>
  <si>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</si>
  <si>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</si>
  <si>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</si>
  <si>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</si>
  <si>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</si>
  <si>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</si>
  <si>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</si>
  <si>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</si>
  <si>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</si>
  <si>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</si>
  <si>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</si>
  <si>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</si>
  <si>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</si>
  <si>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</si>
  <si>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</si>
  <si>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</si>
  <si>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</si>
  <si>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</si>
  <si>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</si>
  <si>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</si>
  <si>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</si>
  <si>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</si>
  <si>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</si>
  <si>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</si>
  <si>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</si>
  <si>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</si>
  <si>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</si>
  <si>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</si>
  <si>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</si>
  <si>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</si>
  <si>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</si>
  <si>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</si>
  <si>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</si>
  <si>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</si>
  <si>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Replace circuits with comibination of fibre optic, microwave and UHF radio.</t>
  </si>
  <si>
    <t>Replace circuits with fibre optic cable</t>
  </si>
  <si>
    <t>This option relates to a strategy of installing a dedicated fibre-optic network  as a replacement for the BT network.</t>
  </si>
  <si>
    <t xml:space="preserve">This baseline scenario relates to the application of locational specific solutions to replace BT circuits.  These solutions will be predominantly microwave and UHF links, but fibre-optic circuits will be utilised where microwave and UHF links are not suitable. </t>
  </si>
  <si>
    <t>Installation of predominantly microwave and UHF links plus fibre optic circuits where microwave and UHF links are not suitable.</t>
  </si>
  <si>
    <t>This solution removes the reliance upon BT circuits for the lowest cost.</t>
  </si>
  <si>
    <t xml:space="preserve">BT are changing their technology which will affect protection communications. Alternative facilities need to be developed.
During ED1 WPD will replace 35 medium impact protection circuits in WPD East Midlands.  The options for their replacement are:
- a combination of fibre optic cables, microwave and UHF radio.  
- fibre optic cables
This CBA compares these options.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</si>
</sst>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0">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0" fillId="0" borderId="0" xfId="0" applyAlignment="1">
      <alignment wrapText="1"/>
    </xf>
    <xf numFmtId="0" fontId="4" fillId="0" borderId="26" xfId="0" applyFont="1" applyBorder="1" applyAlignment="1" applyProtection="1">
      <alignment vertical="center"/>
    </xf>
    <xf numFmtId="0" fontId="4" fillId="0" borderId="13" xfId="0" quotePrefix="1" applyFont="1" applyBorder="1" applyAlignment="1" applyProtection="1">
      <alignment vertical="center" wrapText="1"/>
    </xf>
    <xf numFmtId="0" fontId="4" fillId="0" borderId="14" xfId="0" quotePrefix="1" applyFont="1" applyBorder="1" applyAlignment="1" applyProtection="1">
      <alignment vertical="center" wrapText="1"/>
    </xf>
    <xf numFmtId="0" fontId="4" fillId="0" borderId="15" xfId="0" quotePrefix="1" applyFont="1" applyBorder="1" applyAlignment="1" applyProtection="1">
      <alignment wrapText="1"/>
    </xf>
    <xf numFmtId="0" fontId="4" fillId="0" borderId="14" xfId="0" quotePrefix="1" applyFont="1" applyBorder="1" applyProtection="1"/>
    <xf numFmtId="0" fontId="4" fillId="0" borderId="15" xfId="0" quotePrefix="1" applyFont="1" applyBorder="1" applyProtection="1"/>
    <xf numFmtId="0" fontId="4" fillId="0" borderId="13" xfId="0" quotePrefix="1" applyFont="1" applyBorder="1" applyAlignment="1" applyProtection="1">
      <alignment wrapText="1"/>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0" t="s">
        <v>225</v>
      </c>
      <c r="C26" s="140"/>
      <c r="D26" s="140"/>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D14" sqref="D14:F14"/>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31.5" customHeight="1" x14ac:dyDescent="0.3">
      <c r="B2" s="146" t="s">
        <v>348</v>
      </c>
      <c r="C2" s="147"/>
      <c r="D2" s="147"/>
      <c r="E2" s="147"/>
      <c r="F2" s="148"/>
      <c r="Z2" s="26" t="s">
        <v>81</v>
      </c>
    </row>
    <row r="3" spans="2:26" ht="51" customHeight="1" x14ac:dyDescent="0.3">
      <c r="B3" s="149"/>
      <c r="C3" s="150"/>
      <c r="D3" s="150"/>
      <c r="E3" s="150"/>
      <c r="F3" s="151"/>
    </row>
    <row r="4" spans="2:26" ht="18" customHeight="1" x14ac:dyDescent="0.3">
      <c r="B4" s="25" t="s">
        <v>80</v>
      </c>
      <c r="C4" s="27"/>
      <c r="D4" s="27"/>
      <c r="E4" s="27"/>
      <c r="F4" s="27"/>
    </row>
    <row r="5" spans="2:26" ht="24.75" customHeight="1" x14ac:dyDescent="0.3">
      <c r="B5" s="143"/>
      <c r="C5" s="144"/>
      <c r="D5" s="144"/>
      <c r="E5" s="144"/>
      <c r="F5" s="145"/>
    </row>
    <row r="6" spans="2:26" ht="13.5" customHeight="1" x14ac:dyDescent="0.3">
      <c r="B6" s="27"/>
      <c r="C6" s="27"/>
      <c r="D6" s="27"/>
      <c r="E6" s="27"/>
      <c r="F6" s="27"/>
    </row>
    <row r="7" spans="2:26" x14ac:dyDescent="0.3">
      <c r="B7" s="25" t="s">
        <v>50</v>
      </c>
    </row>
    <row r="8" spans="2:26" x14ac:dyDescent="0.3">
      <c r="B8" s="154" t="s">
        <v>27</v>
      </c>
      <c r="C8" s="155"/>
      <c r="D8" s="152" t="s">
        <v>30</v>
      </c>
      <c r="E8" s="152"/>
      <c r="F8" s="152"/>
    </row>
    <row r="9" spans="2:26" ht="22.5" customHeight="1" x14ac:dyDescent="0.3">
      <c r="B9" s="156" t="s">
        <v>304</v>
      </c>
      <c r="C9" s="157"/>
      <c r="D9" s="153" t="str">
        <f>'Baseline scenario'!$C$1</f>
        <v>Replace circuits with comibination of fibre optic, microwave and UHF radio.</v>
      </c>
      <c r="E9" s="153"/>
      <c r="F9" s="153"/>
    </row>
    <row r="10" spans="2:26" ht="22.5" customHeight="1" x14ac:dyDescent="0.3">
      <c r="B10" s="141" t="s">
        <v>227</v>
      </c>
      <c r="C10" s="142"/>
      <c r="D10" s="143" t="str">
        <f>'Option 1'!$C$1</f>
        <v>Replace circuits with fibre optic cable</v>
      </c>
      <c r="E10" s="144"/>
      <c r="F10" s="145"/>
    </row>
    <row r="11" spans="2:26" ht="22.5" customHeight="1" x14ac:dyDescent="0.3">
      <c r="B11" s="141"/>
      <c r="C11" s="142"/>
      <c r="D11" s="143"/>
      <c r="E11" s="144"/>
      <c r="F11" s="145"/>
    </row>
    <row r="12" spans="2:26" ht="22.5" customHeight="1" x14ac:dyDescent="0.3">
      <c r="B12" s="141"/>
      <c r="C12" s="142"/>
      <c r="D12" s="143"/>
      <c r="E12" s="144"/>
      <c r="F12" s="145"/>
    </row>
    <row r="13" spans="2:26" ht="22.5" customHeight="1" x14ac:dyDescent="0.3">
      <c r="B13" s="141"/>
      <c r="C13" s="142"/>
      <c r="D13" s="143"/>
      <c r="E13" s="144"/>
      <c r="F13" s="145"/>
    </row>
    <row r="14" spans="2:26" ht="22.5" customHeight="1" x14ac:dyDescent="0.3">
      <c r="B14" s="141"/>
      <c r="C14" s="142"/>
      <c r="D14" s="143"/>
      <c r="E14" s="144"/>
      <c r="F14" s="145"/>
    </row>
    <row r="15" spans="2:26" ht="22.5" customHeight="1" x14ac:dyDescent="0.3">
      <c r="B15" s="141"/>
      <c r="C15" s="142"/>
      <c r="D15" s="143"/>
      <c r="E15" s="144"/>
      <c r="F15" s="145"/>
    </row>
    <row r="16" spans="2:26" ht="22.5" customHeight="1" x14ac:dyDescent="0.3">
      <c r="B16" s="141"/>
      <c r="C16" s="142"/>
      <c r="D16" s="143"/>
      <c r="E16" s="144"/>
      <c r="F16" s="145"/>
    </row>
    <row r="17" spans="2:11" ht="22.5" customHeight="1" x14ac:dyDescent="0.3">
      <c r="B17" s="141"/>
      <c r="C17" s="142"/>
      <c r="D17" s="143"/>
      <c r="E17" s="144"/>
      <c r="F17" s="145"/>
    </row>
    <row r="18" spans="2:11" ht="22.5" customHeight="1" x14ac:dyDescent="0.3">
      <c r="B18" s="141"/>
      <c r="C18" s="142"/>
      <c r="D18" s="143"/>
      <c r="E18" s="144"/>
      <c r="F18" s="145"/>
    </row>
    <row r="19" spans="2:11" ht="22.5" customHeight="1" x14ac:dyDescent="0.3">
      <c r="B19" s="141"/>
      <c r="C19" s="142"/>
      <c r="D19" s="143"/>
      <c r="E19" s="144"/>
      <c r="F19" s="145"/>
    </row>
    <row r="20" spans="2:11" ht="22.5" customHeight="1" x14ac:dyDescent="0.3">
      <c r="B20" s="141"/>
      <c r="C20" s="142"/>
      <c r="D20" s="143"/>
      <c r="E20" s="144"/>
      <c r="F20" s="145"/>
    </row>
    <row r="21" spans="2:11" ht="22.5" customHeight="1" x14ac:dyDescent="0.3">
      <c r="B21" s="141"/>
      <c r="C21" s="142"/>
      <c r="D21" s="143"/>
      <c r="E21" s="144"/>
      <c r="F21" s="145"/>
    </row>
    <row r="22" spans="2:11" ht="22.5" customHeight="1" x14ac:dyDescent="0.3">
      <c r="B22" s="141"/>
      <c r="C22" s="142"/>
      <c r="D22" s="143"/>
      <c r="E22" s="144"/>
      <c r="F22" s="145"/>
    </row>
    <row r="23" spans="2:11" ht="22.5" customHeight="1" x14ac:dyDescent="0.3">
      <c r="B23" s="141"/>
      <c r="C23" s="142"/>
      <c r="D23" s="143"/>
      <c r="E23" s="144"/>
      <c r="F23" s="145"/>
    </row>
    <row r="24" spans="2:11" ht="12.75" customHeight="1" x14ac:dyDescent="0.3">
      <c r="B24" s="28"/>
      <c r="C24" s="28"/>
      <c r="D24" s="29"/>
      <c r="E24" s="29"/>
      <c r="F24" s="29"/>
    </row>
    <row r="25" spans="2:11" x14ac:dyDescent="0.3">
      <c r="B25" s="25" t="s">
        <v>51</v>
      </c>
    </row>
    <row r="26" spans="2:11" ht="38.25" customHeight="1" x14ac:dyDescent="0.3">
      <c r="B26" s="159" t="s">
        <v>48</v>
      </c>
      <c r="C26" s="161" t="s">
        <v>27</v>
      </c>
      <c r="D26" s="161" t="s">
        <v>28</v>
      </c>
      <c r="E26" s="161" t="s">
        <v>30</v>
      </c>
      <c r="F26" s="159" t="s">
        <v>31</v>
      </c>
      <c r="G26" s="158" t="s">
        <v>102</v>
      </c>
      <c r="H26" s="158"/>
      <c r="I26" s="158"/>
      <c r="J26" s="158"/>
      <c r="K26" s="158"/>
    </row>
    <row r="27" spans="2:11" x14ac:dyDescent="0.3">
      <c r="B27" s="160"/>
      <c r="C27" s="162"/>
      <c r="D27" s="162"/>
      <c r="E27" s="162"/>
      <c r="F27" s="160"/>
      <c r="G27" s="65" t="s">
        <v>103</v>
      </c>
      <c r="H27" s="65" t="s">
        <v>104</v>
      </c>
      <c r="I27" s="65" t="s">
        <v>105</v>
      </c>
      <c r="J27" s="65" t="s">
        <v>106</v>
      </c>
      <c r="K27" s="65" t="s">
        <v>107</v>
      </c>
    </row>
    <row r="28" spans="2:11" ht="27.75" customHeight="1" x14ac:dyDescent="0.3">
      <c r="B28" s="30" t="s">
        <v>341</v>
      </c>
      <c r="C28" s="31" t="str">
        <f>D9</f>
        <v>Replace circuits with comibination of fibre optic, microwave and UHF radio.</v>
      </c>
      <c r="D28" s="30" t="s">
        <v>29</v>
      </c>
      <c r="E28" s="31" t="s">
        <v>347</v>
      </c>
      <c r="F28" s="30"/>
      <c r="G28" s="66"/>
      <c r="H28" s="66"/>
      <c r="I28" s="66"/>
      <c r="J28" s="66"/>
      <c r="K28" s="30"/>
    </row>
    <row r="29" spans="2:11" ht="27.75" customHeight="1" x14ac:dyDescent="0.3">
      <c r="B29" s="30">
        <v>1</v>
      </c>
      <c r="C29" s="31" t="str">
        <f>D10</f>
        <v>Replace circuits with fibre optic cable</v>
      </c>
      <c r="D29" s="30"/>
      <c r="E29" s="31"/>
      <c r="F29" s="30"/>
      <c r="G29" s="66">
        <f>'Option 1'!$C$4</f>
        <v>-8.4579504248288018</v>
      </c>
      <c r="H29" s="66">
        <f>'Option 1'!$C$5</f>
        <v>-10.279774861096641</v>
      </c>
      <c r="I29" s="66">
        <f>'Option 1'!$C$6</f>
        <v>-11.468859879222162</v>
      </c>
      <c r="J29" s="66">
        <f>'Option 1'!$C$7</f>
        <v>-12.635126939054992</v>
      </c>
      <c r="K29" s="30"/>
    </row>
    <row r="30" spans="2:11" ht="27.75" customHeight="1" x14ac:dyDescent="0.3">
      <c r="B30" s="30">
        <v>2</v>
      </c>
      <c r="C30" s="31"/>
      <c r="D30" s="30"/>
      <c r="E30" s="31"/>
      <c r="F30" s="30"/>
      <c r="G30" s="66"/>
      <c r="H30" s="66"/>
      <c r="I30" s="66"/>
      <c r="J30" s="66"/>
      <c r="K30" s="30"/>
    </row>
    <row r="31" spans="2:11" ht="27.75" customHeight="1" x14ac:dyDescent="0.3">
      <c r="B31" s="30">
        <v>3</v>
      </c>
      <c r="C31" s="31"/>
      <c r="D31" s="30"/>
      <c r="E31" s="31"/>
      <c r="F31" s="30"/>
      <c r="G31" s="66"/>
      <c r="H31" s="66"/>
      <c r="I31" s="66"/>
      <c r="J31" s="66"/>
      <c r="K31" s="30"/>
    </row>
    <row r="32" spans="2:11" ht="27.75" customHeight="1" x14ac:dyDescent="0.3">
      <c r="B32" s="30">
        <v>4</v>
      </c>
      <c r="C32" s="31"/>
      <c r="D32" s="30"/>
      <c r="E32" s="31"/>
      <c r="F32" s="30"/>
      <c r="G32" s="66"/>
      <c r="H32" s="66"/>
      <c r="I32" s="66"/>
      <c r="J32" s="66"/>
      <c r="K32" s="30"/>
    </row>
    <row r="37" spans="2:2" x14ac:dyDescent="0.3">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5" priority="6">
      <formula>$D28="Adopted"</formula>
    </cfRule>
  </conditionalFormatting>
  <conditionalFormatting sqref="B29:C29 G30:J30 E29:K29">
    <cfRule type="expression" dxfId="4" priority="5">
      <formula>$D29="Adopted"</formula>
    </cfRule>
  </conditionalFormatting>
  <conditionalFormatting sqref="B30:F30 K30 D29 D31:D32">
    <cfRule type="expression" dxfId="3" priority="4">
      <formula>$D29="Adopted"</formula>
    </cfRule>
  </conditionalFormatting>
  <conditionalFormatting sqref="B31:C31 E31:K31">
    <cfRule type="expression" dxfId="2" priority="3">
      <formula>$D31="Adopted"</formula>
    </cfRule>
  </conditionalFormatting>
  <conditionalFormatting sqref="B32:C32 E32:K32">
    <cfRule type="expression" dxfId="1" priority="2">
      <formula>$D32="Adopted"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4" sqref="F24"/>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3" t="s">
        <v>75</v>
      </c>
      <c r="C13" s="164"/>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5"/>
      <c r="C14" s="166"/>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67"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67"/>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67"/>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67"/>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7"/>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7"/>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7"/>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7"/>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7"/>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7"/>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F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2" t="s">
        <v>11</v>
      </c>
      <c r="B7" s="62" t="s">
        <v>168</v>
      </c>
      <c r="C7" s="61"/>
      <c r="D7" s="62" t="s">
        <v>40</v>
      </c>
      <c r="E7" s="63">
        <v>-1.1025</v>
      </c>
      <c r="F7" s="63">
        <v>-1.1025</v>
      </c>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73"/>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3"/>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3"/>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3"/>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4"/>
      <c r="B12" s="125" t="s">
        <v>197</v>
      </c>
      <c r="C12" s="59"/>
      <c r="D12" s="126" t="s">
        <v>40</v>
      </c>
      <c r="E12" s="60">
        <f>SUM(E7:E11)</f>
        <v>-1.1025</v>
      </c>
      <c r="F12" s="60">
        <f t="shared" ref="F12:AW12" si="0">SUM(F7:F11)</f>
        <v>-1.1025</v>
      </c>
      <c r="G12" s="60">
        <f t="shared" si="0"/>
        <v>0</v>
      </c>
      <c r="H12" s="60">
        <f t="shared" si="0"/>
        <v>0</v>
      </c>
      <c r="I12" s="60">
        <f t="shared" si="0"/>
        <v>0</v>
      </c>
      <c r="J12" s="60">
        <f t="shared" si="0"/>
        <v>0</v>
      </c>
      <c r="K12" s="60">
        <f t="shared" si="0"/>
        <v>0</v>
      </c>
      <c r="L12" s="60">
        <f t="shared" si="0"/>
        <v>0</v>
      </c>
      <c r="M12" s="60">
        <f t="shared" si="0"/>
        <v>0</v>
      </c>
      <c r="N12" s="60">
        <f t="shared" si="0"/>
        <v>0</v>
      </c>
      <c r="O12" s="60">
        <f t="shared" si="0"/>
        <v>0</v>
      </c>
      <c r="P12" s="60">
        <f t="shared" si="0"/>
        <v>0</v>
      </c>
      <c r="Q12" s="60">
        <f t="shared" si="0"/>
        <v>0</v>
      </c>
      <c r="R12" s="60">
        <f t="shared" si="0"/>
        <v>0</v>
      </c>
      <c r="S12" s="60">
        <f t="shared" si="0"/>
        <v>0</v>
      </c>
      <c r="T12" s="60">
        <f t="shared" si="0"/>
        <v>0</v>
      </c>
      <c r="U12" s="60">
        <f t="shared" si="0"/>
        <v>0</v>
      </c>
      <c r="V12" s="60">
        <f t="shared" si="0"/>
        <v>0</v>
      </c>
      <c r="W12" s="60">
        <f t="shared" si="0"/>
        <v>0</v>
      </c>
      <c r="X12" s="60">
        <f t="shared" si="0"/>
        <v>0</v>
      </c>
      <c r="Y12" s="60">
        <f t="shared" si="0"/>
        <v>0</v>
      </c>
      <c r="Z12" s="60">
        <f t="shared" si="0"/>
        <v>0</v>
      </c>
      <c r="AA12" s="60">
        <f t="shared" si="0"/>
        <v>0</v>
      </c>
      <c r="AB12" s="60">
        <f t="shared" si="0"/>
        <v>0</v>
      </c>
      <c r="AC12" s="60">
        <f t="shared" si="0"/>
        <v>0</v>
      </c>
      <c r="AD12" s="60">
        <f t="shared" si="0"/>
        <v>0</v>
      </c>
      <c r="AE12" s="60">
        <f t="shared" si="0"/>
        <v>0</v>
      </c>
      <c r="AF12" s="60">
        <f t="shared" si="0"/>
        <v>0</v>
      </c>
      <c r="AG12" s="60">
        <f t="shared" si="0"/>
        <v>0</v>
      </c>
      <c r="AH12" s="60">
        <f t="shared" si="0"/>
        <v>0</v>
      </c>
      <c r="AI12" s="60">
        <f t="shared" si="0"/>
        <v>0</v>
      </c>
      <c r="AJ12" s="60">
        <f t="shared" si="0"/>
        <v>0</v>
      </c>
      <c r="AK12" s="60">
        <f t="shared" si="0"/>
        <v>0</v>
      </c>
      <c r="AL12" s="60">
        <f t="shared" si="0"/>
        <v>0</v>
      </c>
      <c r="AM12" s="60">
        <f t="shared" si="0"/>
        <v>0</v>
      </c>
      <c r="AN12" s="60">
        <f t="shared" si="0"/>
        <v>0</v>
      </c>
      <c r="AO12" s="60">
        <f t="shared" si="0"/>
        <v>0</v>
      </c>
      <c r="AP12" s="60">
        <f t="shared" si="0"/>
        <v>0</v>
      </c>
      <c r="AQ12" s="60">
        <f t="shared" si="0"/>
        <v>0</v>
      </c>
      <c r="AR12" s="60">
        <f t="shared" si="0"/>
        <v>0</v>
      </c>
      <c r="AS12" s="60">
        <f t="shared" si="0"/>
        <v>0</v>
      </c>
      <c r="AT12" s="60">
        <f t="shared" si="0"/>
        <v>0</v>
      </c>
      <c r="AU12" s="60">
        <f t="shared" si="0"/>
        <v>0</v>
      </c>
      <c r="AV12" s="60">
        <f t="shared" si="0"/>
        <v>0</v>
      </c>
      <c r="AW12" s="60">
        <f t="shared" si="0"/>
        <v>0</v>
      </c>
      <c r="AX12" s="62"/>
      <c r="AY12" s="62"/>
      <c r="AZ12" s="62"/>
      <c r="BA12" s="62"/>
      <c r="BB12" s="62"/>
      <c r="BC12" s="62"/>
      <c r="BD12" s="62"/>
    </row>
    <row r="13" spans="1:56" ht="12.75" customHeight="1" x14ac:dyDescent="0.3">
      <c r="A13" s="168"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69"/>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69"/>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69"/>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69"/>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69"/>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69"/>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69"/>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69"/>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69"/>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69"/>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0"/>
      <c r="B24" s="13" t="s">
        <v>101</v>
      </c>
      <c r="C24" s="13"/>
      <c r="D24" s="13" t="s">
        <v>40</v>
      </c>
      <c r="E24" s="54">
        <f>SUM(E13:E23)</f>
        <v>0</v>
      </c>
      <c r="F24" s="54">
        <f t="shared" ref="F24:BD24" si="1">SUM(F13:F23)</f>
        <v>0</v>
      </c>
      <c r="G24" s="54">
        <f t="shared" si="1"/>
        <v>0</v>
      </c>
      <c r="H24" s="54">
        <f t="shared" si="1"/>
        <v>0</v>
      </c>
      <c r="I24" s="54">
        <f t="shared" si="1"/>
        <v>0</v>
      </c>
      <c r="J24" s="54">
        <f t="shared" si="1"/>
        <v>0</v>
      </c>
      <c r="K24" s="54">
        <f t="shared" si="1"/>
        <v>0</v>
      </c>
      <c r="L24" s="54">
        <f t="shared" si="1"/>
        <v>0</v>
      </c>
      <c r="M24" s="54">
        <f t="shared" si="1"/>
        <v>0</v>
      </c>
      <c r="N24" s="54">
        <f t="shared" si="1"/>
        <v>0</v>
      </c>
      <c r="O24" s="54">
        <f t="shared" si="1"/>
        <v>0</v>
      </c>
      <c r="P24" s="54">
        <f t="shared" si="1"/>
        <v>0</v>
      </c>
      <c r="Q24" s="54">
        <f t="shared" si="1"/>
        <v>0</v>
      </c>
      <c r="R24" s="54">
        <f t="shared" si="1"/>
        <v>0</v>
      </c>
      <c r="S24" s="54">
        <f t="shared" si="1"/>
        <v>0</v>
      </c>
      <c r="T24" s="54">
        <f t="shared" si="1"/>
        <v>0</v>
      </c>
      <c r="U24" s="54">
        <f t="shared" si="1"/>
        <v>0</v>
      </c>
      <c r="V24" s="54">
        <f t="shared" si="1"/>
        <v>0</v>
      </c>
      <c r="W24" s="54">
        <f t="shared" si="1"/>
        <v>0</v>
      </c>
      <c r="X24" s="54">
        <f t="shared" si="1"/>
        <v>0</v>
      </c>
      <c r="Y24" s="54">
        <f t="shared" si="1"/>
        <v>0</v>
      </c>
      <c r="Z24" s="54">
        <f t="shared" si="1"/>
        <v>0</v>
      </c>
      <c r="AA24" s="54">
        <f t="shared" si="1"/>
        <v>0</v>
      </c>
      <c r="AB24" s="54">
        <f t="shared" si="1"/>
        <v>0</v>
      </c>
      <c r="AC24" s="54">
        <f t="shared" si="1"/>
        <v>0</v>
      </c>
      <c r="AD24" s="54">
        <f t="shared" si="1"/>
        <v>0</v>
      </c>
      <c r="AE24" s="54">
        <f t="shared" si="1"/>
        <v>0</v>
      </c>
      <c r="AF24" s="54">
        <f t="shared" si="1"/>
        <v>0</v>
      </c>
      <c r="AG24" s="54">
        <f t="shared" si="1"/>
        <v>0</v>
      </c>
      <c r="AH24" s="54">
        <f t="shared" si="1"/>
        <v>0</v>
      </c>
      <c r="AI24" s="54">
        <f t="shared" si="1"/>
        <v>0</v>
      </c>
      <c r="AJ24" s="54">
        <f t="shared" si="1"/>
        <v>0</v>
      </c>
      <c r="AK24" s="54">
        <f t="shared" si="1"/>
        <v>0</v>
      </c>
      <c r="AL24" s="54">
        <f t="shared" si="1"/>
        <v>0</v>
      </c>
      <c r="AM24" s="54">
        <f t="shared" si="1"/>
        <v>0</v>
      </c>
      <c r="AN24" s="54">
        <f t="shared" si="1"/>
        <v>0</v>
      </c>
      <c r="AO24" s="54">
        <f t="shared" si="1"/>
        <v>0</v>
      </c>
      <c r="AP24" s="54">
        <f t="shared" si="1"/>
        <v>0</v>
      </c>
      <c r="AQ24" s="54">
        <f t="shared" si="1"/>
        <v>0</v>
      </c>
      <c r="AR24" s="54">
        <f t="shared" si="1"/>
        <v>0</v>
      </c>
      <c r="AS24" s="54">
        <f t="shared" si="1"/>
        <v>0</v>
      </c>
      <c r="AT24" s="54">
        <f t="shared" si="1"/>
        <v>0</v>
      </c>
      <c r="AU24" s="54">
        <f t="shared" si="1"/>
        <v>0</v>
      </c>
      <c r="AV24" s="54">
        <f t="shared" si="1"/>
        <v>0</v>
      </c>
      <c r="AW24" s="54">
        <f t="shared" si="1"/>
        <v>0</v>
      </c>
      <c r="AX24" s="54">
        <f t="shared" si="1"/>
        <v>0</v>
      </c>
      <c r="AY24" s="54">
        <f t="shared" si="1"/>
        <v>0</v>
      </c>
      <c r="AZ24" s="54">
        <f t="shared" si="1"/>
        <v>0</v>
      </c>
      <c r="BA24" s="54">
        <f t="shared" si="1"/>
        <v>0</v>
      </c>
      <c r="BB24" s="54">
        <f t="shared" si="1"/>
        <v>0</v>
      </c>
      <c r="BC24" s="54">
        <f t="shared" si="1"/>
        <v>0</v>
      </c>
      <c r="BD24" s="54">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1"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1"/>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1"/>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1"/>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1"/>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1"/>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1"/>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1"/>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87" zoomScaleNormal="87" workbookViewId="0">
      <selection activeCell="C20" sqref="C20"/>
    </sheetView>
  </sheetViews>
  <sheetFormatPr defaultRowHeight="15" x14ac:dyDescent="0.25"/>
  <cols>
    <col min="1" max="1" width="5.85546875" customWidth="1"/>
    <col min="2" max="2" width="17.28515625" bestFit="1" customWidth="1"/>
    <col min="3" max="3" width="118.7109375" style="132" customWidth="1"/>
  </cols>
  <sheetData>
    <row r="1" spans="1:3" ht="18.75" x14ac:dyDescent="0.3">
      <c r="A1" s="1" t="s">
        <v>303</v>
      </c>
    </row>
    <row r="2" spans="1:3" x14ac:dyDescent="0.25">
      <c r="A2" t="s">
        <v>78</v>
      </c>
    </row>
    <row r="4" spans="1:3" ht="15.75" thickBot="1" x14ac:dyDescent="0.3"/>
    <row r="5" spans="1:3" ht="30" x14ac:dyDescent="0.25">
      <c r="A5" s="175" t="s">
        <v>11</v>
      </c>
      <c r="B5" s="133" t="s">
        <v>168</v>
      </c>
      <c r="C5" s="134" t="s">
        <v>345</v>
      </c>
    </row>
    <row r="6" spans="1:3" x14ac:dyDescent="0.25">
      <c r="A6" s="176"/>
      <c r="B6" s="62" t="s">
        <v>198</v>
      </c>
      <c r="C6" s="135"/>
    </row>
    <row r="7" spans="1:3" x14ac:dyDescent="0.25">
      <c r="A7" s="176"/>
      <c r="B7" s="62" t="s">
        <v>198</v>
      </c>
      <c r="C7" s="135"/>
    </row>
    <row r="8" spans="1:3" x14ac:dyDescent="0.25">
      <c r="A8" s="176"/>
      <c r="B8" s="62" t="s">
        <v>198</v>
      </c>
      <c r="C8" s="135"/>
    </row>
    <row r="9" spans="1:3" x14ac:dyDescent="0.25">
      <c r="A9" s="176"/>
      <c r="B9" s="62" t="s">
        <v>198</v>
      </c>
      <c r="C9" s="135"/>
    </row>
    <row r="10" spans="1:3" ht="16.5" thickBot="1" x14ac:dyDescent="0.35">
      <c r="A10" s="177"/>
      <c r="B10" s="125" t="s">
        <v>197</v>
      </c>
      <c r="C10" s="136"/>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A5" sqref="A5:C10"/>
      <selection pane="topRight" activeCell="A5" sqref="A5:C10"/>
      <selection pane="bottomLeft" activeCell="A5" sqref="A5:C10"/>
      <selection pane="bottomRight" activeCell="F24" sqref="F2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-8.4579504248288018</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-10.279774861096641</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-11.468859879222162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-12.635126939054992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2" t="s">
        <v>168</v>
      </c>
      <c r="C13" s="61"/>
      <c r="D13" s="62" t="s">
        <v>40</v>
      </c>
      <c r="E13" s="63">
        <v>-6.75</v>
      </c>
      <c r="F13" s="63">
        <v>-6.75</v>
      </c>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3"/>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3"/>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3"/>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3"/>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4"/>
      <c r="B18" s="125" t="s">
        <v>197</v>
      </c>
      <c r="C18" s="131"/>
      <c r="D18" s="126" t="s">
        <v>40</v>
      </c>
      <c r="E18" s="60">
        <f>SUM(E13:E17)</f>
        <v>-6.75</v>
      </c>
      <c r="F18" s="60">
        <f t="shared" ref="F18:AW18" si="0">SUM(F13:F17)</f>
        <v>-6.75</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78" t="s">
        <v>301</v>
      </c>
      <c r="B19" s="62" t="s">
        <v>168</v>
      </c>
      <c r="C19" s="8"/>
      <c r="D19" s="9" t="s">
        <v>40</v>
      </c>
      <c r="E19" s="34">
        <f>-'Baseline scenario'!E7</f>
        <v>1.1025</v>
      </c>
      <c r="F19" s="34">
        <f>-'Baseline scenario'!F7</f>
        <v>1.1025</v>
      </c>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78"/>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78"/>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78"/>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78"/>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8"/>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9"/>
      <c r="B25" s="62" t="s">
        <v>321</v>
      </c>
      <c r="C25" s="8"/>
      <c r="D25" s="9" t="s">
        <v>40</v>
      </c>
      <c r="E25" s="68">
        <f>SUM(E19:E24)</f>
        <v>1.1025</v>
      </c>
      <c r="F25" s="68">
        <f t="shared" ref="F25:BD25" si="1">SUM(F19:F24)</f>
        <v>1.1025</v>
      </c>
      <c r="G25" s="68">
        <f t="shared" si="1"/>
        <v>0</v>
      </c>
      <c r="H25" s="68">
        <f t="shared" si="1"/>
        <v>0</v>
      </c>
      <c r="I25" s="68">
        <f t="shared" si="1"/>
        <v>0</v>
      </c>
      <c r="J25" s="68">
        <f t="shared" si="1"/>
        <v>0</v>
      </c>
      <c r="K25" s="68">
        <f t="shared" si="1"/>
        <v>0</v>
      </c>
      <c r="L25" s="68">
        <f t="shared" si="1"/>
        <v>0</v>
      </c>
      <c r="M25" s="68">
        <f t="shared" si="1"/>
        <v>0</v>
      </c>
      <c r="N25" s="68">
        <f t="shared" si="1"/>
        <v>0</v>
      </c>
      <c r="O25" s="68">
        <f t="shared" si="1"/>
        <v>0</v>
      </c>
      <c r="P25" s="68">
        <f t="shared" si="1"/>
        <v>0</v>
      </c>
      <c r="Q25" s="68">
        <f t="shared" si="1"/>
        <v>0</v>
      </c>
      <c r="R25" s="68">
        <f t="shared" si="1"/>
        <v>0</v>
      </c>
      <c r="S25" s="68">
        <f t="shared" si="1"/>
        <v>0</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-5.6475</v>
      </c>
      <c r="F26" s="60">
        <f t="shared" ref="F26:BD26" si="2">F18+F25</f>
        <v>-5.6475</v>
      </c>
      <c r="G26" s="60">
        <f t="shared" si="2"/>
        <v>0</v>
      </c>
      <c r="H26" s="60">
        <f t="shared" si="2"/>
        <v>0</v>
      </c>
      <c r="I26" s="60">
        <f t="shared" si="2"/>
        <v>0</v>
      </c>
      <c r="J26" s="60">
        <f t="shared" si="2"/>
        <v>0</v>
      </c>
      <c r="K26" s="60">
        <f t="shared" si="2"/>
        <v>0</v>
      </c>
      <c r="L26" s="60">
        <f t="shared" si="2"/>
        <v>0</v>
      </c>
      <c r="M26" s="60">
        <f t="shared" si="2"/>
        <v>0</v>
      </c>
      <c r="N26" s="60">
        <f t="shared" si="2"/>
        <v>0</v>
      </c>
      <c r="O26" s="60">
        <f t="shared" si="2"/>
        <v>0</v>
      </c>
      <c r="P26" s="60">
        <f t="shared" si="2"/>
        <v>0</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-4.5179999999999998</v>
      </c>
      <c r="F28" s="35">
        <f t="shared" ref="F28:AW28" si="4">F26*F27</f>
        <v>-4.5179999999999998</v>
      </c>
      <c r="G28" s="35">
        <f t="shared" si="4"/>
        <v>0</v>
      </c>
      <c r="H28" s="35">
        <f t="shared" si="4"/>
        <v>0</v>
      </c>
      <c r="I28" s="35">
        <f t="shared" si="4"/>
        <v>0</v>
      </c>
      <c r="J28" s="35">
        <f t="shared" si="4"/>
        <v>0</v>
      </c>
      <c r="K28" s="35">
        <f t="shared" si="4"/>
        <v>0</v>
      </c>
      <c r="L28" s="35">
        <f t="shared" si="4"/>
        <v>0</v>
      </c>
      <c r="M28" s="35">
        <f t="shared" si="4"/>
        <v>0</v>
      </c>
      <c r="N28" s="35">
        <f t="shared" si="4"/>
        <v>0</v>
      </c>
      <c r="O28" s="35">
        <f t="shared" si="4"/>
        <v>0</v>
      </c>
      <c r="P28" s="35">
        <f t="shared" si="4"/>
        <v>0</v>
      </c>
      <c r="Q28" s="35">
        <f t="shared" si="4"/>
        <v>0</v>
      </c>
      <c r="R28" s="35">
        <f t="shared" si="4"/>
        <v>0</v>
      </c>
      <c r="S28" s="35">
        <f t="shared" si="4"/>
        <v>0</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-1.1295000000000002</v>
      </c>
      <c r="F29" s="35">
        <f t="shared" ref="F29:AW29" si="5">F26-F28</f>
        <v>-1.1295000000000002</v>
      </c>
      <c r="G29" s="35">
        <f t="shared" si="5"/>
        <v>0</v>
      </c>
      <c r="H29" s="35">
        <f t="shared" si="5"/>
        <v>0</v>
      </c>
      <c r="I29" s="35">
        <f t="shared" si="5"/>
        <v>0</v>
      </c>
      <c r="J29" s="35">
        <f t="shared" si="5"/>
        <v>0</v>
      </c>
      <c r="K29" s="35">
        <f t="shared" si="5"/>
        <v>0</v>
      </c>
      <c r="L29" s="35">
        <f t="shared" si="5"/>
        <v>0</v>
      </c>
      <c r="M29" s="35">
        <f t="shared" si="5"/>
        <v>0</v>
      </c>
      <c r="N29" s="35">
        <f t="shared" si="5"/>
        <v>0</v>
      </c>
      <c r="O29" s="35">
        <f t="shared" si="5"/>
        <v>0</v>
      </c>
      <c r="P29" s="35">
        <f t="shared" si="5"/>
        <v>0</v>
      </c>
      <c r="Q29" s="35">
        <f t="shared" si="5"/>
        <v>0</v>
      </c>
      <c r="R29" s="35">
        <f t="shared" si="5"/>
        <v>0</v>
      </c>
      <c r="S29" s="35">
        <f t="shared" si="5"/>
        <v>0</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-0.10039999999999999</v>
      </c>
      <c r="G30" s="35">
        <f>$E$28/'Fixed data'!$C$7</f>
        <v>-0.10039999999999999</v>
      </c>
      <c r="H30" s="35">
        <f>$E$28/'Fixed data'!$C$7</f>
        <v>-0.10039999999999999</v>
      </c>
      <c r="I30" s="35">
        <f>$E$28/'Fixed data'!$C$7</f>
        <v>-0.10039999999999999</v>
      </c>
      <c r="J30" s="35">
        <f>$E$28/'Fixed data'!$C$7</f>
        <v>-0.10039999999999999</v>
      </c>
      <c r="K30" s="35">
        <f>$E$28/'Fixed data'!$C$7</f>
        <v>-0.10039999999999999</v>
      </c>
      <c r="L30" s="35">
        <f>$E$28/'Fixed data'!$C$7</f>
        <v>-0.10039999999999999</v>
      </c>
      <c r="M30" s="35">
        <f>$E$28/'Fixed data'!$C$7</f>
        <v>-0.10039999999999999</v>
      </c>
      <c r="N30" s="35">
        <f>$E$28/'Fixed data'!$C$7</f>
        <v>-0.10039999999999999</v>
      </c>
      <c r="O30" s="35">
        <f>$E$28/'Fixed data'!$C$7</f>
        <v>-0.10039999999999999</v>
      </c>
      <c r="P30" s="35">
        <f>$E$28/'Fixed data'!$C$7</f>
        <v>-0.10039999999999999</v>
      </c>
      <c r="Q30" s="35">
        <f>$E$28/'Fixed data'!$C$7</f>
        <v>-0.10039999999999999</v>
      </c>
      <c r="R30" s="35">
        <f>$E$28/'Fixed data'!$C$7</f>
        <v>-0.10039999999999999</v>
      </c>
      <c r="S30" s="35">
        <f>$E$28/'Fixed data'!$C$7</f>
        <v>-0.10039999999999999</v>
      </c>
      <c r="T30" s="35">
        <f>$E$28/'Fixed data'!$C$7</f>
        <v>-0.10039999999999999</v>
      </c>
      <c r="U30" s="35">
        <f>$E$28/'Fixed data'!$C$7</f>
        <v>-0.10039999999999999</v>
      </c>
      <c r="V30" s="35">
        <f>$E$28/'Fixed data'!$C$7</f>
        <v>-0.10039999999999999</v>
      </c>
      <c r="W30" s="35">
        <f>$E$28/'Fixed data'!$C$7</f>
        <v>-0.10039999999999999</v>
      </c>
      <c r="X30" s="35">
        <f>$E$28/'Fixed data'!$C$7</f>
        <v>-0.10039999999999999</v>
      </c>
      <c r="Y30" s="35">
        <f>$E$28/'Fixed data'!$C$7</f>
        <v>-0.10039999999999999</v>
      </c>
      <c r="Z30" s="35">
        <f>$E$28/'Fixed data'!$C$7</f>
        <v>-0.10039999999999999</v>
      </c>
      <c r="AA30" s="35">
        <f>$E$28/'Fixed data'!$C$7</f>
        <v>-0.10039999999999999</v>
      </c>
      <c r="AB30" s="35">
        <f>$E$28/'Fixed data'!$C$7</f>
        <v>-0.10039999999999999</v>
      </c>
      <c r="AC30" s="35">
        <f>$E$28/'Fixed data'!$C$7</f>
        <v>-0.10039999999999999</v>
      </c>
      <c r="AD30" s="35">
        <f>$E$28/'Fixed data'!$C$7</f>
        <v>-0.10039999999999999</v>
      </c>
      <c r="AE30" s="35">
        <f>$E$28/'Fixed data'!$C$7</f>
        <v>-0.10039999999999999</v>
      </c>
      <c r="AF30" s="35">
        <f>$E$28/'Fixed data'!$C$7</f>
        <v>-0.10039999999999999</v>
      </c>
      <c r="AG30" s="35">
        <f>$E$28/'Fixed data'!$C$7</f>
        <v>-0.10039999999999999</v>
      </c>
      <c r="AH30" s="35">
        <f>$E$28/'Fixed data'!$C$7</f>
        <v>-0.10039999999999999</v>
      </c>
      <c r="AI30" s="35">
        <f>$E$28/'Fixed data'!$C$7</f>
        <v>-0.10039999999999999</v>
      </c>
      <c r="AJ30" s="35">
        <f>$E$28/'Fixed data'!$C$7</f>
        <v>-0.10039999999999999</v>
      </c>
      <c r="AK30" s="35">
        <f>$E$28/'Fixed data'!$C$7</f>
        <v>-0.10039999999999999</v>
      </c>
      <c r="AL30" s="35">
        <f>$E$28/'Fixed data'!$C$7</f>
        <v>-0.10039999999999999</v>
      </c>
      <c r="AM30" s="35">
        <f>$E$28/'Fixed data'!$C$7</f>
        <v>-0.10039999999999999</v>
      </c>
      <c r="AN30" s="35">
        <f>$E$28/'Fixed data'!$C$7</f>
        <v>-0.10039999999999999</v>
      </c>
      <c r="AO30" s="35">
        <f>$E$28/'Fixed data'!$C$7</f>
        <v>-0.10039999999999999</v>
      </c>
      <c r="AP30" s="35">
        <f>$E$28/'Fixed data'!$C$7</f>
        <v>-0.10039999999999999</v>
      </c>
      <c r="AQ30" s="35">
        <f>$E$28/'Fixed data'!$C$7</f>
        <v>-0.10039999999999999</v>
      </c>
      <c r="AR30" s="35">
        <f>$E$28/'Fixed data'!$C$7</f>
        <v>-0.10039999999999999</v>
      </c>
      <c r="AS30" s="35">
        <f>$E$28/'Fixed data'!$C$7</f>
        <v>-0.10039999999999999</v>
      </c>
      <c r="AT30" s="35">
        <f>$E$28/'Fixed data'!$C$7</f>
        <v>-0.10039999999999999</v>
      </c>
      <c r="AU30" s="35">
        <f>$E$28/'Fixed data'!$C$7</f>
        <v>-0.10039999999999999</v>
      </c>
      <c r="AV30" s="35">
        <f>$E$28/'Fixed data'!$C$7</f>
        <v>-0.10039999999999999</v>
      </c>
      <c r="AW30" s="35">
        <f>$E$28/'Fixed data'!$C$7</f>
        <v>-0.10039999999999999</v>
      </c>
      <c r="AX30" s="35">
        <f>$E$28/'Fixed data'!$C$7</f>
        <v>-0.10039999999999999</v>
      </c>
      <c r="AY30" s="35"/>
      <c r="AZ30" s="35"/>
      <c r="BA30" s="35"/>
      <c r="BB30" s="35"/>
      <c r="BC30" s="35"/>
      <c r="BD30" s="35"/>
    </row>
    <row r="31" spans="1:56" ht="16.5" hidden="1" customHeight="1" outlineLevel="1" x14ac:dyDescent="0.35">
      <c r="A31" s="116"/>
      <c r="B31" s="9" t="s">
        <v>2</v>
      </c>
      <c r="C31" s="11" t="s">
        <v>54</v>
      </c>
      <c r="D31" s="9" t="s">
        <v>40</v>
      </c>
      <c r="F31" s="35"/>
      <c r="G31" s="35">
        <f>$F$28/'Fixed data'!$C$7</f>
        <v>-0.10039999999999999</v>
      </c>
      <c r="H31" s="35">
        <f>$F$28/'Fixed data'!$C$7</f>
        <v>-0.10039999999999999</v>
      </c>
      <c r="I31" s="35">
        <f>$F$28/'Fixed data'!$C$7</f>
        <v>-0.10039999999999999</v>
      </c>
      <c r="J31" s="35">
        <f>$F$28/'Fixed data'!$C$7</f>
        <v>-0.10039999999999999</v>
      </c>
      <c r="K31" s="35">
        <f>$F$28/'Fixed data'!$C$7</f>
        <v>-0.10039999999999999</v>
      </c>
      <c r="L31" s="35">
        <f>$F$28/'Fixed data'!$C$7</f>
        <v>-0.10039999999999999</v>
      </c>
      <c r="M31" s="35">
        <f>$F$28/'Fixed data'!$C$7</f>
        <v>-0.10039999999999999</v>
      </c>
      <c r="N31" s="35">
        <f>$F$28/'Fixed data'!$C$7</f>
        <v>-0.10039999999999999</v>
      </c>
      <c r="O31" s="35">
        <f>$F$28/'Fixed data'!$C$7</f>
        <v>-0.10039999999999999</v>
      </c>
      <c r="P31" s="35">
        <f>$F$28/'Fixed data'!$C$7</f>
        <v>-0.10039999999999999</v>
      </c>
      <c r="Q31" s="35">
        <f>$F$28/'Fixed data'!$C$7</f>
        <v>-0.10039999999999999</v>
      </c>
      <c r="R31" s="35">
        <f>$F$28/'Fixed data'!$C$7</f>
        <v>-0.10039999999999999</v>
      </c>
      <c r="S31" s="35">
        <f>$F$28/'Fixed data'!$C$7</f>
        <v>-0.10039999999999999</v>
      </c>
      <c r="T31" s="35">
        <f>$F$28/'Fixed data'!$C$7</f>
        <v>-0.10039999999999999</v>
      </c>
      <c r="U31" s="35">
        <f>$F$28/'Fixed data'!$C$7</f>
        <v>-0.10039999999999999</v>
      </c>
      <c r="V31" s="35">
        <f>$F$28/'Fixed data'!$C$7</f>
        <v>-0.10039999999999999</v>
      </c>
      <c r="W31" s="35">
        <f>$F$28/'Fixed data'!$C$7</f>
        <v>-0.10039999999999999</v>
      </c>
      <c r="X31" s="35">
        <f>$F$28/'Fixed data'!$C$7</f>
        <v>-0.10039999999999999</v>
      </c>
      <c r="Y31" s="35">
        <f>$F$28/'Fixed data'!$C$7</f>
        <v>-0.10039999999999999</v>
      </c>
      <c r="Z31" s="35">
        <f>$F$28/'Fixed data'!$C$7</f>
        <v>-0.10039999999999999</v>
      </c>
      <c r="AA31" s="35">
        <f>$F$28/'Fixed data'!$C$7</f>
        <v>-0.10039999999999999</v>
      </c>
      <c r="AB31" s="35">
        <f>$F$28/'Fixed data'!$C$7</f>
        <v>-0.10039999999999999</v>
      </c>
      <c r="AC31" s="35">
        <f>$F$28/'Fixed data'!$C$7</f>
        <v>-0.10039999999999999</v>
      </c>
      <c r="AD31" s="35">
        <f>$F$28/'Fixed data'!$C$7</f>
        <v>-0.10039999999999999</v>
      </c>
      <c r="AE31" s="35">
        <f>$F$28/'Fixed data'!$C$7</f>
        <v>-0.10039999999999999</v>
      </c>
      <c r="AF31" s="35">
        <f>$F$28/'Fixed data'!$C$7</f>
        <v>-0.10039999999999999</v>
      </c>
      <c r="AG31" s="35">
        <f>$F$28/'Fixed data'!$C$7</f>
        <v>-0.10039999999999999</v>
      </c>
      <c r="AH31" s="35">
        <f>$F$28/'Fixed data'!$C$7</f>
        <v>-0.10039999999999999</v>
      </c>
      <c r="AI31" s="35">
        <f>$F$28/'Fixed data'!$C$7</f>
        <v>-0.10039999999999999</v>
      </c>
      <c r="AJ31" s="35">
        <f>$F$28/'Fixed data'!$C$7</f>
        <v>-0.10039999999999999</v>
      </c>
      <c r="AK31" s="35">
        <f>$F$28/'Fixed data'!$C$7</f>
        <v>-0.10039999999999999</v>
      </c>
      <c r="AL31" s="35">
        <f>$F$28/'Fixed data'!$C$7</f>
        <v>-0.10039999999999999</v>
      </c>
      <c r="AM31" s="35">
        <f>$F$28/'Fixed data'!$C$7</f>
        <v>-0.10039999999999999</v>
      </c>
      <c r="AN31" s="35">
        <f>$F$28/'Fixed data'!$C$7</f>
        <v>-0.10039999999999999</v>
      </c>
      <c r="AO31" s="35">
        <f>$F$28/'Fixed data'!$C$7</f>
        <v>-0.10039999999999999</v>
      </c>
      <c r="AP31" s="35">
        <f>$F$28/'Fixed data'!$C$7</f>
        <v>-0.10039999999999999</v>
      </c>
      <c r="AQ31" s="35">
        <f>$F$28/'Fixed data'!$C$7</f>
        <v>-0.10039999999999999</v>
      </c>
      <c r="AR31" s="35">
        <f>$F$28/'Fixed data'!$C$7</f>
        <v>-0.10039999999999999</v>
      </c>
      <c r="AS31" s="35">
        <f>$F$28/'Fixed data'!$C$7</f>
        <v>-0.10039999999999999</v>
      </c>
      <c r="AT31" s="35">
        <f>$F$28/'Fixed data'!$C$7</f>
        <v>-0.10039999999999999</v>
      </c>
      <c r="AU31" s="35">
        <f>$F$28/'Fixed data'!$C$7</f>
        <v>-0.10039999999999999</v>
      </c>
      <c r="AV31" s="35">
        <f>$F$28/'Fixed data'!$C$7</f>
        <v>-0.10039999999999999</v>
      </c>
      <c r="AW31" s="35">
        <f>$F$28/'Fixed data'!$C$7</f>
        <v>-0.10039999999999999</v>
      </c>
      <c r="AX31" s="35">
        <f>$F$28/'Fixed data'!$C$7</f>
        <v>-0.10039999999999999</v>
      </c>
      <c r="AY31" s="35">
        <f>$F$28/'Fixed data'!$C$7</f>
        <v>-0.10039999999999999</v>
      </c>
      <c r="AZ31" s="35"/>
      <c r="BA31" s="35"/>
      <c r="BB31" s="35"/>
      <c r="BC31" s="35"/>
      <c r="BD31" s="35"/>
    </row>
    <row r="32" spans="1:56" ht="16.5" hidden="1" customHeight="1" outlineLevel="1" x14ac:dyDescent="0.35">
      <c r="A32" s="116"/>
      <c r="B32" s="9" t="s">
        <v>3</v>
      </c>
      <c r="C32" s="11" t="s">
        <v>55</v>
      </c>
      <c r="D32" s="9" t="s">
        <v>40</v>
      </c>
      <c r="F32" s="35"/>
      <c r="G32" s="35"/>
      <c r="H32" s="35">
        <f>$G$28/'Fixed data'!$C$7</f>
        <v>0</v>
      </c>
      <c r="I32" s="35">
        <f>$G$28/'Fixed data'!$C$7</f>
        <v>0</v>
      </c>
      <c r="J32" s="35">
        <f>$G$28/'Fixed data'!$C$7</f>
        <v>0</v>
      </c>
      <c r="K32" s="35">
        <f>$G$28/'Fixed data'!$C$7</f>
        <v>0</v>
      </c>
      <c r="L32" s="35">
        <f>$G$28/'Fixed data'!$C$7</f>
        <v>0</v>
      </c>
      <c r="M32" s="35">
        <f>$G$28/'Fixed data'!$C$7</f>
        <v>0</v>
      </c>
      <c r="N32" s="35">
        <f>$G$28/'Fixed data'!$C$7</f>
        <v>0</v>
      </c>
      <c r="O32" s="35">
        <f>$G$28/'Fixed data'!$C$7</f>
        <v>0</v>
      </c>
      <c r="P32" s="35">
        <f>$G$28/'Fixed data'!$C$7</f>
        <v>0</v>
      </c>
      <c r="Q32" s="35">
        <f>$G$28/'Fixed data'!$C$7</f>
        <v>0</v>
      </c>
      <c r="R32" s="35">
        <f>$G$28/'Fixed data'!$C$7</f>
        <v>0</v>
      </c>
      <c r="S32" s="35">
        <f>$G$28/'Fixed data'!$C$7</f>
        <v>0</v>
      </c>
      <c r="T32" s="35">
        <f>$G$28/'Fixed data'!$C$7</f>
        <v>0</v>
      </c>
      <c r="U32" s="35">
        <f>$G$28/'Fixed data'!$C$7</f>
        <v>0</v>
      </c>
      <c r="V32" s="35">
        <f>$G$28/'Fixed data'!$C$7</f>
        <v>0</v>
      </c>
      <c r="W32" s="35">
        <f>$G$28/'Fixed data'!$C$7</f>
        <v>0</v>
      </c>
      <c r="X32" s="35">
        <f>$G$28/'Fixed data'!$C$7</f>
        <v>0</v>
      </c>
      <c r="Y32" s="35">
        <f>$G$28/'Fixed data'!$C$7</f>
        <v>0</v>
      </c>
      <c r="Z32" s="35">
        <f>$G$28/'Fixed data'!$C$7</f>
        <v>0</v>
      </c>
      <c r="AA32" s="35">
        <f>$G$28/'Fixed data'!$C$7</f>
        <v>0</v>
      </c>
      <c r="AB32" s="35">
        <f>$G$28/'Fixed data'!$C$7</f>
        <v>0</v>
      </c>
      <c r="AC32" s="35">
        <f>$G$28/'Fixed data'!$C$7</f>
        <v>0</v>
      </c>
      <c r="AD32" s="35">
        <f>$G$28/'Fixed data'!$C$7</f>
        <v>0</v>
      </c>
      <c r="AE32" s="35">
        <f>$G$28/'Fixed data'!$C$7</f>
        <v>0</v>
      </c>
      <c r="AF32" s="35">
        <f>$G$28/'Fixed data'!$C$7</f>
        <v>0</v>
      </c>
      <c r="AG32" s="35">
        <f>$G$28/'Fixed data'!$C$7</f>
        <v>0</v>
      </c>
      <c r="AH32" s="35">
        <f>$G$28/'Fixed data'!$C$7</f>
        <v>0</v>
      </c>
      <c r="AI32" s="35">
        <f>$G$28/'Fixed data'!$C$7</f>
        <v>0</v>
      </c>
      <c r="AJ32" s="35">
        <f>$G$28/'Fixed data'!$C$7</f>
        <v>0</v>
      </c>
      <c r="AK32" s="35">
        <f>$G$28/'Fixed data'!$C$7</f>
        <v>0</v>
      </c>
      <c r="AL32" s="35">
        <f>$G$28/'Fixed data'!$C$7</f>
        <v>0</v>
      </c>
      <c r="AM32" s="35">
        <f>$G$28/'Fixed data'!$C$7</f>
        <v>0</v>
      </c>
      <c r="AN32" s="35">
        <f>$G$28/'Fixed data'!$C$7</f>
        <v>0</v>
      </c>
      <c r="AO32" s="35">
        <f>$G$28/'Fixed data'!$C$7</f>
        <v>0</v>
      </c>
      <c r="AP32" s="35">
        <f>$G$28/'Fixed data'!$C$7</f>
        <v>0</v>
      </c>
      <c r="AQ32" s="35">
        <f>$G$28/'Fixed data'!$C$7</f>
        <v>0</v>
      </c>
      <c r="AR32" s="35">
        <f>$G$28/'Fixed data'!$C$7</f>
        <v>0</v>
      </c>
      <c r="AS32" s="35">
        <f>$G$28/'Fixed data'!$C$7</f>
        <v>0</v>
      </c>
      <c r="AT32" s="35">
        <f>$G$28/'Fixed data'!$C$7</f>
        <v>0</v>
      </c>
      <c r="AU32" s="35">
        <f>$G$28/'Fixed data'!$C$7</f>
        <v>0</v>
      </c>
      <c r="AV32" s="35">
        <f>$G$28/'Fixed data'!$C$7</f>
        <v>0</v>
      </c>
      <c r="AW32" s="35">
        <f>$G$28/'Fixed data'!$C$7</f>
        <v>0</v>
      </c>
      <c r="AX32" s="35">
        <f>$G$28/'Fixed data'!$C$7</f>
        <v>0</v>
      </c>
      <c r="AY32" s="35">
        <f>$G$28/'Fixed data'!$C$7</f>
        <v>0</v>
      </c>
      <c r="AZ32" s="35">
        <f>$G$28/'Fixed data'!$C$7</f>
        <v>0</v>
      </c>
      <c r="BA32" s="35"/>
      <c r="BB32" s="35"/>
      <c r="BC32" s="35"/>
      <c r="BD32" s="35"/>
    </row>
    <row r="33" spans="1:57" ht="16.5" hidden="1" customHeight="1" outlineLevel="1" x14ac:dyDescent="0.35">
      <c r="A33" s="116"/>
      <c r="B33" s="9" t="s">
        <v>4</v>
      </c>
      <c r="C33" s="11" t="s">
        <v>56</v>
      </c>
      <c r="D33" s="9" t="s">
        <v>40</v>
      </c>
      <c r="F33" s="35"/>
      <c r="G33" s="35"/>
      <c r="H33" s="35"/>
      <c r="I33" s="35">
        <f>$H$28/'Fixed data'!$C$7</f>
        <v>0</v>
      </c>
      <c r="J33" s="35">
        <f>$H$28/'Fixed data'!$C$7</f>
        <v>0</v>
      </c>
      <c r="K33" s="35">
        <f>$H$28/'Fixed data'!$C$7</f>
        <v>0</v>
      </c>
      <c r="L33" s="35">
        <f>$H$28/'Fixed data'!$C$7</f>
        <v>0</v>
      </c>
      <c r="M33" s="35">
        <f>$H$28/'Fixed data'!$C$7</f>
        <v>0</v>
      </c>
      <c r="N33" s="35">
        <f>$H$28/'Fixed data'!$C$7</f>
        <v>0</v>
      </c>
      <c r="O33" s="35">
        <f>$H$28/'Fixed data'!$C$7</f>
        <v>0</v>
      </c>
      <c r="P33" s="35">
        <f>$H$28/'Fixed data'!$C$7</f>
        <v>0</v>
      </c>
      <c r="Q33" s="35">
        <f>$H$28/'Fixed data'!$C$7</f>
        <v>0</v>
      </c>
      <c r="R33" s="35">
        <f>$H$28/'Fixed data'!$C$7</f>
        <v>0</v>
      </c>
      <c r="S33" s="35">
        <f>$H$28/'Fixed data'!$C$7</f>
        <v>0</v>
      </c>
      <c r="T33" s="35">
        <f>$H$28/'Fixed data'!$C$7</f>
        <v>0</v>
      </c>
      <c r="U33" s="35">
        <f>$H$28/'Fixed data'!$C$7</f>
        <v>0</v>
      </c>
      <c r="V33" s="35">
        <f>$H$28/'Fixed data'!$C$7</f>
        <v>0</v>
      </c>
      <c r="W33" s="35">
        <f>$H$28/'Fixed data'!$C$7</f>
        <v>0</v>
      </c>
      <c r="X33" s="35">
        <f>$H$28/'Fixed data'!$C$7</f>
        <v>0</v>
      </c>
      <c r="Y33" s="35">
        <f>$H$28/'Fixed data'!$C$7</f>
        <v>0</v>
      </c>
      <c r="Z33" s="35">
        <f>$H$28/'Fixed data'!$C$7</f>
        <v>0</v>
      </c>
      <c r="AA33" s="35">
        <f>$H$28/'Fixed data'!$C$7</f>
        <v>0</v>
      </c>
      <c r="AB33" s="35">
        <f>$H$28/'Fixed data'!$C$7</f>
        <v>0</v>
      </c>
      <c r="AC33" s="35">
        <f>$H$28/'Fixed data'!$C$7</f>
        <v>0</v>
      </c>
      <c r="AD33" s="35">
        <f>$H$28/'Fixed data'!$C$7</f>
        <v>0</v>
      </c>
      <c r="AE33" s="35">
        <f>$H$28/'Fixed data'!$C$7</f>
        <v>0</v>
      </c>
      <c r="AF33" s="35">
        <f>$H$28/'Fixed data'!$C$7</f>
        <v>0</v>
      </c>
      <c r="AG33" s="35">
        <f>$H$28/'Fixed data'!$C$7</f>
        <v>0</v>
      </c>
      <c r="AH33" s="35">
        <f>$H$28/'Fixed data'!$C$7</f>
        <v>0</v>
      </c>
      <c r="AI33" s="35">
        <f>$H$28/'Fixed data'!$C$7</f>
        <v>0</v>
      </c>
      <c r="AJ33" s="35">
        <f>$H$28/'Fixed data'!$C$7</f>
        <v>0</v>
      </c>
      <c r="AK33" s="35">
        <f>$H$28/'Fixed data'!$C$7</f>
        <v>0</v>
      </c>
      <c r="AL33" s="35">
        <f>$H$28/'Fixed data'!$C$7</f>
        <v>0</v>
      </c>
      <c r="AM33" s="35">
        <f>$H$28/'Fixed data'!$C$7</f>
        <v>0</v>
      </c>
      <c r="AN33" s="35">
        <f>$H$28/'Fixed data'!$C$7</f>
        <v>0</v>
      </c>
      <c r="AO33" s="35">
        <f>$H$28/'Fixed data'!$C$7</f>
        <v>0</v>
      </c>
      <c r="AP33" s="35">
        <f>$H$28/'Fixed data'!$C$7</f>
        <v>0</v>
      </c>
      <c r="AQ33" s="35">
        <f>$H$28/'Fixed data'!$C$7</f>
        <v>0</v>
      </c>
      <c r="AR33" s="35">
        <f>$H$28/'Fixed data'!$C$7</f>
        <v>0</v>
      </c>
      <c r="AS33" s="35">
        <f>$H$28/'Fixed data'!$C$7</f>
        <v>0</v>
      </c>
      <c r="AT33" s="35">
        <f>$H$28/'Fixed data'!$C$7</f>
        <v>0</v>
      </c>
      <c r="AU33" s="35">
        <f>$H$28/'Fixed data'!$C$7</f>
        <v>0</v>
      </c>
      <c r="AV33" s="35">
        <f>$H$28/'Fixed data'!$C$7</f>
        <v>0</v>
      </c>
      <c r="AW33" s="35">
        <f>$H$28/'Fixed data'!$C$7</f>
        <v>0</v>
      </c>
      <c r="AX33" s="35">
        <f>$H$28/'Fixed data'!$C$7</f>
        <v>0</v>
      </c>
      <c r="AY33" s="35">
        <f>$H$28/'Fixed data'!$C$7</f>
        <v>0</v>
      </c>
      <c r="AZ33" s="35">
        <f>$H$28/'Fixed data'!$C$7</f>
        <v>0</v>
      </c>
      <c r="BA33" s="35">
        <f>$H$28/'Fixed data'!$C$7</f>
        <v>0</v>
      </c>
      <c r="BB33" s="35"/>
      <c r="BC33" s="35"/>
      <c r="BD33" s="35"/>
    </row>
    <row r="34" spans="1:57" ht="16.5" hidden="1" customHeight="1" outlineLevel="1" x14ac:dyDescent="0.35">
      <c r="A34" s="116"/>
      <c r="B34" s="9" t="s">
        <v>5</v>
      </c>
      <c r="C34" s="11" t="s">
        <v>57</v>
      </c>
      <c r="D34" s="9" t="s">
        <v>40</v>
      </c>
      <c r="F34" s="35"/>
      <c r="G34" s="35"/>
      <c r="H34" s="35"/>
      <c r="I34" s="35"/>
      <c r="J34" s="35">
        <f>$I$28/'Fixed data'!$C$7</f>
        <v>0</v>
      </c>
      <c r="K34" s="35">
        <f>$I$28/'Fixed data'!$C$7</f>
        <v>0</v>
      </c>
      <c r="L34" s="35">
        <f>$I$28/'Fixed data'!$C$7</f>
        <v>0</v>
      </c>
      <c r="M34" s="35">
        <f>$I$28/'Fixed data'!$C$7</f>
        <v>0</v>
      </c>
      <c r="N34" s="35">
        <f>$I$28/'Fixed data'!$C$7</f>
        <v>0</v>
      </c>
      <c r="O34" s="35">
        <f>$I$28/'Fixed data'!$C$7</f>
        <v>0</v>
      </c>
      <c r="P34" s="35">
        <f>$I$28/'Fixed data'!$C$7</f>
        <v>0</v>
      </c>
      <c r="Q34" s="35">
        <f>$I$28/'Fixed data'!$C$7</f>
        <v>0</v>
      </c>
      <c r="R34" s="35">
        <f>$I$28/'Fixed data'!$C$7</f>
        <v>0</v>
      </c>
      <c r="S34" s="35">
        <f>$I$28/'Fixed data'!$C$7</f>
        <v>0</v>
      </c>
      <c r="T34" s="35">
        <f>$I$28/'Fixed data'!$C$7</f>
        <v>0</v>
      </c>
      <c r="U34" s="35">
        <f>$I$28/'Fixed data'!$C$7</f>
        <v>0</v>
      </c>
      <c r="V34" s="35">
        <f>$I$28/'Fixed data'!$C$7</f>
        <v>0</v>
      </c>
      <c r="W34" s="35">
        <f>$I$28/'Fixed data'!$C$7</f>
        <v>0</v>
      </c>
      <c r="X34" s="35">
        <f>$I$28/'Fixed data'!$C$7</f>
        <v>0</v>
      </c>
      <c r="Y34" s="35">
        <f>$I$28/'Fixed data'!$C$7</f>
        <v>0</v>
      </c>
      <c r="Z34" s="35">
        <f>$I$28/'Fixed data'!$C$7</f>
        <v>0</v>
      </c>
      <c r="AA34" s="35">
        <f>$I$28/'Fixed data'!$C$7</f>
        <v>0</v>
      </c>
      <c r="AB34" s="35">
        <f>$I$28/'Fixed data'!$C$7</f>
        <v>0</v>
      </c>
      <c r="AC34" s="35">
        <f>$I$28/'Fixed data'!$C$7</f>
        <v>0</v>
      </c>
      <c r="AD34" s="35">
        <f>$I$28/'Fixed data'!$C$7</f>
        <v>0</v>
      </c>
      <c r="AE34" s="35">
        <f>$I$28/'Fixed data'!$C$7</f>
        <v>0</v>
      </c>
      <c r="AF34" s="35">
        <f>$I$28/'Fixed data'!$C$7</f>
        <v>0</v>
      </c>
      <c r="AG34" s="35">
        <f>$I$28/'Fixed data'!$C$7</f>
        <v>0</v>
      </c>
      <c r="AH34" s="35">
        <f>$I$28/'Fixed data'!$C$7</f>
        <v>0</v>
      </c>
      <c r="AI34" s="35">
        <f>$I$28/'Fixed data'!$C$7</f>
        <v>0</v>
      </c>
      <c r="AJ34" s="35">
        <f>$I$28/'Fixed data'!$C$7</f>
        <v>0</v>
      </c>
      <c r="AK34" s="35">
        <f>$I$28/'Fixed data'!$C$7</f>
        <v>0</v>
      </c>
      <c r="AL34" s="35">
        <f>$I$28/'Fixed data'!$C$7</f>
        <v>0</v>
      </c>
      <c r="AM34" s="35">
        <f>$I$28/'Fixed data'!$C$7</f>
        <v>0</v>
      </c>
      <c r="AN34" s="35">
        <f>$I$28/'Fixed data'!$C$7</f>
        <v>0</v>
      </c>
      <c r="AO34" s="35">
        <f>$I$28/'Fixed data'!$C$7</f>
        <v>0</v>
      </c>
      <c r="AP34" s="35">
        <f>$I$28/'Fixed data'!$C$7</f>
        <v>0</v>
      </c>
      <c r="AQ34" s="35">
        <f>$I$28/'Fixed data'!$C$7</f>
        <v>0</v>
      </c>
      <c r="AR34" s="35">
        <f>$I$28/'Fixed data'!$C$7</f>
        <v>0</v>
      </c>
      <c r="AS34" s="35">
        <f>$I$28/'Fixed data'!$C$7</f>
        <v>0</v>
      </c>
      <c r="AT34" s="35">
        <f>$I$28/'Fixed data'!$C$7</f>
        <v>0</v>
      </c>
      <c r="AU34" s="35">
        <f>$I$28/'Fixed data'!$C$7</f>
        <v>0</v>
      </c>
      <c r="AV34" s="35">
        <f>$I$28/'Fixed data'!$C$7</f>
        <v>0</v>
      </c>
      <c r="AW34" s="35">
        <f>$I$28/'Fixed data'!$C$7</f>
        <v>0</v>
      </c>
      <c r="AX34" s="35">
        <f>$I$28/'Fixed data'!$C$7</f>
        <v>0</v>
      </c>
      <c r="AY34" s="35">
        <f>$I$28/'Fixed data'!$C$7</f>
        <v>0</v>
      </c>
      <c r="AZ34" s="35">
        <f>$I$28/'Fixed data'!$C$7</f>
        <v>0</v>
      </c>
      <c r="BA34" s="35">
        <f>$I$28/'Fixed data'!$C$7</f>
        <v>0</v>
      </c>
      <c r="BB34" s="35">
        <f>$I$28/'Fixed data'!$C$7</f>
        <v>0</v>
      </c>
      <c r="BC34" s="35"/>
      <c r="BD34" s="35"/>
    </row>
    <row r="35" spans="1:57" ht="16.5" hidden="1" customHeight="1" outlineLevel="1" x14ac:dyDescent="0.35">
      <c r="A35" s="116"/>
      <c r="B35" s="9" t="s">
        <v>6</v>
      </c>
      <c r="C35" s="11" t="s">
        <v>58</v>
      </c>
      <c r="D35" s="9" t="s">
        <v>40</v>
      </c>
      <c r="F35" s="35"/>
      <c r="G35" s="35"/>
      <c r="H35" s="35"/>
      <c r="I35" s="35"/>
      <c r="J35" s="35"/>
      <c r="K35" s="35">
        <f>$J$28/'Fixed data'!$C$7</f>
        <v>0</v>
      </c>
      <c r="L35" s="35">
        <f>$J$28/'Fixed data'!$C$7</f>
        <v>0</v>
      </c>
      <c r="M35" s="35">
        <f>$J$28/'Fixed data'!$C$7</f>
        <v>0</v>
      </c>
      <c r="N35" s="35">
        <f>$J$28/'Fixed data'!$C$7</f>
        <v>0</v>
      </c>
      <c r="O35" s="35">
        <f>$J$28/'Fixed data'!$C$7</f>
        <v>0</v>
      </c>
      <c r="P35" s="35">
        <f>$J$28/'Fixed data'!$C$7</f>
        <v>0</v>
      </c>
      <c r="Q35" s="35">
        <f>$J$28/'Fixed data'!$C$7</f>
        <v>0</v>
      </c>
      <c r="R35" s="35">
        <f>$J$28/'Fixed data'!$C$7</f>
        <v>0</v>
      </c>
      <c r="S35" s="35">
        <f>$J$28/'Fixed data'!$C$7</f>
        <v>0</v>
      </c>
      <c r="T35" s="35">
        <f>$J$28/'Fixed data'!$C$7</f>
        <v>0</v>
      </c>
      <c r="U35" s="35">
        <f>$J$28/'Fixed data'!$C$7</f>
        <v>0</v>
      </c>
      <c r="V35" s="35">
        <f>$J$28/'Fixed data'!$C$7</f>
        <v>0</v>
      </c>
      <c r="W35" s="35">
        <f>$J$28/'Fixed data'!$C$7</f>
        <v>0</v>
      </c>
      <c r="X35" s="35">
        <f>$J$28/'Fixed data'!$C$7</f>
        <v>0</v>
      </c>
      <c r="Y35" s="35">
        <f>$J$28/'Fixed data'!$C$7</f>
        <v>0</v>
      </c>
      <c r="Z35" s="35">
        <f>$J$28/'Fixed data'!$C$7</f>
        <v>0</v>
      </c>
      <c r="AA35" s="35">
        <f>$J$28/'Fixed data'!$C$7</f>
        <v>0</v>
      </c>
      <c r="AB35" s="35">
        <f>$J$28/'Fixed data'!$C$7</f>
        <v>0</v>
      </c>
      <c r="AC35" s="35">
        <f>$J$28/'Fixed data'!$C$7</f>
        <v>0</v>
      </c>
      <c r="AD35" s="35">
        <f>$J$28/'Fixed data'!$C$7</f>
        <v>0</v>
      </c>
      <c r="AE35" s="35">
        <f>$J$28/'Fixed data'!$C$7</f>
        <v>0</v>
      </c>
      <c r="AF35" s="35">
        <f>$J$28/'Fixed data'!$C$7</f>
        <v>0</v>
      </c>
      <c r="AG35" s="35">
        <f>$J$28/'Fixed data'!$C$7</f>
        <v>0</v>
      </c>
      <c r="AH35" s="35">
        <f>$J$28/'Fixed data'!$C$7</f>
        <v>0</v>
      </c>
      <c r="AI35" s="35">
        <f>$J$28/'Fixed data'!$C$7</f>
        <v>0</v>
      </c>
      <c r="AJ35" s="35">
        <f>$J$28/'Fixed data'!$C$7</f>
        <v>0</v>
      </c>
      <c r="AK35" s="35">
        <f>$J$28/'Fixed data'!$C$7</f>
        <v>0</v>
      </c>
      <c r="AL35" s="35">
        <f>$J$28/'Fixed data'!$C$7</f>
        <v>0</v>
      </c>
      <c r="AM35" s="35">
        <f>$J$28/'Fixed data'!$C$7</f>
        <v>0</v>
      </c>
      <c r="AN35" s="35">
        <f>$J$28/'Fixed data'!$C$7</f>
        <v>0</v>
      </c>
      <c r="AO35" s="35">
        <f>$J$28/'Fixed data'!$C$7</f>
        <v>0</v>
      </c>
      <c r="AP35" s="35">
        <f>$J$28/'Fixed data'!$C$7</f>
        <v>0</v>
      </c>
      <c r="AQ35" s="35">
        <f>$J$28/'Fixed data'!$C$7</f>
        <v>0</v>
      </c>
      <c r="AR35" s="35">
        <f>$J$28/'Fixed data'!$C$7</f>
        <v>0</v>
      </c>
      <c r="AS35" s="35">
        <f>$J$28/'Fixed data'!$C$7</f>
        <v>0</v>
      </c>
      <c r="AT35" s="35">
        <f>$J$28/'Fixed data'!$C$7</f>
        <v>0</v>
      </c>
      <c r="AU35" s="35">
        <f>$J$28/'Fixed data'!$C$7</f>
        <v>0</v>
      </c>
      <c r="AV35" s="35">
        <f>$J$28/'Fixed data'!$C$7</f>
        <v>0</v>
      </c>
      <c r="AW35" s="35">
        <f>$J$28/'Fixed data'!$C$7</f>
        <v>0</v>
      </c>
      <c r="AX35" s="35">
        <f>$J$28/'Fixed data'!$C$7</f>
        <v>0</v>
      </c>
      <c r="AY35" s="35">
        <f>$J$28/'Fixed data'!$C$7</f>
        <v>0</v>
      </c>
      <c r="AZ35" s="35">
        <f>$J$28/'Fixed data'!$C$7</f>
        <v>0</v>
      </c>
      <c r="BA35" s="35">
        <f>$J$28/'Fixed data'!$C$7</f>
        <v>0</v>
      </c>
      <c r="BB35" s="35">
        <f>$J$28/'Fixed data'!$C$7</f>
        <v>0</v>
      </c>
      <c r="BC35" s="35">
        <f>$J$28/'Fixed data'!$C$7</f>
        <v>0</v>
      </c>
      <c r="BD35" s="35"/>
    </row>
    <row r="36" spans="1:57" ht="16.5" hidden="1" customHeight="1" outlineLevel="1" x14ac:dyDescent="0.35">
      <c r="A36" s="116"/>
      <c r="B36" s="9" t="s">
        <v>32</v>
      </c>
      <c r="C36" s="11" t="s">
        <v>59</v>
      </c>
      <c r="D36" s="9" t="s">
        <v>40</v>
      </c>
      <c r="F36" s="35"/>
      <c r="G36" s="35"/>
      <c r="H36" s="35"/>
      <c r="I36" s="35"/>
      <c r="J36" s="35"/>
      <c r="K36" s="35"/>
      <c r="L36" s="35">
        <f>$K$28/'Fixed data'!$C$7</f>
        <v>0</v>
      </c>
      <c r="M36" s="35">
        <f>$K$28/'Fixed data'!$C$7</f>
        <v>0</v>
      </c>
      <c r="N36" s="35">
        <f>$K$28/'Fixed data'!$C$7</f>
        <v>0</v>
      </c>
      <c r="O36" s="35">
        <f>$K$28/'Fixed data'!$C$7</f>
        <v>0</v>
      </c>
      <c r="P36" s="35">
        <f>$K$28/'Fixed data'!$C$7</f>
        <v>0</v>
      </c>
      <c r="Q36" s="35">
        <f>$K$28/'Fixed data'!$C$7</f>
        <v>0</v>
      </c>
      <c r="R36" s="35">
        <f>$K$28/'Fixed data'!$C$7</f>
        <v>0</v>
      </c>
      <c r="S36" s="35">
        <f>$K$28/'Fixed data'!$C$7</f>
        <v>0</v>
      </c>
      <c r="T36" s="35">
        <f>$K$28/'Fixed data'!$C$7</f>
        <v>0</v>
      </c>
      <c r="U36" s="35">
        <f>$K$28/'Fixed data'!$C$7</f>
        <v>0</v>
      </c>
      <c r="V36" s="35">
        <f>$K$28/'Fixed data'!$C$7</f>
        <v>0</v>
      </c>
      <c r="W36" s="35">
        <f>$K$28/'Fixed data'!$C$7</f>
        <v>0</v>
      </c>
      <c r="X36" s="35">
        <f>$K$28/'Fixed data'!$C$7</f>
        <v>0</v>
      </c>
      <c r="Y36" s="35">
        <f>$K$28/'Fixed data'!$C$7</f>
        <v>0</v>
      </c>
      <c r="Z36" s="35">
        <f>$K$28/'Fixed data'!$C$7</f>
        <v>0</v>
      </c>
      <c r="AA36" s="35">
        <f>$K$28/'Fixed data'!$C$7</f>
        <v>0</v>
      </c>
      <c r="AB36" s="35">
        <f>$K$28/'Fixed data'!$C$7</f>
        <v>0</v>
      </c>
      <c r="AC36" s="35">
        <f>$K$28/'Fixed data'!$C$7</f>
        <v>0</v>
      </c>
      <c r="AD36" s="35">
        <f>$K$28/'Fixed data'!$C$7</f>
        <v>0</v>
      </c>
      <c r="AE36" s="35">
        <f>$K$28/'Fixed data'!$C$7</f>
        <v>0</v>
      </c>
      <c r="AF36" s="35">
        <f>$K$28/'Fixed data'!$C$7</f>
        <v>0</v>
      </c>
      <c r="AG36" s="35">
        <f>$K$28/'Fixed data'!$C$7</f>
        <v>0</v>
      </c>
      <c r="AH36" s="35">
        <f>$K$28/'Fixed data'!$C$7</f>
        <v>0</v>
      </c>
      <c r="AI36" s="35">
        <f>$K$28/'Fixed data'!$C$7</f>
        <v>0</v>
      </c>
      <c r="AJ36" s="35">
        <f>$K$28/'Fixed data'!$C$7</f>
        <v>0</v>
      </c>
      <c r="AK36" s="35">
        <f>$K$28/'Fixed data'!$C$7</f>
        <v>0</v>
      </c>
      <c r="AL36" s="35">
        <f>$K$28/'Fixed data'!$C$7</f>
        <v>0</v>
      </c>
      <c r="AM36" s="35">
        <f>$K$28/'Fixed data'!$C$7</f>
        <v>0</v>
      </c>
      <c r="AN36" s="35">
        <f>$K$28/'Fixed data'!$C$7</f>
        <v>0</v>
      </c>
      <c r="AO36" s="35">
        <f>$K$28/'Fixed data'!$C$7</f>
        <v>0</v>
      </c>
      <c r="AP36" s="35">
        <f>$K$28/'Fixed data'!$C$7</f>
        <v>0</v>
      </c>
      <c r="AQ36" s="35">
        <f>$K$28/'Fixed data'!$C$7</f>
        <v>0</v>
      </c>
      <c r="AR36" s="35">
        <f>$K$28/'Fixed data'!$C$7</f>
        <v>0</v>
      </c>
      <c r="AS36" s="35">
        <f>$K$28/'Fixed data'!$C$7</f>
        <v>0</v>
      </c>
      <c r="AT36" s="35">
        <f>$K$28/'Fixed data'!$C$7</f>
        <v>0</v>
      </c>
      <c r="AU36" s="35">
        <f>$K$28/'Fixed data'!$C$7</f>
        <v>0</v>
      </c>
      <c r="AV36" s="35">
        <f>$K$28/'Fixed data'!$C$7</f>
        <v>0</v>
      </c>
      <c r="AW36" s="35">
        <f>$K$28/'Fixed data'!$C$7</f>
        <v>0</v>
      </c>
      <c r="AX36" s="35">
        <f>$K$28/'Fixed data'!$C$7</f>
        <v>0</v>
      </c>
      <c r="AY36" s="35">
        <f>$K$28/'Fixed data'!$C$7</f>
        <v>0</v>
      </c>
      <c r="AZ36" s="35">
        <f>$K$28/'Fixed data'!$C$7</f>
        <v>0</v>
      </c>
      <c r="BA36" s="35">
        <f>$K$28/'Fixed data'!$C$7</f>
        <v>0</v>
      </c>
      <c r="BB36" s="35">
        <f>$K$28/'Fixed data'!$C$7</f>
        <v>0</v>
      </c>
      <c r="BC36" s="35">
        <f>$K$28/'Fixed data'!$C$7</f>
        <v>0</v>
      </c>
      <c r="BD36" s="35">
        <f>$K$28/'Fixed data'!$C$7</f>
        <v>0</v>
      </c>
    </row>
    <row r="37" spans="1:57" ht="16.5" hidden="1" customHeight="1" outlineLevel="1" x14ac:dyDescent="0.35">
      <c r="A37" s="116"/>
      <c r="B37" s="9" t="s">
        <v>33</v>
      </c>
      <c r="C37" s="11" t="s">
        <v>60</v>
      </c>
      <c r="D37" s="9" t="s">
        <v>40</v>
      </c>
      <c r="F37" s="35"/>
      <c r="G37" s="35"/>
      <c r="H37" s="35"/>
      <c r="I37" s="35"/>
      <c r="J37" s="35"/>
      <c r="K37" s="35"/>
      <c r="L37" s="35"/>
      <c r="M37" s="35">
        <f>$L$28/'Fixed data'!$C$7</f>
        <v>0</v>
      </c>
      <c r="N37" s="35">
        <f>$L$28/'Fixed data'!$C$7</f>
        <v>0</v>
      </c>
      <c r="O37" s="35">
        <f>$L$28/'Fixed data'!$C$7</f>
        <v>0</v>
      </c>
      <c r="P37" s="35">
        <f>$L$28/'Fixed data'!$C$7</f>
        <v>0</v>
      </c>
      <c r="Q37" s="35">
        <f>$L$28/'Fixed data'!$C$7</f>
        <v>0</v>
      </c>
      <c r="R37" s="35">
        <f>$L$28/'Fixed data'!$C$7</f>
        <v>0</v>
      </c>
      <c r="S37" s="35">
        <f>$L$28/'Fixed data'!$C$7</f>
        <v>0</v>
      </c>
      <c r="T37" s="35">
        <f>$L$28/'Fixed data'!$C$7</f>
        <v>0</v>
      </c>
      <c r="U37" s="35">
        <f>$L$28/'Fixed data'!$C$7</f>
        <v>0</v>
      </c>
      <c r="V37" s="35">
        <f>$L$28/'Fixed data'!$C$7</f>
        <v>0</v>
      </c>
      <c r="W37" s="35">
        <f>$L$28/'Fixed data'!$C$7</f>
        <v>0</v>
      </c>
      <c r="X37" s="35">
        <f>$L$28/'Fixed data'!$C$7</f>
        <v>0</v>
      </c>
      <c r="Y37" s="35">
        <f>$L$28/'Fixed data'!$C$7</f>
        <v>0</v>
      </c>
      <c r="Z37" s="35">
        <f>$L$28/'Fixed data'!$C$7</f>
        <v>0</v>
      </c>
      <c r="AA37" s="35">
        <f>$L$28/'Fixed data'!$C$7</f>
        <v>0</v>
      </c>
      <c r="AB37" s="35">
        <f>$L$28/'Fixed data'!$C$7</f>
        <v>0</v>
      </c>
      <c r="AC37" s="35">
        <f>$L$28/'Fixed data'!$C$7</f>
        <v>0</v>
      </c>
      <c r="AD37" s="35">
        <f>$L$28/'Fixed data'!$C$7</f>
        <v>0</v>
      </c>
      <c r="AE37" s="35">
        <f>$L$28/'Fixed data'!$C$7</f>
        <v>0</v>
      </c>
      <c r="AF37" s="35">
        <f>$L$28/'Fixed data'!$C$7</f>
        <v>0</v>
      </c>
      <c r="AG37" s="35">
        <f>$L$28/'Fixed data'!$C$7</f>
        <v>0</v>
      </c>
      <c r="AH37" s="35">
        <f>$L$28/'Fixed data'!$C$7</f>
        <v>0</v>
      </c>
      <c r="AI37" s="35">
        <f>$L$28/'Fixed data'!$C$7</f>
        <v>0</v>
      </c>
      <c r="AJ37" s="35">
        <f>$L$28/'Fixed data'!$C$7</f>
        <v>0</v>
      </c>
      <c r="AK37" s="35">
        <f>$L$28/'Fixed data'!$C$7</f>
        <v>0</v>
      </c>
      <c r="AL37" s="35">
        <f>$L$28/'Fixed data'!$C$7</f>
        <v>0</v>
      </c>
      <c r="AM37" s="35">
        <f>$L$28/'Fixed data'!$C$7</f>
        <v>0</v>
      </c>
      <c r="AN37" s="35">
        <f>$L$28/'Fixed data'!$C$7</f>
        <v>0</v>
      </c>
      <c r="AO37" s="35">
        <f>$L$28/'Fixed data'!$C$7</f>
        <v>0</v>
      </c>
      <c r="AP37" s="35">
        <f>$L$28/'Fixed data'!$C$7</f>
        <v>0</v>
      </c>
      <c r="AQ37" s="35">
        <f>$L$28/'Fixed data'!$C$7</f>
        <v>0</v>
      </c>
      <c r="AR37" s="35">
        <f>$L$28/'Fixed data'!$C$7</f>
        <v>0</v>
      </c>
      <c r="AS37" s="35">
        <f>$L$28/'Fixed data'!$C$7</f>
        <v>0</v>
      </c>
      <c r="AT37" s="35">
        <f>$L$28/'Fixed data'!$C$7</f>
        <v>0</v>
      </c>
      <c r="AU37" s="35">
        <f>$L$28/'Fixed data'!$C$7</f>
        <v>0</v>
      </c>
      <c r="AV37" s="35">
        <f>$L$28/'Fixed data'!$C$7</f>
        <v>0</v>
      </c>
      <c r="AW37" s="35">
        <f>$L$28/'Fixed data'!$C$7</f>
        <v>0</v>
      </c>
      <c r="AX37" s="35">
        <f>$L$28/'Fixed data'!$C$7</f>
        <v>0</v>
      </c>
      <c r="AY37" s="35">
        <f>$L$28/'Fixed data'!$C$7</f>
        <v>0</v>
      </c>
      <c r="AZ37" s="35">
        <f>$L$28/'Fixed data'!$C$7</f>
        <v>0</v>
      </c>
      <c r="BA37" s="35">
        <f>$L$28/'Fixed data'!$C$7</f>
        <v>0</v>
      </c>
      <c r="BB37" s="35">
        <f>$L$28/'Fixed data'!$C$7</f>
        <v>0</v>
      </c>
      <c r="BC37" s="35">
        <f>$L$28/'Fixed data'!$C$7</f>
        <v>0</v>
      </c>
      <c r="BD37" s="35">
        <f>$L$28/'Fixed data'!$C$7</f>
        <v>0</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-0.10039999999999999</v>
      </c>
      <c r="G60" s="35">
        <f t="shared" si="6"/>
        <v>-0.20079999999999998</v>
      </c>
      <c r="H60" s="35">
        <f t="shared" si="6"/>
        <v>-0.20079999999999998</v>
      </c>
      <c r="I60" s="35">
        <f t="shared" si="6"/>
        <v>-0.20079999999999998</v>
      </c>
      <c r="J60" s="35">
        <f t="shared" si="6"/>
        <v>-0.20079999999999998</v>
      </c>
      <c r="K60" s="35">
        <f t="shared" si="6"/>
        <v>-0.20079999999999998</v>
      </c>
      <c r="L60" s="35">
        <f t="shared" si="6"/>
        <v>-0.20079999999999998</v>
      </c>
      <c r="M60" s="35">
        <f t="shared" si="6"/>
        <v>-0.20079999999999998</v>
      </c>
      <c r="N60" s="35">
        <f t="shared" si="6"/>
        <v>-0.20079999999999998</v>
      </c>
      <c r="O60" s="35">
        <f t="shared" si="6"/>
        <v>-0.20079999999999998</v>
      </c>
      <c r="P60" s="35">
        <f t="shared" si="6"/>
        <v>-0.20079999999999998</v>
      </c>
      <c r="Q60" s="35">
        <f t="shared" si="6"/>
        <v>-0.20079999999999998</v>
      </c>
      <c r="R60" s="35">
        <f t="shared" si="6"/>
        <v>-0.20079999999999998</v>
      </c>
      <c r="S60" s="35">
        <f t="shared" si="6"/>
        <v>-0.20079999999999998</v>
      </c>
      <c r="T60" s="35">
        <f t="shared" si="6"/>
        <v>-0.20079999999999998</v>
      </c>
      <c r="U60" s="35">
        <f t="shared" si="6"/>
        <v>-0.20079999999999998</v>
      </c>
      <c r="V60" s="35">
        <f t="shared" si="6"/>
        <v>-0.20079999999999998</v>
      </c>
      <c r="W60" s="35">
        <f t="shared" si="6"/>
        <v>-0.20079999999999998</v>
      </c>
      <c r="X60" s="35">
        <f t="shared" si="6"/>
        <v>-0.20079999999999998</v>
      </c>
      <c r="Y60" s="35">
        <f t="shared" si="6"/>
        <v>-0.20079999999999998</v>
      </c>
      <c r="Z60" s="35">
        <f t="shared" si="6"/>
        <v>-0.20079999999999998</v>
      </c>
      <c r="AA60" s="35">
        <f t="shared" si="6"/>
        <v>-0.20079999999999998</v>
      </c>
      <c r="AB60" s="35">
        <f t="shared" si="6"/>
        <v>-0.20079999999999998</v>
      </c>
      <c r="AC60" s="35">
        <f t="shared" si="6"/>
        <v>-0.20079999999999998</v>
      </c>
      <c r="AD60" s="35">
        <f t="shared" si="6"/>
        <v>-0.20079999999999998</v>
      </c>
      <c r="AE60" s="35">
        <f t="shared" si="6"/>
        <v>-0.20079999999999998</v>
      </c>
      <c r="AF60" s="35">
        <f t="shared" si="6"/>
        <v>-0.20079999999999998</v>
      </c>
      <c r="AG60" s="35">
        <f t="shared" si="6"/>
        <v>-0.20079999999999998</v>
      </c>
      <c r="AH60" s="35">
        <f t="shared" si="6"/>
        <v>-0.20079999999999998</v>
      </c>
      <c r="AI60" s="35">
        <f t="shared" si="6"/>
        <v>-0.20079999999999998</v>
      </c>
      <c r="AJ60" s="35">
        <f t="shared" si="6"/>
        <v>-0.20079999999999998</v>
      </c>
      <c r="AK60" s="35">
        <f t="shared" si="6"/>
        <v>-0.20079999999999998</v>
      </c>
      <c r="AL60" s="35">
        <f t="shared" si="6"/>
        <v>-0.20079999999999998</v>
      </c>
      <c r="AM60" s="35">
        <f t="shared" si="6"/>
        <v>-0.20079999999999998</v>
      </c>
      <c r="AN60" s="35">
        <f t="shared" si="6"/>
        <v>-0.20079999999999998</v>
      </c>
      <c r="AO60" s="35">
        <f t="shared" si="6"/>
        <v>-0.20079999999999998</v>
      </c>
      <c r="AP60" s="35">
        <f t="shared" si="6"/>
        <v>-0.20079999999999998</v>
      </c>
      <c r="AQ60" s="35">
        <f t="shared" si="6"/>
        <v>-0.20079999999999998</v>
      </c>
      <c r="AR60" s="35">
        <f t="shared" si="6"/>
        <v>-0.20079999999999998</v>
      </c>
      <c r="AS60" s="35">
        <f t="shared" si="6"/>
        <v>-0.20079999999999998</v>
      </c>
      <c r="AT60" s="35">
        <f t="shared" si="6"/>
        <v>-0.20079999999999998</v>
      </c>
      <c r="AU60" s="35">
        <f t="shared" si="6"/>
        <v>-0.20079999999999998</v>
      </c>
      <c r="AV60" s="35">
        <f t="shared" si="6"/>
        <v>-0.20079999999999998</v>
      </c>
      <c r="AW60" s="35">
        <f t="shared" si="6"/>
        <v>-0.20079999999999998</v>
      </c>
      <c r="AX60" s="35">
        <f t="shared" si="6"/>
        <v>-0.20079999999999998</v>
      </c>
      <c r="AY60" s="35">
        <f t="shared" si="6"/>
        <v>-0.10039999999999999</v>
      </c>
      <c r="AZ60" s="35">
        <f t="shared" si="6"/>
        <v>0</v>
      </c>
      <c r="BA60" s="35">
        <f t="shared" si="6"/>
        <v>0</v>
      </c>
      <c r="BB60" s="35">
        <f t="shared" si="6"/>
        <v>0</v>
      </c>
      <c r="BC60" s="35">
        <f t="shared" si="6"/>
        <v>0</v>
      </c>
      <c r="BD60" s="35">
        <f t="shared" si="6"/>
        <v>0</v>
      </c>
    </row>
    <row r="61" spans="1:56" ht="17.25" hidden="1" customHeight="1" outlineLevel="1" x14ac:dyDescent="0.35">
      <c r="A61" s="116"/>
      <c r="B61" s="9" t="s">
        <v>35</v>
      </c>
      <c r="C61" s="9" t="s">
        <v>62</v>
      </c>
      <c r="D61" s="9" t="s">
        <v>40</v>
      </c>
      <c r="E61" s="35">
        <v>0</v>
      </c>
      <c r="F61" s="35">
        <f>E62</f>
        <v>-4.5179999999999998</v>
      </c>
      <c r="G61" s="35">
        <f t="shared" ref="G61:BD61" si="7">F62</f>
        <v>-8.9356000000000009</v>
      </c>
      <c r="H61" s="35">
        <f t="shared" si="7"/>
        <v>-8.7348000000000017</v>
      </c>
      <c r="I61" s="35">
        <f t="shared" si="7"/>
        <v>-8.5340000000000025</v>
      </c>
      <c r="J61" s="35">
        <f t="shared" si="7"/>
        <v>-8.3332000000000033</v>
      </c>
      <c r="K61" s="35">
        <f t="shared" si="7"/>
        <v>-8.1324000000000041</v>
      </c>
      <c r="L61" s="35">
        <f t="shared" si="7"/>
        <v>-7.931600000000004</v>
      </c>
      <c r="M61" s="35">
        <f t="shared" si="7"/>
        <v>-7.7308000000000039</v>
      </c>
      <c r="N61" s="35">
        <f t="shared" si="7"/>
        <v>-7.5300000000000038</v>
      </c>
      <c r="O61" s="35">
        <f t="shared" si="7"/>
        <v>-7.3292000000000037</v>
      </c>
      <c r="P61" s="35">
        <f t="shared" si="7"/>
        <v>-7.1284000000000036</v>
      </c>
      <c r="Q61" s="35">
        <f t="shared" si="7"/>
        <v>-6.9276000000000035</v>
      </c>
      <c r="R61" s="35">
        <f t="shared" si="7"/>
        <v>-6.7268000000000034</v>
      </c>
      <c r="S61" s="35">
        <f t="shared" si="7"/>
        <v>-6.5260000000000034</v>
      </c>
      <c r="T61" s="35">
        <f t="shared" si="7"/>
        <v>-6.3252000000000033</v>
      </c>
      <c r="U61" s="35">
        <f t="shared" si="7"/>
        <v>-6.1244000000000032</v>
      </c>
      <c r="V61" s="35">
        <f t="shared" si="7"/>
        <v>-5.9236000000000031</v>
      </c>
      <c r="W61" s="35">
        <f t="shared" si="7"/>
        <v>-5.722800000000003</v>
      </c>
      <c r="X61" s="35">
        <f t="shared" si="7"/>
        <v>-5.5220000000000029</v>
      </c>
      <c r="Y61" s="35">
        <f t="shared" si="7"/>
        <v>-5.3212000000000028</v>
      </c>
      <c r="Z61" s="35">
        <f t="shared" si="7"/>
        <v>-5.1204000000000027</v>
      </c>
      <c r="AA61" s="35">
        <f t="shared" si="7"/>
        <v>-4.9196000000000026</v>
      </c>
      <c r="AB61" s="35">
        <f t="shared" si="7"/>
        <v>-4.7188000000000025</v>
      </c>
      <c r="AC61" s="35">
        <f t="shared" si="7"/>
        <v>-4.5180000000000025</v>
      </c>
      <c r="AD61" s="35">
        <f t="shared" si="7"/>
        <v>-4.3172000000000024</v>
      </c>
      <c r="AE61" s="35">
        <f t="shared" si="7"/>
        <v>-4.1164000000000023</v>
      </c>
      <c r="AF61" s="35">
        <f t="shared" si="7"/>
        <v>-3.9156000000000022</v>
      </c>
      <c r="AG61" s="35">
        <f t="shared" si="7"/>
        <v>-3.7148000000000021</v>
      </c>
      <c r="AH61" s="35">
        <f t="shared" si="7"/>
        <v>-3.514000000000002</v>
      </c>
      <c r="AI61" s="35">
        <f t="shared" si="7"/>
        <v>-3.3132000000000019</v>
      </c>
      <c r="AJ61" s="35">
        <f t="shared" si="7"/>
        <v>-3.1124000000000018</v>
      </c>
      <c r="AK61" s="35">
        <f t="shared" si="7"/>
        <v>-2.9116000000000017</v>
      </c>
      <c r="AL61" s="35">
        <f t="shared" si="7"/>
        <v>-2.7108000000000017</v>
      </c>
      <c r="AM61" s="35">
        <f t="shared" si="7"/>
        <v>-2.5100000000000016</v>
      </c>
      <c r="AN61" s="35">
        <f t="shared" si="7"/>
        <v>-2.3092000000000015</v>
      </c>
      <c r="AO61" s="35">
        <f t="shared" si="7"/>
        <v>-2.1084000000000014</v>
      </c>
      <c r="AP61" s="35">
        <f t="shared" si="7"/>
        <v>-1.9076000000000013</v>
      </c>
      <c r="AQ61" s="35">
        <f t="shared" si="7"/>
        <v>-1.7068000000000012</v>
      </c>
      <c r="AR61" s="35">
        <f t="shared" si="7"/>
        <v>-1.5060000000000011</v>
      </c>
      <c r="AS61" s="35">
        <f t="shared" si="7"/>
        <v>-1.305200000000001</v>
      </c>
      <c r="AT61" s="35">
        <f t="shared" si="7"/>
        <v>-1.1044000000000009</v>
      </c>
      <c r="AU61" s="35">
        <f t="shared" si="7"/>
        <v>-0.90360000000000096</v>
      </c>
      <c r="AV61" s="35">
        <f t="shared" si="7"/>
        <v>-0.70280000000000098</v>
      </c>
      <c r="AW61" s="35">
        <f t="shared" si="7"/>
        <v>-0.502000000000001</v>
      </c>
      <c r="AX61" s="35">
        <f t="shared" si="7"/>
        <v>-0.30120000000000102</v>
      </c>
      <c r="AY61" s="35">
        <f t="shared" si="7"/>
        <v>-0.10040000000000104</v>
      </c>
      <c r="AZ61" s="35">
        <f t="shared" si="7"/>
        <v>-1.0547118733938987E-15</v>
      </c>
      <c r="BA61" s="35">
        <f t="shared" si="7"/>
        <v>-1.0547118733938987E-15</v>
      </c>
      <c r="BB61" s="35">
        <f t="shared" si="7"/>
        <v>-1.0547118733938987E-15</v>
      </c>
      <c r="BC61" s="35">
        <f t="shared" si="7"/>
        <v>-1.0547118733938987E-15</v>
      </c>
      <c r="BD61" s="35">
        <f t="shared" si="7"/>
        <v>-1.0547118733938987E-15</v>
      </c>
    </row>
    <row r="62" spans="1:56" ht="16.5" hidden="1" customHeight="1" outlineLevel="1" x14ac:dyDescent="0.3">
      <c r="A62" s="116"/>
      <c r="B62" s="9" t="s">
        <v>34</v>
      </c>
      <c r="C62" s="9" t="s">
        <v>69</v>
      </c>
      <c r="D62" s="9" t="s">
        <v>40</v>
      </c>
      <c r="E62" s="35">
        <f t="shared" ref="E62:BD62" si="8">E28-E60+E61</f>
        <v>-4.5179999999999998</v>
      </c>
      <c r="F62" s="35">
        <f t="shared" si="8"/>
        <v>-8.9356000000000009</v>
      </c>
      <c r="G62" s="35">
        <f t="shared" si="8"/>
        <v>-8.7348000000000017</v>
      </c>
      <c r="H62" s="35">
        <f t="shared" si="8"/>
        <v>-8.5340000000000025</v>
      </c>
      <c r="I62" s="35">
        <f t="shared" si="8"/>
        <v>-8.3332000000000033</v>
      </c>
      <c r="J62" s="35">
        <f t="shared" si="8"/>
        <v>-8.1324000000000041</v>
      </c>
      <c r="K62" s="35">
        <f t="shared" si="8"/>
        <v>-7.931600000000004</v>
      </c>
      <c r="L62" s="35">
        <f t="shared" si="8"/>
        <v>-7.7308000000000039</v>
      </c>
      <c r="M62" s="35">
        <f t="shared" si="8"/>
        <v>-7.5300000000000038</v>
      </c>
      <c r="N62" s="35">
        <f t="shared" si="8"/>
        <v>-7.3292000000000037</v>
      </c>
      <c r="O62" s="35">
        <f t="shared" si="8"/>
        <v>-7.1284000000000036</v>
      </c>
      <c r="P62" s="35">
        <f t="shared" si="8"/>
        <v>-6.9276000000000035</v>
      </c>
      <c r="Q62" s="35">
        <f t="shared" si="8"/>
        <v>-6.7268000000000034</v>
      </c>
      <c r="R62" s="35">
        <f t="shared" si="8"/>
        <v>-6.5260000000000034</v>
      </c>
      <c r="S62" s="35">
        <f t="shared" si="8"/>
        <v>-6.3252000000000033</v>
      </c>
      <c r="T62" s="35">
        <f t="shared" si="8"/>
        <v>-6.1244000000000032</v>
      </c>
      <c r="U62" s="35">
        <f t="shared" si="8"/>
        <v>-5.9236000000000031</v>
      </c>
      <c r="V62" s="35">
        <f t="shared" si="8"/>
        <v>-5.722800000000003</v>
      </c>
      <c r="W62" s="35">
        <f t="shared" si="8"/>
        <v>-5.5220000000000029</v>
      </c>
      <c r="X62" s="35">
        <f t="shared" si="8"/>
        <v>-5.3212000000000028</v>
      </c>
      <c r="Y62" s="35">
        <f t="shared" si="8"/>
        <v>-5.1204000000000027</v>
      </c>
      <c r="Z62" s="35">
        <f t="shared" si="8"/>
        <v>-4.9196000000000026</v>
      </c>
      <c r="AA62" s="35">
        <f t="shared" si="8"/>
        <v>-4.7188000000000025</v>
      </c>
      <c r="AB62" s="35">
        <f t="shared" si="8"/>
        <v>-4.5180000000000025</v>
      </c>
      <c r="AC62" s="35">
        <f t="shared" si="8"/>
        <v>-4.3172000000000024</v>
      </c>
      <c r="AD62" s="35">
        <f t="shared" si="8"/>
        <v>-4.1164000000000023</v>
      </c>
      <c r="AE62" s="35">
        <f t="shared" si="8"/>
        <v>-3.9156000000000022</v>
      </c>
      <c r="AF62" s="35">
        <f t="shared" si="8"/>
        <v>-3.7148000000000021</v>
      </c>
      <c r="AG62" s="35">
        <f t="shared" si="8"/>
        <v>-3.514000000000002</v>
      </c>
      <c r="AH62" s="35">
        <f t="shared" si="8"/>
        <v>-3.3132000000000019</v>
      </c>
      <c r="AI62" s="35">
        <f t="shared" si="8"/>
        <v>-3.1124000000000018</v>
      </c>
      <c r="AJ62" s="35">
        <f t="shared" si="8"/>
        <v>-2.9116000000000017</v>
      </c>
      <c r="AK62" s="35">
        <f t="shared" si="8"/>
        <v>-2.7108000000000017</v>
      </c>
      <c r="AL62" s="35">
        <f t="shared" si="8"/>
        <v>-2.5100000000000016</v>
      </c>
      <c r="AM62" s="35">
        <f t="shared" si="8"/>
        <v>-2.3092000000000015</v>
      </c>
      <c r="AN62" s="35">
        <f t="shared" si="8"/>
        <v>-2.1084000000000014</v>
      </c>
      <c r="AO62" s="35">
        <f t="shared" si="8"/>
        <v>-1.9076000000000013</v>
      </c>
      <c r="AP62" s="35">
        <f t="shared" si="8"/>
        <v>-1.7068000000000012</v>
      </c>
      <c r="AQ62" s="35">
        <f t="shared" si="8"/>
        <v>-1.5060000000000011</v>
      </c>
      <c r="AR62" s="35">
        <f t="shared" si="8"/>
        <v>-1.305200000000001</v>
      </c>
      <c r="AS62" s="35">
        <f t="shared" si="8"/>
        <v>-1.1044000000000009</v>
      </c>
      <c r="AT62" s="35">
        <f t="shared" si="8"/>
        <v>-0.90360000000000096</v>
      </c>
      <c r="AU62" s="35">
        <f t="shared" si="8"/>
        <v>-0.70280000000000098</v>
      </c>
      <c r="AV62" s="35">
        <f t="shared" si="8"/>
        <v>-0.502000000000001</v>
      </c>
      <c r="AW62" s="35">
        <f t="shared" si="8"/>
        <v>-0.30120000000000102</v>
      </c>
      <c r="AX62" s="35">
        <f t="shared" si="8"/>
        <v>-0.10040000000000104</v>
      </c>
      <c r="AY62" s="35">
        <f t="shared" si="8"/>
        <v>-1.0547118733938987E-15</v>
      </c>
      <c r="AZ62" s="35">
        <f t="shared" si="8"/>
        <v>-1.0547118733938987E-15</v>
      </c>
      <c r="BA62" s="35">
        <f t="shared" si="8"/>
        <v>-1.0547118733938987E-15</v>
      </c>
      <c r="BB62" s="35">
        <f t="shared" si="8"/>
        <v>-1.0547118733938987E-15</v>
      </c>
      <c r="BC62" s="35">
        <f t="shared" si="8"/>
        <v>-1.0547118733938987E-15</v>
      </c>
      <c r="BD62" s="35">
        <f t="shared" si="8"/>
        <v>-1.0547118733938987E-15</v>
      </c>
    </row>
    <row r="63" spans="1:56" ht="16.5" collapsed="1" x14ac:dyDescent="0.3">
      <c r="A63" s="116"/>
      <c r="B63" s="9" t="s">
        <v>8</v>
      </c>
      <c r="C63" s="11" t="s">
        <v>68</v>
      </c>
      <c r="D63" s="9" t="s">
        <v>40</v>
      </c>
      <c r="E63" s="35">
        <f>AVERAGE(E61:E62)*'Fixed data'!$C$3</f>
        <v>-0.1091097</v>
      </c>
      <c r="F63" s="35">
        <f>AVERAGE(F61:F62)*'Fixed data'!$C$3</f>
        <v>-0.32490444000000007</v>
      </c>
      <c r="G63" s="35">
        <f>AVERAGE(G61:G62)*'Fixed data'!$C$3</f>
        <v>-0.42674016000000004</v>
      </c>
      <c r="H63" s="35">
        <f>AVERAGE(H61:H62)*'Fixed data'!$C$3</f>
        <v>-0.41704152000000017</v>
      </c>
      <c r="I63" s="35">
        <f>AVERAGE(I61:I62)*'Fixed data'!$C$3</f>
        <v>-0.40734288000000013</v>
      </c>
      <c r="J63" s="35">
        <f>AVERAGE(J61:J62)*'Fixed data'!$C$3</f>
        <v>-0.39764424000000026</v>
      </c>
      <c r="K63" s="35">
        <f>AVERAGE(K61:K62)*'Fixed data'!$C$3</f>
        <v>-0.38794560000000017</v>
      </c>
      <c r="L63" s="35">
        <f>AVERAGE(L61:L62)*'Fixed data'!$C$3</f>
        <v>-0.37824696000000024</v>
      </c>
      <c r="M63" s="35">
        <f>AVERAGE(M61:M62)*'Fixed data'!$C$3</f>
        <v>-0.36854832000000021</v>
      </c>
      <c r="N63" s="35">
        <f>AVERAGE(N61:N62)*'Fixed data'!$C$3</f>
        <v>-0.35884968000000023</v>
      </c>
      <c r="O63" s="35">
        <f>AVERAGE(O61:O62)*'Fixed data'!$C$3</f>
        <v>-0.34915104000000019</v>
      </c>
      <c r="P63" s="35">
        <f>AVERAGE(P61:P62)*'Fixed data'!$C$3</f>
        <v>-0.33945240000000021</v>
      </c>
      <c r="Q63" s="35">
        <f>AVERAGE(Q61:Q62)*'Fixed data'!$C$3</f>
        <v>-0.32975376000000017</v>
      </c>
      <c r="R63" s="35">
        <f>AVERAGE(R61:R62)*'Fixed data'!$C$3</f>
        <v>-0.32005512000000019</v>
      </c>
      <c r="S63" s="35">
        <f>AVERAGE(S61:S62)*'Fixed data'!$C$3</f>
        <v>-0.31035648000000016</v>
      </c>
      <c r="T63" s="35">
        <f>AVERAGE(T61:T62)*'Fixed data'!$C$3</f>
        <v>-0.30065784000000018</v>
      </c>
      <c r="U63" s="35">
        <f>AVERAGE(U61:U62)*'Fixed data'!$C$3</f>
        <v>-0.29095920000000014</v>
      </c>
      <c r="V63" s="35">
        <f>AVERAGE(V61:V62)*'Fixed data'!$C$3</f>
        <v>-0.28126056000000016</v>
      </c>
      <c r="W63" s="35">
        <f>AVERAGE(W61:W62)*'Fixed data'!$C$3</f>
        <v>-0.27156192000000012</v>
      </c>
      <c r="X63" s="35">
        <f>AVERAGE(X61:X62)*'Fixed data'!$C$3</f>
        <v>-0.2618632800000002</v>
      </c>
      <c r="Y63" s="35">
        <f>AVERAGE(Y61:Y62)*'Fixed data'!$C$3</f>
        <v>-0.25216464000000011</v>
      </c>
      <c r="Z63" s="35">
        <f>AVERAGE(Z61:Z62)*'Fixed data'!$C$3</f>
        <v>-0.24246600000000015</v>
      </c>
      <c r="AA63" s="35">
        <f>AVERAGE(AA61:AA62)*'Fixed data'!$C$3</f>
        <v>-0.23276736000000012</v>
      </c>
      <c r="AB63" s="35">
        <f>AVERAGE(AB61:AB62)*'Fixed data'!$C$3</f>
        <v>-0.22306872000000016</v>
      </c>
      <c r="AC63" s="35">
        <f>AVERAGE(AC61:AC62)*'Fixed data'!$C$3</f>
        <v>-0.2133700800000001</v>
      </c>
      <c r="AD63" s="35">
        <f>AVERAGE(AD61:AD62)*'Fixed data'!$C$3</f>
        <v>-0.20367144000000015</v>
      </c>
      <c r="AE63" s="35">
        <f>AVERAGE(AE61:AE62)*'Fixed data'!$C$3</f>
        <v>-0.19397280000000008</v>
      </c>
      <c r="AF63" s="35">
        <f>AVERAGE(AF61:AF62)*'Fixed data'!$C$3</f>
        <v>-0.1842741600000001</v>
      </c>
      <c r="AG63" s="35">
        <f>AVERAGE(AG61:AG62)*'Fixed data'!$C$3</f>
        <v>-0.1745755200000001</v>
      </c>
      <c r="AH63" s="35">
        <f>AVERAGE(AH61:AH62)*'Fixed data'!$C$3</f>
        <v>-0.16487688000000011</v>
      </c>
      <c r="AI63" s="35">
        <f>AVERAGE(AI61:AI62)*'Fixed data'!$C$3</f>
        <v>-0.15517824000000011</v>
      </c>
      <c r="AJ63" s="35">
        <f>AVERAGE(AJ61:AJ62)*'Fixed data'!$C$3</f>
        <v>-0.1454796000000001</v>
      </c>
      <c r="AK63" s="35">
        <f>AVERAGE(AK61:AK62)*'Fixed data'!$C$3</f>
        <v>-0.13578096000000009</v>
      </c>
      <c r="AL63" s="35">
        <f>AVERAGE(AL61:AL62)*'Fixed data'!$C$3</f>
        <v>-0.12608232000000008</v>
      </c>
      <c r="AM63" s="35">
        <f>AVERAGE(AM61:AM62)*'Fixed data'!$C$3</f>
        <v>-0.11638368000000009</v>
      </c>
      <c r="AN63" s="35">
        <f>AVERAGE(AN61:AN62)*'Fixed data'!$C$3</f>
        <v>-0.10668504000000008</v>
      </c>
      <c r="AO63" s="35">
        <f>AVERAGE(AO61:AO62)*'Fixed data'!$C$3</f>
        <v>-9.698640000000007E-2</v>
      </c>
      <c r="AP63" s="35">
        <f>AVERAGE(AP61:AP62)*'Fixed data'!$C$3</f>
        <v>-8.7287760000000061E-2</v>
      </c>
      <c r="AQ63" s="35">
        <f>AVERAGE(AQ61:AQ62)*'Fixed data'!$C$3</f>
        <v>-7.7589120000000067E-2</v>
      </c>
      <c r="AR63" s="35">
        <f>AVERAGE(AR61:AR62)*'Fixed data'!$C$3</f>
        <v>-6.7890480000000059E-2</v>
      </c>
      <c r="AS63" s="35">
        <f>AVERAGE(AS61:AS62)*'Fixed data'!$C$3</f>
        <v>-5.819184000000005E-2</v>
      </c>
      <c r="AT63" s="35">
        <f>AVERAGE(AT61:AT62)*'Fixed data'!$C$3</f>
        <v>-4.8493200000000049E-2</v>
      </c>
      <c r="AU63" s="35">
        <f>AVERAGE(AU61:AU62)*'Fixed data'!$C$3</f>
        <v>-3.8794560000000054E-2</v>
      </c>
      <c r="AV63" s="35">
        <f>AVERAGE(AV61:AV62)*'Fixed data'!$C$3</f>
        <v>-2.9095920000000046E-2</v>
      </c>
      <c r="AW63" s="35">
        <f>AVERAGE(AW61:AW62)*'Fixed data'!$C$3</f>
        <v>-1.9397280000000051E-2</v>
      </c>
      <c r="AX63" s="35">
        <f>AVERAGE(AX61:AX62)*'Fixed data'!$C$3</f>
        <v>-9.69864000000005E-3</v>
      </c>
      <c r="AY63" s="35">
        <f>AVERAGE(AY61:AY62)*'Fixed data'!$C$3</f>
        <v>-2.4246600000000507E-3</v>
      </c>
      <c r="AZ63" s="35">
        <f>AVERAGE(AZ61:AZ62)*'Fixed data'!$C$3</f>
        <v>-5.0942583484925312E-17</v>
      </c>
      <c r="BA63" s="35">
        <f>AVERAGE(BA61:BA62)*'Fixed data'!$C$3</f>
        <v>-5.0942583484925312E-17</v>
      </c>
      <c r="BB63" s="35">
        <f>AVERAGE(BB61:BB62)*'Fixed data'!$C$3</f>
        <v>-5.0942583484925312E-17</v>
      </c>
      <c r="BC63" s="35">
        <f>AVERAGE(BC61:BC62)*'Fixed data'!$C$3</f>
        <v>-5.0942583484925312E-17</v>
      </c>
      <c r="BD63" s="35">
        <f>AVERAGE(BD61:BD62)*'Fixed data'!$C$3</f>
        <v>-5.0942583484925312E-17</v>
      </c>
    </row>
    <row r="64" spans="1:56" ht="15.75" thickBot="1" x14ac:dyDescent="0.35">
      <c r="A64" s="115"/>
      <c r="B64" s="12" t="s">
        <v>95</v>
      </c>
      <c r="C64" s="12" t="s">
        <v>45</v>
      </c>
      <c r="D64" s="12" t="s">
        <v>40</v>
      </c>
      <c r="E64" s="54">
        <f t="shared" ref="E64:BD64" si="9">E29+E60+E63</f>
        <v>-1.2386097000000003</v>
      </c>
      <c r="F64" s="54">
        <f t="shared" si="9"/>
        <v>-1.5548044400000003</v>
      </c>
      <c r="G64" s="54">
        <f t="shared" si="9"/>
        <v>-0.62754016000000001</v>
      </c>
      <c r="H64" s="54">
        <f t="shared" si="9"/>
        <v>-0.61784152000000014</v>
      </c>
      <c r="I64" s="54">
        <f t="shared" si="9"/>
        <v>-0.60814288000000016</v>
      </c>
      <c r="J64" s="54">
        <f t="shared" si="9"/>
        <v>-0.59844424000000029</v>
      </c>
      <c r="K64" s="54">
        <f t="shared" si="9"/>
        <v>-0.5887456000000002</v>
      </c>
      <c r="L64" s="54">
        <f t="shared" si="9"/>
        <v>-0.57904696000000022</v>
      </c>
      <c r="M64" s="54">
        <f t="shared" si="9"/>
        <v>-0.56934832000000024</v>
      </c>
      <c r="N64" s="54">
        <f t="shared" si="9"/>
        <v>-0.55964968000000015</v>
      </c>
      <c r="O64" s="54">
        <f t="shared" si="9"/>
        <v>-0.54995104000000017</v>
      </c>
      <c r="P64" s="54">
        <f t="shared" si="9"/>
        <v>-0.54025240000000019</v>
      </c>
      <c r="Q64" s="54">
        <f t="shared" si="9"/>
        <v>-0.5305537600000001</v>
      </c>
      <c r="R64" s="54">
        <f t="shared" si="9"/>
        <v>-0.52085512000000023</v>
      </c>
      <c r="S64" s="54">
        <f t="shared" si="9"/>
        <v>-0.51115648000000014</v>
      </c>
      <c r="T64" s="54">
        <f t="shared" si="9"/>
        <v>-0.50145784000000015</v>
      </c>
      <c r="U64" s="54">
        <f t="shared" si="9"/>
        <v>-0.49175920000000012</v>
      </c>
      <c r="V64" s="54">
        <f t="shared" si="9"/>
        <v>-0.48206056000000014</v>
      </c>
      <c r="W64" s="54">
        <f t="shared" si="9"/>
        <v>-0.4723619200000001</v>
      </c>
      <c r="X64" s="54">
        <f t="shared" si="9"/>
        <v>-0.46266328000000018</v>
      </c>
      <c r="Y64" s="54">
        <f t="shared" si="9"/>
        <v>-0.45296464000000008</v>
      </c>
      <c r="Z64" s="54">
        <f t="shared" si="9"/>
        <v>-0.44326600000000016</v>
      </c>
      <c r="AA64" s="54">
        <f t="shared" si="9"/>
        <v>-0.43356736000000007</v>
      </c>
      <c r="AB64" s="54">
        <f t="shared" si="9"/>
        <v>-0.42386872000000014</v>
      </c>
      <c r="AC64" s="54">
        <f t="shared" si="9"/>
        <v>-0.41417008000000011</v>
      </c>
      <c r="AD64" s="54">
        <f t="shared" si="9"/>
        <v>-0.40447144000000013</v>
      </c>
      <c r="AE64" s="54">
        <f t="shared" si="9"/>
        <v>-0.39477280000000003</v>
      </c>
      <c r="AF64" s="54">
        <f t="shared" si="9"/>
        <v>-0.38507416000000005</v>
      </c>
      <c r="AG64" s="54">
        <f t="shared" si="9"/>
        <v>-0.37537552000000007</v>
      </c>
      <c r="AH64" s="54">
        <f t="shared" si="9"/>
        <v>-0.36567688000000009</v>
      </c>
      <c r="AI64" s="54">
        <f t="shared" si="9"/>
        <v>-0.35597824000000011</v>
      </c>
      <c r="AJ64" s="54">
        <f t="shared" si="9"/>
        <v>-0.34627960000000008</v>
      </c>
      <c r="AK64" s="54">
        <f t="shared" si="9"/>
        <v>-0.33658096000000004</v>
      </c>
      <c r="AL64" s="54">
        <f t="shared" si="9"/>
        <v>-0.32688232000000006</v>
      </c>
      <c r="AM64" s="54">
        <f t="shared" si="9"/>
        <v>-0.31718368000000008</v>
      </c>
      <c r="AN64" s="54">
        <f t="shared" si="9"/>
        <v>-0.30748504000000004</v>
      </c>
      <c r="AO64" s="54">
        <f t="shared" si="9"/>
        <v>-0.29778640000000006</v>
      </c>
      <c r="AP64" s="54">
        <f t="shared" si="9"/>
        <v>-0.28808776000000003</v>
      </c>
      <c r="AQ64" s="54">
        <f t="shared" si="9"/>
        <v>-0.27838912000000005</v>
      </c>
      <c r="AR64" s="54">
        <f t="shared" si="9"/>
        <v>-0.26869048000000006</v>
      </c>
      <c r="AS64" s="54">
        <f t="shared" si="9"/>
        <v>-0.25899184000000003</v>
      </c>
      <c r="AT64" s="54">
        <f t="shared" si="9"/>
        <v>-0.24929320000000002</v>
      </c>
      <c r="AU64" s="54">
        <f t="shared" si="9"/>
        <v>-0.23959456000000004</v>
      </c>
      <c r="AV64" s="54">
        <f t="shared" si="9"/>
        <v>-0.22989592000000003</v>
      </c>
      <c r="AW64" s="54">
        <f t="shared" si="9"/>
        <v>-0.22019728000000002</v>
      </c>
      <c r="AX64" s="54">
        <f t="shared" si="9"/>
        <v>-0.21049864000000001</v>
      </c>
      <c r="AY64" s="54">
        <f t="shared" si="9"/>
        <v>-0.10282466000000004</v>
      </c>
      <c r="AZ64" s="54">
        <f t="shared" si="9"/>
        <v>-5.0942583484925312E-17</v>
      </c>
      <c r="BA64" s="54">
        <f t="shared" si="9"/>
        <v>-5.0942583484925312E-17</v>
      </c>
      <c r="BB64" s="54">
        <f t="shared" si="9"/>
        <v>-5.0942583484925312E-17</v>
      </c>
      <c r="BC64" s="54">
        <f t="shared" si="9"/>
        <v>-5.0942583484925312E-17</v>
      </c>
      <c r="BD64" s="54">
        <f t="shared" si="9"/>
        <v>-5.0942583484925312E-17</v>
      </c>
    </row>
    <row r="65" spans="1:56" ht="12.75" customHeight="1" x14ac:dyDescent="0.3">
      <c r="A65" s="168"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69"/>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69"/>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69"/>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69"/>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69"/>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69"/>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69"/>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69"/>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69"/>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69"/>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0"/>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-1.2386097000000003</v>
      </c>
      <c r="F77" s="55">
        <f>IF('Fixed data'!$G$19=FALSE,F64+F76,F64)</f>
        <v>-1.5548044400000003</v>
      </c>
      <c r="G77" s="55">
        <f>IF('Fixed data'!$G$19=FALSE,G64+G76,G64)</f>
        <v>-0.62754016000000001</v>
      </c>
      <c r="H77" s="55">
        <f>IF('Fixed data'!$G$19=FALSE,H64+H76,H64)</f>
        <v>-0.61784152000000014</v>
      </c>
      <c r="I77" s="55">
        <f>IF('Fixed data'!$G$19=FALSE,I64+I76,I64)</f>
        <v>-0.60814288000000016</v>
      </c>
      <c r="J77" s="55">
        <f>IF('Fixed data'!$G$19=FALSE,J64+J76,J64)</f>
        <v>-0.59844424000000029</v>
      </c>
      <c r="K77" s="55">
        <f>IF('Fixed data'!$G$19=FALSE,K64+K76,K64)</f>
        <v>-0.5887456000000002</v>
      </c>
      <c r="L77" s="55">
        <f>IF('Fixed data'!$G$19=FALSE,L64+L76,L64)</f>
        <v>-0.57904696000000022</v>
      </c>
      <c r="M77" s="55">
        <f>IF('Fixed data'!$G$19=FALSE,M64+M76,M64)</f>
        <v>-0.56934832000000024</v>
      </c>
      <c r="N77" s="55">
        <f>IF('Fixed data'!$G$19=FALSE,N64+N76,N64)</f>
        <v>-0.55964968000000015</v>
      </c>
      <c r="O77" s="55">
        <f>IF('Fixed data'!$G$19=FALSE,O64+O76,O64)</f>
        <v>-0.54995104000000017</v>
      </c>
      <c r="P77" s="55">
        <f>IF('Fixed data'!$G$19=FALSE,P64+P76,P64)</f>
        <v>-0.54025240000000019</v>
      </c>
      <c r="Q77" s="55">
        <f>IF('Fixed data'!$G$19=FALSE,Q64+Q76,Q64)</f>
        <v>-0.5305537600000001</v>
      </c>
      <c r="R77" s="55">
        <f>IF('Fixed data'!$G$19=FALSE,R64+R76,R64)</f>
        <v>-0.52085512000000023</v>
      </c>
      <c r="S77" s="55">
        <f>IF('Fixed data'!$G$19=FALSE,S64+S76,S64)</f>
        <v>-0.51115648000000014</v>
      </c>
      <c r="T77" s="55">
        <f>IF('Fixed data'!$G$19=FALSE,T64+T76,T64)</f>
        <v>-0.50145784000000015</v>
      </c>
      <c r="U77" s="55">
        <f>IF('Fixed data'!$G$19=FALSE,U64+U76,U64)</f>
        <v>-0.49175920000000012</v>
      </c>
      <c r="V77" s="55">
        <f>IF('Fixed data'!$G$19=FALSE,V64+V76,V64)</f>
        <v>-0.48206056000000014</v>
      </c>
      <c r="W77" s="55">
        <f>IF('Fixed data'!$G$19=FALSE,W64+W76,W64)</f>
        <v>-0.4723619200000001</v>
      </c>
      <c r="X77" s="55">
        <f>IF('Fixed data'!$G$19=FALSE,X64+X76,X64)</f>
        <v>-0.46266328000000018</v>
      </c>
      <c r="Y77" s="55">
        <f>IF('Fixed data'!$G$19=FALSE,Y64+Y76,Y64)</f>
        <v>-0.45296464000000008</v>
      </c>
      <c r="Z77" s="55">
        <f>IF('Fixed data'!$G$19=FALSE,Z64+Z76,Z64)</f>
        <v>-0.44326600000000016</v>
      </c>
      <c r="AA77" s="55">
        <f>IF('Fixed data'!$G$19=FALSE,AA64+AA76,AA64)</f>
        <v>-0.43356736000000007</v>
      </c>
      <c r="AB77" s="55">
        <f>IF('Fixed data'!$G$19=FALSE,AB64+AB76,AB64)</f>
        <v>-0.42386872000000014</v>
      </c>
      <c r="AC77" s="55">
        <f>IF('Fixed data'!$G$19=FALSE,AC64+AC76,AC64)</f>
        <v>-0.41417008000000011</v>
      </c>
      <c r="AD77" s="55">
        <f>IF('Fixed data'!$G$19=FALSE,AD64+AD76,AD64)</f>
        <v>-0.40447144000000013</v>
      </c>
      <c r="AE77" s="55">
        <f>IF('Fixed data'!$G$19=FALSE,AE64+AE76,AE64)</f>
        <v>-0.39477280000000003</v>
      </c>
      <c r="AF77" s="55">
        <f>IF('Fixed data'!$G$19=FALSE,AF64+AF76,AF64)</f>
        <v>-0.38507416000000005</v>
      </c>
      <c r="AG77" s="55">
        <f>IF('Fixed data'!$G$19=FALSE,AG64+AG76,AG64)</f>
        <v>-0.37537552000000007</v>
      </c>
      <c r="AH77" s="55">
        <f>IF('Fixed data'!$G$19=FALSE,AH64+AH76,AH64)</f>
        <v>-0.36567688000000009</v>
      </c>
      <c r="AI77" s="55">
        <f>IF('Fixed data'!$G$19=FALSE,AI64+AI76,AI64)</f>
        <v>-0.35597824000000011</v>
      </c>
      <c r="AJ77" s="55">
        <f>IF('Fixed data'!$G$19=FALSE,AJ64+AJ76,AJ64)</f>
        <v>-0.34627960000000008</v>
      </c>
      <c r="AK77" s="55">
        <f>IF('Fixed data'!$G$19=FALSE,AK64+AK76,AK64)</f>
        <v>-0.33658096000000004</v>
      </c>
      <c r="AL77" s="55">
        <f>IF('Fixed data'!$G$19=FALSE,AL64+AL76,AL64)</f>
        <v>-0.32688232000000006</v>
      </c>
      <c r="AM77" s="55">
        <f>IF('Fixed data'!$G$19=FALSE,AM64+AM76,AM64)</f>
        <v>-0.31718368000000008</v>
      </c>
      <c r="AN77" s="55">
        <f>IF('Fixed data'!$G$19=FALSE,AN64+AN76,AN64)</f>
        <v>-0.30748504000000004</v>
      </c>
      <c r="AO77" s="55">
        <f>IF('Fixed data'!$G$19=FALSE,AO64+AO76,AO64)</f>
        <v>-0.29778640000000006</v>
      </c>
      <c r="AP77" s="55">
        <f>IF('Fixed data'!$G$19=FALSE,AP64+AP76,AP64)</f>
        <v>-0.28808776000000003</v>
      </c>
      <c r="AQ77" s="55">
        <f>IF('Fixed data'!$G$19=FALSE,AQ64+AQ76,AQ64)</f>
        <v>-0.27838912000000005</v>
      </c>
      <c r="AR77" s="55">
        <f>IF('Fixed data'!$G$19=FALSE,AR64+AR76,AR64)</f>
        <v>-0.26869048000000006</v>
      </c>
      <c r="AS77" s="55">
        <f>IF('Fixed data'!$G$19=FALSE,AS64+AS76,AS64)</f>
        <v>-0.25899184000000003</v>
      </c>
      <c r="AT77" s="55">
        <f>IF('Fixed data'!$G$19=FALSE,AT64+AT76,AT64)</f>
        <v>-0.24929320000000002</v>
      </c>
      <c r="AU77" s="55">
        <f>IF('Fixed data'!$G$19=FALSE,AU64+AU76,AU64)</f>
        <v>-0.23959456000000004</v>
      </c>
      <c r="AV77" s="55">
        <f>IF('Fixed data'!$G$19=FALSE,AV64+AV76,AV64)</f>
        <v>-0.22989592000000003</v>
      </c>
      <c r="AW77" s="55">
        <f>IF('Fixed data'!$G$19=FALSE,AW64+AW76,AW64)</f>
        <v>-0.22019728000000002</v>
      </c>
      <c r="AX77" s="55">
        <f>IF('Fixed data'!$G$19=FALSE,AX64+AX76,AX64)</f>
        <v>-0.21049864000000001</v>
      </c>
      <c r="AY77" s="55">
        <f>IF('Fixed data'!$G$19=FALSE,AY64+AY76,AY64)</f>
        <v>-0.10282466000000004</v>
      </c>
      <c r="AZ77" s="55">
        <f>IF('Fixed data'!$G$19=FALSE,AZ64+AZ76,AZ64)</f>
        <v>-5.0942583484925312E-17</v>
      </c>
      <c r="BA77" s="55">
        <f>IF('Fixed data'!$G$19=FALSE,BA64+BA76,BA64)</f>
        <v>-5.0942583484925312E-17</v>
      </c>
      <c r="BB77" s="55">
        <f>IF('Fixed data'!$G$19=FALSE,BB64+BB76,BB64)</f>
        <v>-5.0942583484925312E-17</v>
      </c>
      <c r="BC77" s="55">
        <f>IF('Fixed data'!$G$19=FALSE,BC64+BC76,BC64)</f>
        <v>-5.0942583484925312E-17</v>
      </c>
      <c r="BD77" s="55">
        <f>IF('Fixed data'!$G$19=FALSE,BD64+BD76,BD64)</f>
        <v>-5.0942583484925312E-17</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-1.1967243478260874</v>
      </c>
      <c r="F80" s="56">
        <f t="shared" ref="F80:BD80" si="11">F77*F78</f>
        <v>-1.4514265817171934</v>
      </c>
      <c r="G80" s="56">
        <f t="shared" si="11"/>
        <v>-0.56600526982574373</v>
      </c>
      <c r="H80" s="56">
        <f t="shared" si="11"/>
        <v>-0.53841319055347214</v>
      </c>
      <c r="I80" s="56">
        <f t="shared" si="11"/>
        <v>-0.51203998657606364</v>
      </c>
      <c r="J80" s="56">
        <f t="shared" si="11"/>
        <v>-0.48683477482226373</v>
      </c>
      <c r="K80" s="56">
        <f t="shared" si="11"/>
        <v>-0.46274871974237164</v>
      </c>
      <c r="L80" s="56">
        <f t="shared" si="11"/>
        <v>-0.43973495301588916</v>
      </c>
      <c r="M80" s="56">
        <f t="shared" si="11"/>
        <v>-0.41774849634812372</v>
      </c>
      <c r="N80" s="56">
        <f t="shared" si="11"/>
        <v>-0.39674618723865374</v>
      </c>
      <c r="O80" s="56">
        <f t="shared" si="11"/>
        <v>-0.37668660760894263</v>
      </c>
      <c r="P80" s="56">
        <f t="shared" si="11"/>
        <v>-0.35753001518061794</v>
      </c>
      <c r="Q80" s="56">
        <f t="shared" si="11"/>
        <v>-0.33923827749999913</v>
      </c>
      <c r="R80" s="56">
        <f t="shared" si="11"/>
        <v>-0.32177480850837148</v>
      </c>
      <c r="S80" s="56">
        <f t="shared" si="11"/>
        <v>-0.30510450756127783</v>
      </c>
      <c r="T80" s="56">
        <f t="shared" si="11"/>
        <v>-0.28919370080372808</v>
      </c>
      <c r="U80" s="56">
        <f t="shared" si="11"/>
        <v>-0.27401008481172429</v>
      </c>
      <c r="V80" s="56">
        <f t="shared" si="11"/>
        <v>-0.25952267241386368</v>
      </c>
      <c r="W80" s="56">
        <f t="shared" si="11"/>
        <v>-0.24570174061002459</v>
      </c>
      <c r="X80" s="56">
        <f t="shared" si="11"/>
        <v>-0.23251878050725774</v>
      </c>
      <c r="Y80" s="56">
        <f t="shared" si="11"/>
        <v>-0.21994644919601294</v>
      </c>
      <c r="Z80" s="56">
        <f t="shared" si="11"/>
        <v>-0.20795852349272004</v>
      </c>
      <c r="AA80" s="56">
        <f t="shared" si="11"/>
        <v>-0.19652985547753041</v>
      </c>
      <c r="AB80" s="56">
        <f t="shared" si="11"/>
        <v>-0.18563632975870428</v>
      </c>
      <c r="AC80" s="56">
        <f t="shared" si="11"/>
        <v>-0.17525482239771045</v>
      </c>
      <c r="AD80" s="56">
        <f t="shared" si="11"/>
        <v>-0.1653631614315913</v>
      </c>
      <c r="AE80" s="56">
        <f t="shared" si="11"/>
        <v>-0.15594008893153488</v>
      </c>
      <c r="AF80" s="56">
        <f t="shared" si="11"/>
        <v>-0.14696522453890265</v>
      </c>
      <c r="AG80" s="56">
        <f t="shared" si="11"/>
        <v>-0.13841903042217424</v>
      </c>
      <c r="AH80" s="56">
        <f t="shared" si="11"/>
        <v>-0.13028277760040888</v>
      </c>
      <c r="AI80" s="56">
        <f t="shared" si="11"/>
        <v>-0.1423867199570639</v>
      </c>
      <c r="AJ80" s="56">
        <f t="shared" si="11"/>
        <v>-0.13447319284613485</v>
      </c>
      <c r="AK80" s="56">
        <f t="shared" si="11"/>
        <v>-0.12689985607123563</v>
      </c>
      <c r="AL80" s="56">
        <f t="shared" si="11"/>
        <v>-0.11965360605204127</v>
      </c>
      <c r="AM80" s="56">
        <f t="shared" si="11"/>
        <v>-0.11272181392776826</v>
      </c>
      <c r="AN80" s="56">
        <f t="shared" si="11"/>
        <v>-0.10609230901985234</v>
      </c>
      <c r="AO80" s="56">
        <f t="shared" si="11"/>
        <v>-9.9753362855243277E-2</v>
      </c>
      <c r="AP80" s="56">
        <f t="shared" si="11"/>
        <v>-9.3693673731688937E-2</v>
      </c>
      <c r="AQ80" s="56">
        <f t="shared" si="11"/>
        <v>-8.7902351806990214E-2</v>
      </c>
      <c r="AR80" s="56">
        <f t="shared" si="11"/>
        <v>-8.2368904694797754E-2</v>
      </c>
      <c r="AS80" s="56">
        <f t="shared" si="11"/>
        <v>-7.7083223550092492E-2</v>
      </c>
      <c r="AT80" s="56">
        <f t="shared" si="11"/>
        <v>-7.2035569628044846E-2</v>
      </c>
      <c r="AU80" s="56">
        <f t="shared" si="11"/>
        <v>-6.7216561300480648E-2</v>
      </c>
      <c r="AV80" s="56">
        <f t="shared" si="11"/>
        <v>-6.2617161514700051E-2</v>
      </c>
      <c r="AW80" s="56">
        <f t="shared" si="11"/>
        <v>-5.8228665679895791E-2</v>
      </c>
      <c r="AX80" s="56">
        <f t="shared" si="11"/>
        <v>-5.4042689966901009E-2</v>
      </c>
      <c r="AY80" s="56">
        <f t="shared" si="11"/>
        <v>-2.5629947760822971E-2</v>
      </c>
      <c r="AZ80" s="56">
        <f t="shared" si="11"/>
        <v>-1.2328044120593707E-17</v>
      </c>
      <c r="BA80" s="56">
        <f t="shared" si="11"/>
        <v>-1.1968974874362823E-17</v>
      </c>
      <c r="BB80" s="56">
        <f t="shared" si="11"/>
        <v>-1.1620363955692061E-17</v>
      </c>
      <c r="BC80" s="56">
        <f t="shared" si="11"/>
        <v>-1.1281906753099089E-17</v>
      </c>
      <c r="BD80" s="56">
        <f t="shared" si="11"/>
        <v>-1.0953307527280669E-17</v>
      </c>
    </row>
    <row r="81" spans="1:56" x14ac:dyDescent="0.3">
      <c r="A81" s="75"/>
      <c r="B81" s="15" t="s">
        <v>18</v>
      </c>
      <c r="C81" s="15"/>
      <c r="D81" s="14" t="s">
        <v>40</v>
      </c>
      <c r="E81" s="57">
        <f>+E80</f>
        <v>-1.1967243478260874</v>
      </c>
      <c r="F81" s="57">
        <f t="shared" ref="F81:BD81" si="12">+E81+F80</f>
        <v>-2.6481509295432808</v>
      </c>
      <c r="G81" s="57">
        <f t="shared" si="12"/>
        <v>-3.2141561993690244</v>
      </c>
      <c r="H81" s="57">
        <f t="shared" si="12"/>
        <v>-3.7525693899224963</v>
      </c>
      <c r="I81" s="57">
        <f t="shared" si="12"/>
        <v>-4.2646093764985604</v>
      </c>
      <c r="J81" s="57">
        <f t="shared" si="12"/>
        <v>-4.7514441513208245</v>
      </c>
      <c r="K81" s="57">
        <f t="shared" si="12"/>
        <v>-5.2141928710631964</v>
      </c>
      <c r="L81" s="57">
        <f t="shared" si="12"/>
        <v>-5.6539278240790853</v>
      </c>
      <c r="M81" s="57">
        <f t="shared" si="12"/>
        <v>-6.0716763204272093</v>
      </c>
      <c r="N81" s="57">
        <f t="shared" si="12"/>
        <v>-6.4684225076658635</v>
      </c>
      <c r="O81" s="57">
        <f t="shared" si="12"/>
        <v>-6.8451091152748065</v>
      </c>
      <c r="P81" s="57">
        <f t="shared" si="12"/>
        <v>-7.2026391304554247</v>
      </c>
      <c r="Q81" s="57">
        <f t="shared" si="12"/>
        <v>-7.5418774079554236</v>
      </c>
      <c r="R81" s="57">
        <f t="shared" si="12"/>
        <v>-7.8636522164637954</v>
      </c>
      <c r="S81" s="57">
        <f t="shared" si="12"/>
        <v>-8.1687567240250729</v>
      </c>
      <c r="T81" s="57">
        <f t="shared" si="12"/>
        <v>-8.4579504248288018</v>
      </c>
      <c r="U81" s="57">
        <f t="shared" si="12"/>
        <v>-8.7319605096405262</v>
      </c>
      <c r="V81" s="57">
        <f t="shared" si="12"/>
        <v>-8.9914831820543899</v>
      </c>
      <c r="W81" s="57">
        <f t="shared" si="12"/>
        <v>-9.2371849226644152</v>
      </c>
      <c r="X81" s="57">
        <f t="shared" si="12"/>
        <v>-9.4697037031716729</v>
      </c>
      <c r="Y81" s="57">
        <f t="shared" si="12"/>
        <v>-9.689650152367685</v>
      </c>
      <c r="Z81" s="57">
        <f t="shared" si="12"/>
        <v>-9.8976086758604058</v>
      </c>
      <c r="AA81" s="57">
        <f t="shared" si="12"/>
        <v>-10.094138531337936</v>
      </c>
      <c r="AB81" s="57">
        <f t="shared" si="12"/>
        <v>-10.279774861096641</v>
      </c>
      <c r="AC81" s="57">
        <f t="shared" si="12"/>
        <v>-10.455029683494351</v>
      </c>
      <c r="AD81" s="57">
        <f t="shared" si="12"/>
        <v>-10.620392844925941</v>
      </c>
      <c r="AE81" s="57">
        <f t="shared" si="12"/>
        <v>-10.776332933857477</v>
      </c>
      <c r="AF81" s="57">
        <f t="shared" si="12"/>
        <v>-10.92329815839638</v>
      </c>
      <c r="AG81" s="57">
        <f t="shared" si="12"/>
        <v>-11.061717188818553</v>
      </c>
      <c r="AH81" s="57">
        <f t="shared" si="12"/>
        <v>-11.191999966418962</v>
      </c>
      <c r="AI81" s="57">
        <f t="shared" si="12"/>
        <v>-11.334386686376027</v>
      </c>
      <c r="AJ81" s="57">
        <f t="shared" si="12"/>
        <v>-11.468859879222162</v>
      </c>
      <c r="AK81" s="57">
        <f t="shared" si="12"/>
        <v>-11.595759735293397</v>
      </c>
      <c r="AL81" s="57">
        <f t="shared" si="12"/>
        <v>-11.715413341345439</v>
      </c>
      <c r="AM81" s="57">
        <f t="shared" si="12"/>
        <v>-11.828135155273207</v>
      </c>
      <c r="AN81" s="57">
        <f t="shared" si="12"/>
        <v>-11.934227464293059</v>
      </c>
      <c r="AO81" s="57">
        <f t="shared" si="12"/>
        <v>-12.033980827148302</v>
      </c>
      <c r="AP81" s="57">
        <f t="shared" si="12"/>
        <v>-12.127674500879991</v>
      </c>
      <c r="AQ81" s="57">
        <f t="shared" si="12"/>
        <v>-12.215576852686981</v>
      </c>
      <c r="AR81" s="57">
        <f t="shared" si="12"/>
        <v>-12.297945757381779</v>
      </c>
      <c r="AS81" s="57">
        <f t="shared" si="12"/>
        <v>-12.375028980931871</v>
      </c>
      <c r="AT81" s="57">
        <f t="shared" si="12"/>
        <v>-12.447064550559917</v>
      </c>
      <c r="AU81" s="57">
        <f t="shared" si="12"/>
        <v>-12.514281111860397</v>
      </c>
      <c r="AV81" s="57">
        <f t="shared" si="12"/>
        <v>-12.576898273375097</v>
      </c>
      <c r="AW81" s="57">
        <f t="shared" si="12"/>
        <v>-12.635126939054992</v>
      </c>
      <c r="AX81" s="57">
        <f t="shared" si="12"/>
        <v>-12.689169629021892</v>
      </c>
      <c r="AY81" s="57">
        <f t="shared" si="12"/>
        <v>-12.714799576782715</v>
      </c>
      <c r="AZ81" s="57">
        <f t="shared" si="12"/>
        <v>-12.714799576782715</v>
      </c>
      <c r="BA81" s="57">
        <f t="shared" si="12"/>
        <v>-12.714799576782715</v>
      </c>
      <c r="BB81" s="57">
        <f t="shared" si="12"/>
        <v>-12.714799576782715</v>
      </c>
      <c r="BC81" s="57">
        <f t="shared" si="12"/>
        <v>-12.714799576782715</v>
      </c>
      <c r="BD81" s="57">
        <f t="shared" si="12"/>
        <v>-12.714799576782715</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1"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1"/>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1"/>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1"/>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1"/>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1"/>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1"/>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1"/>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C12" sqref="C12"/>
    </sheetView>
  </sheetViews>
  <sheetFormatPr defaultRowHeight="15" x14ac:dyDescent="0.25"/>
  <cols>
    <col min="1" max="1" width="5.85546875" customWidth="1"/>
    <col min="2" max="2" width="64.85546875" customWidth="1"/>
    <col min="3" max="3" width="73.85546875" customWidth="1"/>
  </cols>
  <sheetData>
    <row r="1" spans="1:3" ht="18.75" x14ac:dyDescent="0.3">
      <c r="A1" s="1" t="s">
        <v>82</v>
      </c>
    </row>
    <row r="2" spans="1:3" x14ac:dyDescent="0.25">
      <c r="A2" t="s">
        <v>78</v>
      </c>
    </row>
    <row r="4" spans="1:3" ht="15.75" thickBot="1" x14ac:dyDescent="0.3"/>
    <row r="5" spans="1:3" ht="30" x14ac:dyDescent="0.25">
      <c r="A5" s="175" t="s">
        <v>11</v>
      </c>
      <c r="B5" s="133" t="s">
        <v>168</v>
      </c>
      <c r="C5" s="134" t="s">
        <v>344</v>
      </c>
    </row>
    <row r="6" spans="1:3" x14ac:dyDescent="0.25">
      <c r="A6" s="176"/>
      <c r="B6" s="62" t="s">
        <v>198</v>
      </c>
      <c r="C6" s="135"/>
    </row>
    <row r="7" spans="1:3" x14ac:dyDescent="0.25">
      <c r="A7" s="176"/>
      <c r="B7" s="62" t="s">
        <v>198</v>
      </c>
      <c r="C7" s="135"/>
    </row>
    <row r="8" spans="1:3" x14ac:dyDescent="0.25">
      <c r="A8" s="176"/>
      <c r="B8" s="62" t="s">
        <v>198</v>
      </c>
      <c r="C8" s="135"/>
    </row>
    <row r="9" spans="1:3" x14ac:dyDescent="0.25">
      <c r="A9" s="176"/>
      <c r="B9" s="62" t="s">
        <v>198</v>
      </c>
      <c r="C9" s="135"/>
    </row>
    <row r="10" spans="1:3" ht="16.5" thickBot="1" x14ac:dyDescent="0.35">
      <c r="A10" s="177"/>
      <c r="B10" s="125" t="s">
        <v>197</v>
      </c>
      <c r="C10" s="136"/>
    </row>
    <row r="11" spans="1:3" ht="15.75" thickBot="1" x14ac:dyDescent="0.3"/>
    <row r="12" spans="1:3" ht="30" x14ac:dyDescent="0.3">
      <c r="A12" s="168" t="s">
        <v>301</v>
      </c>
      <c r="B12" s="133" t="s">
        <v>168</v>
      </c>
      <c r="C12" s="139" t="s">
        <v>346</v>
      </c>
    </row>
    <row r="13" spans="1:3" ht="15.75" x14ac:dyDescent="0.3">
      <c r="A13" s="169"/>
      <c r="B13" s="62" t="s">
        <v>198</v>
      </c>
      <c r="C13" s="137"/>
    </row>
    <row r="14" spans="1:3" ht="15.75" x14ac:dyDescent="0.3">
      <c r="A14" s="169"/>
      <c r="B14" s="62" t="s">
        <v>198</v>
      </c>
      <c r="C14" s="137"/>
    </row>
    <row r="15" spans="1:3" ht="15.75" x14ac:dyDescent="0.3">
      <c r="A15" s="169"/>
      <c r="B15" s="62" t="s">
        <v>198</v>
      </c>
      <c r="C15" s="137"/>
    </row>
    <row r="16" spans="1:3" ht="15.75" x14ac:dyDescent="0.3">
      <c r="A16" s="169"/>
      <c r="B16" s="62" t="s">
        <v>198</v>
      </c>
      <c r="C16" s="137"/>
    </row>
    <row r="17" spans="1:3" ht="15.75" x14ac:dyDescent="0.3">
      <c r="A17" s="169"/>
      <c r="B17" s="62" t="s">
        <v>198</v>
      </c>
      <c r="C17" s="137"/>
    </row>
    <row r="18" spans="1:3" ht="16.5" thickBot="1" x14ac:dyDescent="0.35">
      <c r="A18" s="170"/>
      <c r="B18" s="126" t="s">
        <v>321</v>
      </c>
      <c r="C18" s="138"/>
    </row>
  </sheetData>
  <mergeCells count="2">
    <mergeCell ref="A5:A10"/>
    <mergeCell ref="A12:A18"/>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2:B17">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efb98dbe-6680-48eb-ac67-85b3a61e7855"/>
    <ds:schemaRef ds:uri="http://purl.org/dc/elements/1.1/"/>
    <ds:schemaRef ds:uri="http://purl.org/dc/terms/"/>
    <ds:schemaRef ds:uri="eecedeb9-13b3-4e62-b003-046c92e1668a"/>
    <ds:schemaRef ds:uri="http://schemas.openxmlformats.org/package/2006/metadata/core-properties"/>
    <ds:schemaRef ds:uri="http://schemas.microsoft.com/office/2006/metadata/properties"/>
    <ds:schemaRef ds:uri="http://schemas.microsoft.com/office/2006/documentManagement/types"/>
    <ds:schemaRef ds:uri="http://schemas.microsoft.com/sharepoint/v3/fields"/>
    <ds:schemaRef ds:uri="http://www.w3.org/XML/1998/namespace"/>
    <ds:schemaRef ds:uri="http://purl.org/dc/dcmitype/"/>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control</vt:lpstr>
      <vt:lpstr>Guidance</vt:lpstr>
      <vt:lpstr>Option summary</vt:lpstr>
      <vt:lpstr>Fixed data</vt:lpstr>
      <vt:lpstr>Baseline scenario</vt:lpstr>
      <vt:lpstr>Workings baseline</vt:lpstr>
      <vt:lpstr>Option 1</vt:lpstr>
      <vt:lpstr>Workings 1</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2013-06-26T14:15:48Z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